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Rosenberg\Avenir Health Dropbox\Rebecca Rosenberg\Rosenberg\NCIFP\2021 NCIFP\Publications\Rosenberg Global Overview\"/>
    </mc:Choice>
  </mc:AlternateContent>
  <xr:revisionPtr revIDLastSave="0" documentId="13_ncr:1_{99E8E225-AA6D-40F9-8AD3-6C804EC8BAE4}" xr6:coauthVersionLast="47" xr6:coauthVersionMax="47" xr10:uidLastSave="{00000000-0000-0000-0000-000000000000}"/>
  <bookViews>
    <workbookView xWindow="-110" yWindow="-110" windowWidth="19420" windowHeight="10420" xr2:uid="{05FC2FC2-DCF7-4DB1-9C6F-17AB85B5D80F}"/>
  </bookViews>
  <sheets>
    <sheet name="Tables and Figures" sheetId="34" r:id="rId1"/>
    <sheet name="2021 individual items" sheetId="18" r:id="rId2"/>
    <sheet name="2021 results by dimension" sheetId="5" r:id="rId3"/>
    <sheet name="2021 and 2017 Individual Items" sheetId="31" r:id="rId4"/>
    <sheet name="2021 and 2017 by Dimension" sheetId="32" r:id="rId5"/>
    <sheet name="Correlations" sheetId="33" r:id="rId6"/>
    <sheet name="2021 results by dimension (wei)" sheetId="16" state="hidden" r:id="rId7"/>
    <sheet name="By dimension 2017 2021 (weigh)" sheetId="15" state="hidden" r:id="rId8"/>
    <sheet name="WRA" sheetId="13" state="hidden" r:id="rId9"/>
  </sheets>
  <definedNames>
    <definedName name="_xlnm._FilterDatabase" localSheetId="1" hidden="1">'2021 individual items'!$A$2:$BG$73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2" i="34" l="1"/>
  <c r="D221" i="34"/>
  <c r="D220" i="34"/>
  <c r="D219" i="34"/>
  <c r="D218" i="34"/>
  <c r="D215" i="34"/>
  <c r="D214" i="34"/>
  <c r="D213" i="34"/>
  <c r="D212" i="34"/>
  <c r="D211" i="34"/>
  <c r="D217" i="34"/>
  <c r="D210" i="34"/>
  <c r="Q4" i="33"/>
  <c r="R4" i="33"/>
  <c r="S4" i="33"/>
  <c r="T4" i="33"/>
  <c r="U4" i="33"/>
  <c r="V4" i="33"/>
  <c r="W4" i="33"/>
  <c r="X4" i="33"/>
  <c r="Q5" i="33"/>
  <c r="R5" i="33"/>
  <c r="S5" i="33"/>
  <c r="T5" i="33"/>
  <c r="U5" i="33"/>
  <c r="V5" i="33"/>
  <c r="W5" i="33"/>
  <c r="X5" i="33"/>
  <c r="Q6" i="33"/>
  <c r="R6" i="33"/>
  <c r="S6" i="33"/>
  <c r="T6" i="33"/>
  <c r="U6" i="33"/>
  <c r="V6" i="33"/>
  <c r="W6" i="33"/>
  <c r="X6" i="33"/>
  <c r="Q7" i="33"/>
  <c r="R7" i="33"/>
  <c r="S7" i="33"/>
  <c r="T7" i="33"/>
  <c r="U7" i="33"/>
  <c r="V7" i="33"/>
  <c r="W7" i="33"/>
  <c r="X7" i="33"/>
  <c r="Q8" i="33"/>
  <c r="R8" i="33"/>
  <c r="S8" i="33"/>
  <c r="T8" i="33"/>
  <c r="U8" i="33"/>
  <c r="V8" i="33"/>
  <c r="W8" i="33"/>
  <c r="X8" i="33"/>
  <c r="Q9" i="33"/>
  <c r="R9" i="33"/>
  <c r="S9" i="33"/>
  <c r="T9" i="33"/>
  <c r="U9" i="33"/>
  <c r="V9" i="33"/>
  <c r="W9" i="33"/>
  <c r="X9" i="33"/>
  <c r="Q10" i="33"/>
  <c r="R10" i="33"/>
  <c r="S10" i="33"/>
  <c r="T10" i="33"/>
  <c r="U10" i="33"/>
  <c r="V10" i="33"/>
  <c r="W10" i="33"/>
  <c r="X10" i="33"/>
  <c r="Q11" i="33"/>
  <c r="R11" i="33"/>
  <c r="S11" i="33"/>
  <c r="T11" i="33"/>
  <c r="U11" i="33"/>
  <c r="V11" i="33"/>
  <c r="W11" i="33"/>
  <c r="X11" i="33"/>
  <c r="Q12" i="33"/>
  <c r="R12" i="33"/>
  <c r="S12" i="33"/>
  <c r="T12" i="33"/>
  <c r="U12" i="33"/>
  <c r="V12" i="33"/>
  <c r="W12" i="33"/>
  <c r="X12" i="33"/>
  <c r="Q13" i="33"/>
  <c r="R13" i="33"/>
  <c r="S13" i="33"/>
  <c r="T13" i="33"/>
  <c r="U13" i="33"/>
  <c r="V13" i="33"/>
  <c r="W13" i="33"/>
  <c r="X13" i="33"/>
  <c r="Q14" i="33"/>
  <c r="R14" i="33"/>
  <c r="S14" i="33"/>
  <c r="T14" i="33"/>
  <c r="U14" i="33"/>
  <c r="V14" i="33"/>
  <c r="W14" i="33"/>
  <c r="X14" i="33"/>
  <c r="Q15" i="33"/>
  <c r="R15" i="33"/>
  <c r="S15" i="33"/>
  <c r="T15" i="33"/>
  <c r="U15" i="33"/>
  <c r="V15" i="33"/>
  <c r="W15" i="33"/>
  <c r="X15" i="33"/>
  <c r="Q16" i="33"/>
  <c r="R16" i="33"/>
  <c r="S16" i="33"/>
  <c r="T16" i="33"/>
  <c r="U16" i="33"/>
  <c r="V16" i="33"/>
  <c r="W16" i="33"/>
  <c r="X16" i="33"/>
  <c r="Q17" i="33"/>
  <c r="R17" i="33"/>
  <c r="S17" i="33"/>
  <c r="T17" i="33"/>
  <c r="U17" i="33"/>
  <c r="V17" i="33"/>
  <c r="W17" i="33"/>
  <c r="X17" i="33"/>
  <c r="Q18" i="33"/>
  <c r="R18" i="33"/>
  <c r="S18" i="33"/>
  <c r="T18" i="33"/>
  <c r="U18" i="33"/>
  <c r="V18" i="33"/>
  <c r="W18" i="33"/>
  <c r="X18" i="33"/>
  <c r="Q19" i="33"/>
  <c r="R19" i="33"/>
  <c r="S19" i="33"/>
  <c r="T19" i="33"/>
  <c r="U19" i="33"/>
  <c r="V19" i="33"/>
  <c r="W19" i="33"/>
  <c r="X19" i="33"/>
  <c r="Q20" i="33"/>
  <c r="R20" i="33"/>
  <c r="S20" i="33"/>
  <c r="T20" i="33"/>
  <c r="U20" i="33"/>
  <c r="V20" i="33"/>
  <c r="W20" i="33"/>
  <c r="X20" i="33"/>
  <c r="Q21" i="33"/>
  <c r="R21" i="33"/>
  <c r="S21" i="33"/>
  <c r="T21" i="33"/>
  <c r="U21" i="33"/>
  <c r="V21" i="33"/>
  <c r="W21" i="33"/>
  <c r="X21" i="33"/>
  <c r="Q22" i="33"/>
  <c r="R22" i="33"/>
  <c r="S22" i="33"/>
  <c r="T22" i="33"/>
  <c r="U22" i="33"/>
  <c r="V22" i="33"/>
  <c r="W22" i="33"/>
  <c r="X22" i="33"/>
  <c r="Q23" i="33"/>
  <c r="R23" i="33"/>
  <c r="S23" i="33"/>
  <c r="T23" i="33"/>
  <c r="U23" i="33"/>
  <c r="V23" i="33"/>
  <c r="W23" i="33"/>
  <c r="X23" i="33"/>
  <c r="Q24" i="33"/>
  <c r="R24" i="33"/>
  <c r="S24" i="33"/>
  <c r="T24" i="33"/>
  <c r="U24" i="33"/>
  <c r="V24" i="33"/>
  <c r="W24" i="33"/>
  <c r="X24" i="33"/>
  <c r="Q25" i="33"/>
  <c r="R25" i="33"/>
  <c r="S25" i="33"/>
  <c r="T25" i="33"/>
  <c r="U25" i="33"/>
  <c r="V25" i="33"/>
  <c r="W25" i="33"/>
  <c r="X25" i="33"/>
  <c r="Q26" i="33"/>
  <c r="R26" i="33"/>
  <c r="S26" i="33"/>
  <c r="T26" i="33"/>
  <c r="U26" i="33"/>
  <c r="V26" i="33"/>
  <c r="W26" i="33"/>
  <c r="X26" i="33"/>
  <c r="Q27" i="33"/>
  <c r="R27" i="33"/>
  <c r="S27" i="33"/>
  <c r="T27" i="33"/>
  <c r="U27" i="33"/>
  <c r="V27" i="33"/>
  <c r="W27" i="33"/>
  <c r="X27" i="33"/>
  <c r="Q28" i="33"/>
  <c r="R28" i="33"/>
  <c r="S28" i="33"/>
  <c r="T28" i="33"/>
  <c r="U28" i="33"/>
  <c r="V28" i="33"/>
  <c r="W28" i="33"/>
  <c r="X28" i="33"/>
  <c r="Q29" i="33"/>
  <c r="R29" i="33"/>
  <c r="S29" i="33"/>
  <c r="T29" i="33"/>
  <c r="U29" i="33"/>
  <c r="V29" i="33"/>
  <c r="W29" i="33"/>
  <c r="X29" i="33"/>
  <c r="Q30" i="33"/>
  <c r="R30" i="33"/>
  <c r="S30" i="33"/>
  <c r="T30" i="33"/>
  <c r="U30" i="33"/>
  <c r="V30" i="33"/>
  <c r="W30" i="33"/>
  <c r="X30" i="33"/>
  <c r="Q31" i="33"/>
  <c r="R31" i="33"/>
  <c r="S31" i="33"/>
  <c r="T31" i="33"/>
  <c r="U31" i="33"/>
  <c r="V31" i="33"/>
  <c r="W31" i="33"/>
  <c r="X31" i="33"/>
  <c r="Q32" i="33"/>
  <c r="R32" i="33"/>
  <c r="S32" i="33"/>
  <c r="T32" i="33"/>
  <c r="U32" i="33"/>
  <c r="V32" i="33"/>
  <c r="W32" i="33"/>
  <c r="X32" i="33"/>
  <c r="Q33" i="33"/>
  <c r="R33" i="33"/>
  <c r="S33" i="33"/>
  <c r="T33" i="33"/>
  <c r="U33" i="33"/>
  <c r="V33" i="33"/>
  <c r="W33" i="33"/>
  <c r="X33" i="33"/>
  <c r="Q34" i="33"/>
  <c r="R34" i="33"/>
  <c r="S34" i="33"/>
  <c r="T34" i="33"/>
  <c r="U34" i="33"/>
  <c r="V34" i="33"/>
  <c r="W34" i="33"/>
  <c r="X34" i="33"/>
  <c r="Q35" i="33"/>
  <c r="R35" i="33"/>
  <c r="S35" i="33"/>
  <c r="T35" i="33"/>
  <c r="U35" i="33"/>
  <c r="V35" i="33"/>
  <c r="W35" i="33"/>
  <c r="X35" i="33"/>
  <c r="Q36" i="33"/>
  <c r="R36" i="33"/>
  <c r="S36" i="33"/>
  <c r="T36" i="33"/>
  <c r="U36" i="33"/>
  <c r="V36" i="33"/>
  <c r="W36" i="33"/>
  <c r="X36" i="33"/>
  <c r="Q37" i="33"/>
  <c r="R37" i="33"/>
  <c r="S37" i="33"/>
  <c r="T37" i="33"/>
  <c r="U37" i="33"/>
  <c r="V37" i="33"/>
  <c r="W37" i="33"/>
  <c r="X37" i="33"/>
  <c r="Q38" i="33"/>
  <c r="R38" i="33"/>
  <c r="S38" i="33"/>
  <c r="T38" i="33"/>
  <c r="U38" i="33"/>
  <c r="V38" i="33"/>
  <c r="W38" i="33"/>
  <c r="X38" i="33"/>
  <c r="Q39" i="33"/>
  <c r="R39" i="33"/>
  <c r="S39" i="33"/>
  <c r="T39" i="33"/>
  <c r="U39" i="33"/>
  <c r="V39" i="33"/>
  <c r="W39" i="33"/>
  <c r="X39" i="33"/>
  <c r="Q40" i="33"/>
  <c r="R40" i="33"/>
  <c r="S40" i="33"/>
  <c r="T40" i="33"/>
  <c r="U40" i="33"/>
  <c r="V40" i="33"/>
  <c r="W40" i="33"/>
  <c r="X40" i="33"/>
  <c r="Q41" i="33"/>
  <c r="R41" i="33"/>
  <c r="S41" i="33"/>
  <c r="T41" i="33"/>
  <c r="U41" i="33"/>
  <c r="V41" i="33"/>
  <c r="W41" i="33"/>
  <c r="X41" i="33"/>
  <c r="Q42" i="33"/>
  <c r="R42" i="33"/>
  <c r="S42" i="33"/>
  <c r="T42" i="33"/>
  <c r="U42" i="33"/>
  <c r="V42" i="33"/>
  <c r="W42" i="33"/>
  <c r="X42" i="33"/>
  <c r="Q43" i="33"/>
  <c r="R43" i="33"/>
  <c r="S43" i="33"/>
  <c r="T43" i="33"/>
  <c r="U43" i="33"/>
  <c r="V43" i="33"/>
  <c r="W43" i="33"/>
  <c r="X43" i="33"/>
  <c r="Q44" i="33"/>
  <c r="R44" i="33"/>
  <c r="S44" i="33"/>
  <c r="T44" i="33"/>
  <c r="U44" i="33"/>
  <c r="V44" i="33"/>
  <c r="W44" i="33"/>
  <c r="X44" i="33"/>
  <c r="Q45" i="33"/>
  <c r="R45" i="33"/>
  <c r="S45" i="33"/>
  <c r="T45" i="33"/>
  <c r="U45" i="33"/>
  <c r="V45" i="33"/>
  <c r="W45" i="33"/>
  <c r="X45" i="33"/>
  <c r="Q46" i="33"/>
  <c r="R46" i="33"/>
  <c r="S46" i="33"/>
  <c r="T46" i="33"/>
  <c r="U46" i="33"/>
  <c r="V46" i="33"/>
  <c r="W46" i="33"/>
  <c r="X46" i="33"/>
  <c r="Q47" i="33"/>
  <c r="R47" i="33"/>
  <c r="S47" i="33"/>
  <c r="T47" i="33"/>
  <c r="U47" i="33"/>
  <c r="V47" i="33"/>
  <c r="W47" i="33"/>
  <c r="X47" i="33"/>
  <c r="Q48" i="33"/>
  <c r="R48" i="33"/>
  <c r="S48" i="33"/>
  <c r="T48" i="33"/>
  <c r="U48" i="33"/>
  <c r="V48" i="33"/>
  <c r="W48" i="33"/>
  <c r="X48" i="33"/>
  <c r="Q49" i="33"/>
  <c r="R49" i="33"/>
  <c r="S49" i="33"/>
  <c r="T49" i="33"/>
  <c r="U49" i="33"/>
  <c r="V49" i="33"/>
  <c r="W49" i="33"/>
  <c r="X49" i="33"/>
  <c r="Q50" i="33"/>
  <c r="R50" i="33"/>
  <c r="S50" i="33"/>
  <c r="T50" i="33"/>
  <c r="U50" i="33"/>
  <c r="V50" i="33"/>
  <c r="W50" i="33"/>
  <c r="X50" i="33"/>
  <c r="Q51" i="33"/>
  <c r="R51" i="33"/>
  <c r="S51" i="33"/>
  <c r="T51" i="33"/>
  <c r="U51" i="33"/>
  <c r="V51" i="33"/>
  <c r="W51" i="33"/>
  <c r="X51" i="33"/>
  <c r="Q52" i="33"/>
  <c r="R52" i="33"/>
  <c r="S52" i="33"/>
  <c r="T52" i="33"/>
  <c r="U52" i="33"/>
  <c r="V52" i="33"/>
  <c r="W52" i="33"/>
  <c r="X52" i="33"/>
  <c r="Q53" i="33"/>
  <c r="R53" i="33"/>
  <c r="S53" i="33"/>
  <c r="T53" i="33"/>
  <c r="U53" i="33"/>
  <c r="V53" i="33"/>
  <c r="W53" i="33"/>
  <c r="X53" i="33"/>
  <c r="Q54" i="33"/>
  <c r="R54" i="33"/>
  <c r="S54" i="33"/>
  <c r="T54" i="33"/>
  <c r="U54" i="33"/>
  <c r="V54" i="33"/>
  <c r="W54" i="33"/>
  <c r="X54" i="33"/>
  <c r="Q55" i="33"/>
  <c r="R55" i="33"/>
  <c r="S55" i="33"/>
  <c r="T55" i="33"/>
  <c r="U55" i="33"/>
  <c r="V55" i="33"/>
  <c r="W55" i="33"/>
  <c r="X55" i="33"/>
  <c r="Q56" i="33"/>
  <c r="R56" i="33"/>
  <c r="S56" i="33"/>
  <c r="T56" i="33"/>
  <c r="U56" i="33"/>
  <c r="V56" i="33"/>
  <c r="W56" i="33"/>
  <c r="X56" i="33"/>
  <c r="Q57" i="33"/>
  <c r="R57" i="33"/>
  <c r="S57" i="33"/>
  <c r="T57" i="33"/>
  <c r="U57" i="33"/>
  <c r="V57" i="33"/>
  <c r="W57" i="33"/>
  <c r="X57" i="33"/>
  <c r="Q58" i="33"/>
  <c r="R58" i="33"/>
  <c r="S58" i="33"/>
  <c r="T58" i="33"/>
  <c r="U58" i="33"/>
  <c r="V58" i="33"/>
  <c r="W58" i="33"/>
  <c r="X58" i="33"/>
  <c r="Q59" i="33"/>
  <c r="R59" i="33"/>
  <c r="S59" i="33"/>
  <c r="T59" i="33"/>
  <c r="U59" i="33"/>
  <c r="V59" i="33"/>
  <c r="W59" i="33"/>
  <c r="X59" i="33"/>
  <c r="Q60" i="33"/>
  <c r="R60" i="33"/>
  <c r="S60" i="33"/>
  <c r="T60" i="33"/>
  <c r="U60" i="33"/>
  <c r="V60" i="33"/>
  <c r="W60" i="33"/>
  <c r="X60" i="33"/>
  <c r="Q61" i="33"/>
  <c r="R61" i="33"/>
  <c r="S61" i="33"/>
  <c r="T61" i="33"/>
  <c r="U61" i="33"/>
  <c r="V61" i="33"/>
  <c r="W61" i="33"/>
  <c r="X61" i="33"/>
  <c r="Q62" i="33"/>
  <c r="R62" i="33"/>
  <c r="S62" i="33"/>
  <c r="T62" i="33"/>
  <c r="U62" i="33"/>
  <c r="V62" i="33"/>
  <c r="W62" i="33"/>
  <c r="X62" i="33"/>
  <c r="Q63" i="33"/>
  <c r="R63" i="33"/>
  <c r="S63" i="33"/>
  <c r="T63" i="33"/>
  <c r="U63" i="33"/>
  <c r="V63" i="33"/>
  <c r="W63" i="33"/>
  <c r="X63" i="33"/>
  <c r="Q64" i="33"/>
  <c r="R64" i="33"/>
  <c r="S64" i="33"/>
  <c r="T64" i="33"/>
  <c r="U64" i="33"/>
  <c r="V64" i="33"/>
  <c r="W64" i="33"/>
  <c r="X64" i="33"/>
  <c r="Q65" i="33"/>
  <c r="R65" i="33"/>
  <c r="S65" i="33"/>
  <c r="T65" i="33"/>
  <c r="U65" i="33"/>
  <c r="V65" i="33"/>
  <c r="W65" i="33"/>
  <c r="X65" i="33"/>
  <c r="Q66" i="33"/>
  <c r="R66" i="33"/>
  <c r="S66" i="33"/>
  <c r="T66" i="33"/>
  <c r="U66" i="33"/>
  <c r="V66" i="33"/>
  <c r="W66" i="33"/>
  <c r="X66" i="33"/>
  <c r="Q67" i="33"/>
  <c r="R67" i="33"/>
  <c r="S67" i="33"/>
  <c r="T67" i="33"/>
  <c r="U67" i="33"/>
  <c r="V67" i="33"/>
  <c r="W67" i="33"/>
  <c r="X67" i="33"/>
  <c r="Q68" i="33"/>
  <c r="R68" i="33"/>
  <c r="S68" i="33"/>
  <c r="T68" i="33"/>
  <c r="U68" i="33"/>
  <c r="V68" i="33"/>
  <c r="W68" i="33"/>
  <c r="X68" i="33"/>
  <c r="Q69" i="33"/>
  <c r="R69" i="33"/>
  <c r="S69" i="33"/>
  <c r="T69" i="33"/>
  <c r="U69" i="33"/>
  <c r="V69" i="33"/>
  <c r="W69" i="33"/>
  <c r="X69" i="33"/>
  <c r="Q70" i="33"/>
  <c r="R70" i="33"/>
  <c r="S70" i="33"/>
  <c r="T70" i="33"/>
  <c r="U70" i="33"/>
  <c r="V70" i="33"/>
  <c r="W70" i="33"/>
  <c r="X70" i="33"/>
  <c r="Q71" i="33"/>
  <c r="R71" i="33"/>
  <c r="S71" i="33"/>
  <c r="T71" i="33"/>
  <c r="U71" i="33"/>
  <c r="V71" i="33"/>
  <c r="W71" i="33"/>
  <c r="X71" i="33"/>
  <c r="V3" i="33"/>
  <c r="U3" i="33"/>
  <c r="T3" i="33"/>
  <c r="W3" i="33"/>
  <c r="X3" i="33"/>
  <c r="S3" i="33"/>
  <c r="K3" i="33"/>
  <c r="R3" i="33"/>
  <c r="K14" i="33"/>
  <c r="L14" i="33"/>
  <c r="M14" i="33"/>
  <c r="N14" i="33"/>
  <c r="O14" i="33"/>
  <c r="P14" i="33"/>
  <c r="K15" i="33"/>
  <c r="L15" i="33"/>
  <c r="M15" i="33"/>
  <c r="N15" i="33"/>
  <c r="O15" i="33"/>
  <c r="P15" i="33"/>
  <c r="K16" i="33"/>
  <c r="L16" i="33"/>
  <c r="M16" i="33"/>
  <c r="N16" i="33"/>
  <c r="O16" i="33"/>
  <c r="P16" i="33"/>
  <c r="K17" i="33"/>
  <c r="L17" i="33"/>
  <c r="M17" i="33"/>
  <c r="N17" i="33"/>
  <c r="O17" i="33"/>
  <c r="P17" i="33"/>
  <c r="K18" i="33"/>
  <c r="L18" i="33"/>
  <c r="M18" i="33"/>
  <c r="N18" i="33"/>
  <c r="O18" i="33"/>
  <c r="P18" i="33"/>
  <c r="K19" i="33"/>
  <c r="L19" i="33"/>
  <c r="M19" i="33"/>
  <c r="N19" i="33"/>
  <c r="O19" i="33"/>
  <c r="P19" i="33"/>
  <c r="K20" i="33"/>
  <c r="L20" i="33"/>
  <c r="M20" i="33"/>
  <c r="N20" i="33"/>
  <c r="O20" i="33"/>
  <c r="P20" i="33"/>
  <c r="K21" i="33"/>
  <c r="L21" i="33"/>
  <c r="M21" i="33"/>
  <c r="N21" i="33"/>
  <c r="O21" i="33"/>
  <c r="P21" i="33"/>
  <c r="K22" i="33"/>
  <c r="L22" i="33"/>
  <c r="M22" i="33"/>
  <c r="N22" i="33"/>
  <c r="O22" i="33"/>
  <c r="P22" i="33"/>
  <c r="K23" i="33"/>
  <c r="L23" i="33"/>
  <c r="M23" i="33"/>
  <c r="N23" i="33"/>
  <c r="O23" i="33"/>
  <c r="P23" i="33"/>
  <c r="K24" i="33"/>
  <c r="L24" i="33"/>
  <c r="M24" i="33"/>
  <c r="N24" i="33"/>
  <c r="O24" i="33"/>
  <c r="P24" i="33"/>
  <c r="K25" i="33"/>
  <c r="L25" i="33"/>
  <c r="M25" i="33"/>
  <c r="N25" i="33"/>
  <c r="O25" i="33"/>
  <c r="P25" i="33"/>
  <c r="K26" i="33"/>
  <c r="L26" i="33"/>
  <c r="M26" i="33"/>
  <c r="N26" i="33"/>
  <c r="O26" i="33"/>
  <c r="P26" i="33"/>
  <c r="K27" i="33"/>
  <c r="L27" i="33"/>
  <c r="M27" i="33"/>
  <c r="N27" i="33"/>
  <c r="O27" i="33"/>
  <c r="P27" i="33"/>
  <c r="K28" i="33"/>
  <c r="L28" i="33"/>
  <c r="M28" i="33"/>
  <c r="N28" i="33"/>
  <c r="O28" i="33"/>
  <c r="P28" i="33"/>
  <c r="K29" i="33"/>
  <c r="L29" i="33"/>
  <c r="M29" i="33"/>
  <c r="N29" i="33"/>
  <c r="O29" i="33"/>
  <c r="P29" i="33"/>
  <c r="K30" i="33"/>
  <c r="L30" i="33"/>
  <c r="M30" i="33"/>
  <c r="N30" i="33"/>
  <c r="O30" i="33"/>
  <c r="P30" i="33"/>
  <c r="K31" i="33"/>
  <c r="L31" i="33"/>
  <c r="M31" i="33"/>
  <c r="N31" i="33"/>
  <c r="O31" i="33"/>
  <c r="P31" i="33"/>
  <c r="K32" i="33"/>
  <c r="L32" i="33"/>
  <c r="M32" i="33"/>
  <c r="N32" i="33"/>
  <c r="O32" i="33"/>
  <c r="P32" i="33"/>
  <c r="K33" i="33"/>
  <c r="L33" i="33"/>
  <c r="M33" i="33"/>
  <c r="N33" i="33"/>
  <c r="O33" i="33"/>
  <c r="P33" i="33"/>
  <c r="K34" i="33"/>
  <c r="L34" i="33"/>
  <c r="M34" i="33"/>
  <c r="N34" i="33"/>
  <c r="O34" i="33"/>
  <c r="P34" i="33"/>
  <c r="K35" i="33"/>
  <c r="L35" i="33"/>
  <c r="M35" i="33"/>
  <c r="N35" i="33"/>
  <c r="O35" i="33"/>
  <c r="P35" i="33"/>
  <c r="K36" i="33"/>
  <c r="L36" i="33"/>
  <c r="M36" i="33"/>
  <c r="N36" i="33"/>
  <c r="O36" i="33"/>
  <c r="P36" i="33"/>
  <c r="K37" i="33"/>
  <c r="L37" i="33"/>
  <c r="M37" i="33"/>
  <c r="N37" i="33"/>
  <c r="O37" i="33"/>
  <c r="P37" i="33"/>
  <c r="K38" i="33"/>
  <c r="L38" i="33"/>
  <c r="M38" i="33"/>
  <c r="N38" i="33"/>
  <c r="O38" i="33"/>
  <c r="P38" i="33"/>
  <c r="K39" i="33"/>
  <c r="L39" i="33"/>
  <c r="M39" i="33"/>
  <c r="N39" i="33"/>
  <c r="O39" i="33"/>
  <c r="P39" i="33"/>
  <c r="K40" i="33"/>
  <c r="L40" i="33"/>
  <c r="M40" i="33"/>
  <c r="N40" i="33"/>
  <c r="O40" i="33"/>
  <c r="P40" i="33"/>
  <c r="K41" i="33"/>
  <c r="L41" i="33"/>
  <c r="M41" i="33"/>
  <c r="N41" i="33"/>
  <c r="O41" i="33"/>
  <c r="P41" i="33"/>
  <c r="K42" i="33"/>
  <c r="L42" i="33"/>
  <c r="M42" i="33"/>
  <c r="N42" i="33"/>
  <c r="O42" i="33"/>
  <c r="P42" i="33"/>
  <c r="K43" i="33"/>
  <c r="L43" i="33"/>
  <c r="M43" i="33"/>
  <c r="N43" i="33"/>
  <c r="O43" i="33"/>
  <c r="P43" i="33"/>
  <c r="K44" i="33"/>
  <c r="L44" i="33"/>
  <c r="M44" i="33"/>
  <c r="N44" i="33"/>
  <c r="O44" i="33"/>
  <c r="P44" i="33"/>
  <c r="K45" i="33"/>
  <c r="L45" i="33"/>
  <c r="M45" i="33"/>
  <c r="N45" i="33"/>
  <c r="O45" i="33"/>
  <c r="P45" i="33"/>
  <c r="K46" i="33"/>
  <c r="L46" i="33"/>
  <c r="M46" i="33"/>
  <c r="N46" i="33"/>
  <c r="O46" i="33"/>
  <c r="P46" i="33"/>
  <c r="K47" i="33"/>
  <c r="L47" i="33"/>
  <c r="M47" i="33"/>
  <c r="N47" i="33"/>
  <c r="O47" i="33"/>
  <c r="P47" i="33"/>
  <c r="K48" i="33"/>
  <c r="L48" i="33"/>
  <c r="M48" i="33"/>
  <c r="N48" i="33"/>
  <c r="O48" i="33"/>
  <c r="P48" i="33"/>
  <c r="K49" i="33"/>
  <c r="L49" i="33"/>
  <c r="M49" i="33"/>
  <c r="N49" i="33"/>
  <c r="O49" i="33"/>
  <c r="P49" i="33"/>
  <c r="K50" i="33"/>
  <c r="L50" i="33"/>
  <c r="M50" i="33"/>
  <c r="N50" i="33"/>
  <c r="O50" i="33"/>
  <c r="P50" i="33"/>
  <c r="K51" i="33"/>
  <c r="L51" i="33"/>
  <c r="M51" i="33"/>
  <c r="N51" i="33"/>
  <c r="O51" i="33"/>
  <c r="P51" i="33"/>
  <c r="K52" i="33"/>
  <c r="L52" i="33"/>
  <c r="M52" i="33"/>
  <c r="N52" i="33"/>
  <c r="O52" i="33"/>
  <c r="P52" i="33"/>
  <c r="K53" i="33"/>
  <c r="L53" i="33"/>
  <c r="M53" i="33"/>
  <c r="N53" i="33"/>
  <c r="O53" i="33"/>
  <c r="P53" i="33"/>
  <c r="K54" i="33"/>
  <c r="L54" i="33"/>
  <c r="M54" i="33"/>
  <c r="N54" i="33"/>
  <c r="O54" i="33"/>
  <c r="P54" i="33"/>
  <c r="K55" i="33"/>
  <c r="L55" i="33"/>
  <c r="M55" i="33"/>
  <c r="N55" i="33"/>
  <c r="O55" i="33"/>
  <c r="P55" i="33"/>
  <c r="K56" i="33"/>
  <c r="L56" i="33"/>
  <c r="M56" i="33"/>
  <c r="N56" i="33"/>
  <c r="O56" i="33"/>
  <c r="P56" i="33"/>
  <c r="K57" i="33"/>
  <c r="L57" i="33"/>
  <c r="M57" i="33"/>
  <c r="N57" i="33"/>
  <c r="O57" i="33"/>
  <c r="P57" i="33"/>
  <c r="K58" i="33"/>
  <c r="L58" i="33"/>
  <c r="M58" i="33"/>
  <c r="N58" i="33"/>
  <c r="O58" i="33"/>
  <c r="P58" i="33"/>
  <c r="K59" i="33"/>
  <c r="L59" i="33"/>
  <c r="M59" i="33"/>
  <c r="N59" i="33"/>
  <c r="O59" i="33"/>
  <c r="P59" i="33"/>
  <c r="K60" i="33"/>
  <c r="L60" i="33"/>
  <c r="M60" i="33"/>
  <c r="N60" i="33"/>
  <c r="O60" i="33"/>
  <c r="P60" i="33"/>
  <c r="K61" i="33"/>
  <c r="L61" i="33"/>
  <c r="M61" i="33"/>
  <c r="N61" i="33"/>
  <c r="O61" i="33"/>
  <c r="P61" i="33"/>
  <c r="K62" i="33"/>
  <c r="L62" i="33"/>
  <c r="M62" i="33"/>
  <c r="N62" i="33"/>
  <c r="O62" i="33"/>
  <c r="P62" i="33"/>
  <c r="K63" i="33"/>
  <c r="L63" i="33"/>
  <c r="M63" i="33"/>
  <c r="N63" i="33"/>
  <c r="O63" i="33"/>
  <c r="P63" i="33"/>
  <c r="K64" i="33"/>
  <c r="L64" i="33"/>
  <c r="M64" i="33"/>
  <c r="N64" i="33"/>
  <c r="O64" i="33"/>
  <c r="P64" i="33"/>
  <c r="K65" i="33"/>
  <c r="L65" i="33"/>
  <c r="M65" i="33"/>
  <c r="N65" i="33"/>
  <c r="O65" i="33"/>
  <c r="P65" i="33"/>
  <c r="K66" i="33"/>
  <c r="L66" i="33"/>
  <c r="M66" i="33"/>
  <c r="N66" i="33"/>
  <c r="O66" i="33"/>
  <c r="P66" i="33"/>
  <c r="K67" i="33"/>
  <c r="L67" i="33"/>
  <c r="M67" i="33"/>
  <c r="N67" i="33"/>
  <c r="O67" i="33"/>
  <c r="P67" i="33"/>
  <c r="K68" i="33"/>
  <c r="L68" i="33"/>
  <c r="M68" i="33"/>
  <c r="N68" i="33"/>
  <c r="O68" i="33"/>
  <c r="P68" i="33"/>
  <c r="K69" i="33"/>
  <c r="L69" i="33"/>
  <c r="M69" i="33"/>
  <c r="N69" i="33"/>
  <c r="O69" i="33"/>
  <c r="P69" i="33"/>
  <c r="K70" i="33"/>
  <c r="L70" i="33"/>
  <c r="M70" i="33"/>
  <c r="N70" i="33"/>
  <c r="O70" i="33"/>
  <c r="P70" i="33"/>
  <c r="K71" i="33"/>
  <c r="L71" i="33"/>
  <c r="M71" i="33"/>
  <c r="N71" i="33"/>
  <c r="O71" i="33"/>
  <c r="P71" i="33"/>
  <c r="K4" i="33"/>
  <c r="L4" i="33"/>
  <c r="M4" i="33"/>
  <c r="N4" i="33"/>
  <c r="O4" i="33"/>
  <c r="P4" i="33"/>
  <c r="K5" i="33"/>
  <c r="L5" i="33"/>
  <c r="M5" i="33"/>
  <c r="N5" i="33"/>
  <c r="O5" i="33"/>
  <c r="P5" i="33"/>
  <c r="K6" i="33"/>
  <c r="L6" i="33"/>
  <c r="M6" i="33"/>
  <c r="N6" i="33"/>
  <c r="O6" i="33"/>
  <c r="P6" i="33"/>
  <c r="K7" i="33"/>
  <c r="L7" i="33"/>
  <c r="M7" i="33"/>
  <c r="N7" i="33"/>
  <c r="O7" i="33"/>
  <c r="P7" i="33"/>
  <c r="K8" i="33"/>
  <c r="L8" i="33"/>
  <c r="M8" i="33"/>
  <c r="N8" i="33"/>
  <c r="O8" i="33"/>
  <c r="P8" i="33"/>
  <c r="K9" i="33"/>
  <c r="L9" i="33"/>
  <c r="M9" i="33"/>
  <c r="N9" i="33"/>
  <c r="O9" i="33"/>
  <c r="P9" i="33"/>
  <c r="K10" i="33"/>
  <c r="L10" i="33"/>
  <c r="M10" i="33"/>
  <c r="N10" i="33"/>
  <c r="O10" i="33"/>
  <c r="P10" i="33"/>
  <c r="K11" i="33"/>
  <c r="L11" i="33"/>
  <c r="M11" i="33"/>
  <c r="N11" i="33"/>
  <c r="O11" i="33"/>
  <c r="P11" i="33"/>
  <c r="K12" i="33"/>
  <c r="L12" i="33"/>
  <c r="M12" i="33"/>
  <c r="N12" i="33"/>
  <c r="O12" i="33"/>
  <c r="P12" i="33"/>
  <c r="K13" i="33"/>
  <c r="L13" i="33"/>
  <c r="M13" i="33"/>
  <c r="N13" i="33"/>
  <c r="O13" i="33"/>
  <c r="P13" i="33"/>
  <c r="Q3" i="33"/>
  <c r="P3" i="33"/>
  <c r="O3" i="33"/>
  <c r="N3" i="33"/>
  <c r="M3" i="33"/>
  <c r="L3" i="33"/>
  <c r="A77" i="18" l="1"/>
  <c r="A78" i="18"/>
  <c r="A79" i="18"/>
  <c r="A80" i="18"/>
  <c r="A81" i="18"/>
  <c r="A76" i="18"/>
  <c r="K3" i="16" l="1" a="1"/>
  <c r="K3" i="16" s="1"/>
  <c r="G10" i="16" l="1"/>
  <c r="G6" i="16"/>
  <c r="G17" i="16"/>
  <c r="G9" i="16"/>
  <c r="G16" i="16"/>
  <c r="G12" i="16"/>
  <c r="G4" i="16"/>
  <c r="G19" i="16"/>
  <c r="G15" i="16"/>
  <c r="G11" i="16"/>
  <c r="G7" i="16"/>
  <c r="H15" i="16"/>
  <c r="H16" i="16"/>
  <c r="H10" i="16"/>
  <c r="H4" i="16"/>
  <c r="H17" i="16"/>
  <c r="H11" i="16"/>
  <c r="H12" i="16"/>
  <c r="H19" i="16"/>
  <c r="H7" i="16"/>
  <c r="D15" i="16" l="1"/>
  <c r="D19" i="16"/>
  <c r="F19" i="16"/>
  <c r="E19" i="16"/>
  <c r="F15" i="16"/>
  <c r="D17" i="16"/>
  <c r="D4" i="16"/>
  <c r="D11" i="16"/>
  <c r="D12" i="16"/>
  <c r="D9" i="16"/>
  <c r="E6" i="16"/>
  <c r="E12" i="16"/>
  <c r="F11" i="16"/>
  <c r="E11" i="16"/>
  <c r="E17" i="16"/>
  <c r="D6" i="16"/>
  <c r="F6" i="16"/>
  <c r="F12" i="16"/>
  <c r="E4" i="16"/>
  <c r="E10" i="16"/>
  <c r="E16" i="16"/>
  <c r="F9" i="16"/>
  <c r="D7" i="16"/>
  <c r="F10" i="16"/>
  <c r="F4" i="16"/>
  <c r="F16" i="16"/>
  <c r="E9" i="16"/>
  <c r="E15" i="16"/>
  <c r="D16" i="16"/>
  <c r="D10" i="16"/>
  <c r="F17" i="16"/>
  <c r="F7" i="16"/>
  <c r="E7" i="16"/>
  <c r="H9" i="16"/>
  <c r="C6" i="16"/>
  <c r="H6" i="16"/>
  <c r="I6" i="16" l="1"/>
  <c r="C17" i="16"/>
  <c r="I17" i="16" s="1"/>
  <c r="C9" i="16"/>
  <c r="I9" i="16" s="1"/>
  <c r="C10" i="16"/>
  <c r="I10" i="16" s="1"/>
  <c r="J6" i="16"/>
  <c r="C11" i="16"/>
  <c r="C12" i="16"/>
  <c r="C4" i="16"/>
  <c r="C16" i="16"/>
  <c r="C7" i="16"/>
  <c r="C19" i="16"/>
  <c r="C15" i="16"/>
  <c r="S3" i="15" a="1"/>
  <c r="S3" i="15" s="1"/>
  <c r="S49" i="15" s="1"/>
  <c r="S60" i="15" s="1"/>
  <c r="J17" i="16" l="1"/>
  <c r="J9" i="16"/>
  <c r="J10" i="16"/>
  <c r="J12" i="16"/>
  <c r="I12" i="16"/>
  <c r="J15" i="16"/>
  <c r="I15" i="16"/>
  <c r="I7" i="16"/>
  <c r="J7" i="16"/>
  <c r="I19" i="16"/>
  <c r="J19" i="16"/>
  <c r="J4" i="16"/>
  <c r="I4" i="16"/>
  <c r="J11" i="16"/>
  <c r="I11" i="16"/>
  <c r="J16" i="16"/>
  <c r="I16" i="16"/>
  <c r="O40" i="15"/>
  <c r="N46" i="15"/>
  <c r="N43" i="15"/>
  <c r="N40" i="15"/>
  <c r="N37" i="15"/>
  <c r="N34" i="15"/>
  <c r="N31" i="15"/>
  <c r="N28" i="15"/>
  <c r="N25" i="15"/>
  <c r="N22" i="15"/>
  <c r="N19" i="15"/>
  <c r="N16" i="15"/>
  <c r="N13" i="15"/>
  <c r="N10" i="15"/>
  <c r="N7" i="15"/>
  <c r="N4" i="15"/>
  <c r="R43" i="15"/>
  <c r="R37" i="15"/>
  <c r="R31" i="15"/>
  <c r="R25" i="15"/>
  <c r="R19" i="15"/>
  <c r="R13" i="15"/>
  <c r="R7" i="15"/>
  <c r="M46" i="15"/>
  <c r="M43" i="15"/>
  <c r="M40" i="15"/>
  <c r="M37" i="15"/>
  <c r="M34" i="15"/>
  <c r="M31" i="15"/>
  <c r="M28" i="15"/>
  <c r="M25" i="15"/>
  <c r="M22" i="15"/>
  <c r="M19" i="15"/>
  <c r="M16" i="15"/>
  <c r="M13" i="15"/>
  <c r="M10" i="15"/>
  <c r="M7" i="15"/>
  <c r="M4" i="15"/>
  <c r="Q43" i="15"/>
  <c r="Q37" i="15"/>
  <c r="Q31" i="15"/>
  <c r="Q25" i="15"/>
  <c r="Q19" i="15"/>
  <c r="Q13" i="15"/>
  <c r="Q7" i="15"/>
  <c r="O43" i="15"/>
  <c r="O31" i="15"/>
  <c r="O16" i="15"/>
  <c r="O7" i="15"/>
  <c r="Q38" i="15"/>
  <c r="Q14" i="15"/>
  <c r="P42" i="15"/>
  <c r="P30" i="15"/>
  <c r="P21" i="15"/>
  <c r="P12" i="15"/>
  <c r="R36" i="15"/>
  <c r="R12" i="15"/>
  <c r="O42" i="15"/>
  <c r="O24" i="15"/>
  <c r="O12" i="15"/>
  <c r="Q42" i="15"/>
  <c r="Q30" i="15"/>
  <c r="Q24" i="15"/>
  <c r="S53" i="15"/>
  <c r="O39" i="15"/>
  <c r="O30" i="15"/>
  <c r="O18" i="15"/>
  <c r="O9" i="15"/>
  <c r="Q6" i="15"/>
  <c r="N48" i="15"/>
  <c r="N45" i="15"/>
  <c r="N42" i="15"/>
  <c r="N39" i="15"/>
  <c r="N36" i="15"/>
  <c r="N33" i="15"/>
  <c r="N30" i="15"/>
  <c r="N27" i="15"/>
  <c r="N24" i="15"/>
  <c r="N21" i="15"/>
  <c r="N18" i="15"/>
  <c r="N15" i="15"/>
  <c r="N12" i="15"/>
  <c r="N9" i="15"/>
  <c r="N6" i="15"/>
  <c r="R47" i="15"/>
  <c r="R41" i="15"/>
  <c r="R35" i="15"/>
  <c r="R29" i="15"/>
  <c r="R23" i="15"/>
  <c r="R17" i="15"/>
  <c r="R11" i="15"/>
  <c r="R5" i="15"/>
  <c r="S58" i="15"/>
  <c r="O28" i="15"/>
  <c r="O4" i="15"/>
  <c r="Q8" i="15"/>
  <c r="P36" i="15"/>
  <c r="P27" i="15"/>
  <c r="P18" i="15"/>
  <c r="P6" i="15"/>
  <c r="R30" i="15"/>
  <c r="R6" i="15"/>
  <c r="O45" i="15"/>
  <c r="O33" i="15"/>
  <c r="O21" i="15"/>
  <c r="O6" i="15"/>
  <c r="Q12" i="15"/>
  <c r="M48" i="15"/>
  <c r="M45" i="15"/>
  <c r="M42" i="15"/>
  <c r="M39" i="15"/>
  <c r="M36" i="15"/>
  <c r="M33" i="15"/>
  <c r="M30" i="15"/>
  <c r="M27" i="15"/>
  <c r="M24" i="15"/>
  <c r="M21" i="15"/>
  <c r="M18" i="15"/>
  <c r="M15" i="15"/>
  <c r="M12" i="15"/>
  <c r="M9" i="15"/>
  <c r="M6" i="15"/>
  <c r="Q47" i="15"/>
  <c r="Q41" i="15"/>
  <c r="Q35" i="15"/>
  <c r="Q29" i="15"/>
  <c r="Q23" i="15"/>
  <c r="Q17" i="15"/>
  <c r="Q11" i="15"/>
  <c r="Q5" i="15"/>
  <c r="S57" i="15"/>
  <c r="O19" i="15"/>
  <c r="P45" i="15"/>
  <c r="P33" i="15"/>
  <c r="P24" i="15"/>
  <c r="P15" i="15"/>
  <c r="R42" i="15"/>
  <c r="R24" i="15"/>
  <c r="R18" i="15"/>
  <c r="O48" i="15"/>
  <c r="O36" i="15"/>
  <c r="O27" i="15"/>
  <c r="O15" i="15"/>
  <c r="Q48" i="15"/>
  <c r="Q36" i="15"/>
  <c r="Q18" i="15"/>
  <c r="P47" i="15"/>
  <c r="P44" i="15"/>
  <c r="P41" i="15"/>
  <c r="P38" i="15"/>
  <c r="P35" i="15"/>
  <c r="P32" i="15"/>
  <c r="P29" i="15"/>
  <c r="P26" i="15"/>
  <c r="P23" i="15"/>
  <c r="P20" i="15"/>
  <c r="P17" i="15"/>
  <c r="P14" i="15"/>
  <c r="P11" i="15"/>
  <c r="P8" i="15"/>
  <c r="P5" i="15"/>
  <c r="R46" i="15"/>
  <c r="R40" i="15"/>
  <c r="R34" i="15"/>
  <c r="R28" i="15"/>
  <c r="R22" i="15"/>
  <c r="R16" i="15"/>
  <c r="R10" i="15"/>
  <c r="R4" i="15"/>
  <c r="S56" i="15"/>
  <c r="O37" i="15"/>
  <c r="O13" i="15"/>
  <c r="Q44" i="15"/>
  <c r="Q20" i="15"/>
  <c r="P39" i="15"/>
  <c r="P9" i="15"/>
  <c r="O44" i="15"/>
  <c r="O38" i="15"/>
  <c r="O32" i="15"/>
  <c r="O26" i="15"/>
  <c r="O20" i="15"/>
  <c r="O11" i="15"/>
  <c r="Q46" i="15"/>
  <c r="Q28" i="15"/>
  <c r="Q16" i="15"/>
  <c r="Q10" i="15"/>
  <c r="Q4" i="15"/>
  <c r="S55" i="15"/>
  <c r="O22" i="15"/>
  <c r="Q26" i="15"/>
  <c r="P48" i="15"/>
  <c r="R48" i="15"/>
  <c r="O47" i="15"/>
  <c r="O41" i="15"/>
  <c r="O35" i="15"/>
  <c r="O29" i="15"/>
  <c r="O23" i="15"/>
  <c r="O17" i="15"/>
  <c r="O14" i="15"/>
  <c r="O8" i="15"/>
  <c r="O5" i="15"/>
  <c r="Q40" i="15"/>
  <c r="Q34" i="15"/>
  <c r="Q22" i="15"/>
  <c r="N47" i="15"/>
  <c r="N44" i="15"/>
  <c r="N41" i="15"/>
  <c r="N38" i="15"/>
  <c r="N35" i="15"/>
  <c r="N32" i="15"/>
  <c r="N29" i="15"/>
  <c r="N26" i="15"/>
  <c r="N23" i="15"/>
  <c r="N20" i="15"/>
  <c r="N17" i="15"/>
  <c r="N14" i="15"/>
  <c r="N11" i="15"/>
  <c r="N8" i="15"/>
  <c r="N5" i="15"/>
  <c r="R45" i="15"/>
  <c r="R39" i="15"/>
  <c r="R33" i="15"/>
  <c r="R27" i="15"/>
  <c r="R21" i="15"/>
  <c r="R15" i="15"/>
  <c r="R9" i="15"/>
  <c r="S54" i="15"/>
  <c r="O46" i="15"/>
  <c r="O34" i="15"/>
  <c r="O25" i="15"/>
  <c r="O10" i="15"/>
  <c r="Q32" i="15"/>
  <c r="M47" i="15"/>
  <c r="M44" i="15"/>
  <c r="M41" i="15"/>
  <c r="M38" i="15"/>
  <c r="M35" i="15"/>
  <c r="M32" i="15"/>
  <c r="M29" i="15"/>
  <c r="M26" i="15"/>
  <c r="M23" i="15"/>
  <c r="M20" i="15"/>
  <c r="M17" i="15"/>
  <c r="M14" i="15"/>
  <c r="M11" i="15"/>
  <c r="M8" i="15"/>
  <c r="M5" i="15"/>
  <c r="Q45" i="15"/>
  <c r="Q39" i="15"/>
  <c r="Q33" i="15"/>
  <c r="Q27" i="15"/>
  <c r="Q21" i="15"/>
  <c r="Q15" i="15"/>
  <c r="Q9" i="15"/>
  <c r="P46" i="15"/>
  <c r="P43" i="15"/>
  <c r="P40" i="15"/>
  <c r="P37" i="15"/>
  <c r="P34" i="15"/>
  <c r="P31" i="15"/>
  <c r="P28" i="15"/>
  <c r="P25" i="15"/>
  <c r="P22" i="15"/>
  <c r="P19" i="15"/>
  <c r="P16" i="15"/>
  <c r="P13" i="15"/>
  <c r="P10" i="15"/>
  <c r="P7" i="15"/>
  <c r="P4" i="15"/>
  <c r="R44" i="15"/>
  <c r="R38" i="15"/>
  <c r="R32" i="15"/>
  <c r="R26" i="15"/>
  <c r="R20" i="15"/>
  <c r="R14" i="15"/>
  <c r="R8" i="15"/>
  <c r="P3" i="15"/>
  <c r="Q3" i="15"/>
  <c r="R3" i="15"/>
  <c r="M3" i="15"/>
  <c r="N3" i="15"/>
  <c r="O3" i="15"/>
  <c r="K75" i="16"/>
  <c r="I3" i="15" a="1"/>
  <c r="O57" i="15" l="1"/>
  <c r="M57" i="15"/>
  <c r="P53" i="15"/>
  <c r="P54" i="15"/>
  <c r="M53" i="15"/>
  <c r="N57" i="15"/>
  <c r="R53" i="15"/>
  <c r="R57" i="15"/>
  <c r="R55" i="15"/>
  <c r="Q57" i="15"/>
  <c r="R58" i="15"/>
  <c r="M55" i="15"/>
  <c r="Q55" i="15"/>
  <c r="P57" i="15"/>
  <c r="Q53" i="15"/>
  <c r="N55" i="15"/>
  <c r="R56" i="15"/>
  <c r="O53" i="15"/>
  <c r="N53" i="15"/>
  <c r="I3" i="15"/>
  <c r="I57" i="15"/>
  <c r="I53" i="15"/>
  <c r="I54" i="15"/>
  <c r="I55" i="15"/>
  <c r="I56" i="15"/>
  <c r="O56" i="15"/>
  <c r="O49" i="15"/>
  <c r="O60" i="15" s="1"/>
  <c r="N56" i="15"/>
  <c r="N54" i="15"/>
  <c r="N49" i="15"/>
  <c r="N60" i="15" s="1"/>
  <c r="O55" i="15"/>
  <c r="P56" i="15"/>
  <c r="R54" i="15"/>
  <c r="Q54" i="15"/>
  <c r="R49" i="15"/>
  <c r="R60" i="15" s="1"/>
  <c r="O54" i="15"/>
  <c r="Q56" i="15"/>
  <c r="P49" i="15"/>
  <c r="P60" i="15" s="1"/>
  <c r="M56" i="15"/>
  <c r="Q49" i="15"/>
  <c r="Q60" i="15" s="1"/>
  <c r="M54" i="15"/>
  <c r="P55" i="15"/>
  <c r="O58" i="15"/>
  <c r="P58" i="15"/>
  <c r="Q58" i="15"/>
  <c r="M58" i="15"/>
  <c r="M49" i="15"/>
  <c r="M60" i="15" s="1"/>
  <c r="N58" i="15"/>
  <c r="K77" i="16"/>
  <c r="K74" i="16"/>
  <c r="K78" i="16"/>
  <c r="K76" i="16"/>
  <c r="I58" i="15" l="1"/>
  <c r="I49" i="15"/>
  <c r="I60" i="15" s="1"/>
  <c r="K79" i="16"/>
  <c r="K71" i="16"/>
  <c r="K80" i="16" s="1"/>
  <c r="G11" i="15" l="1"/>
  <c r="G27" i="15"/>
  <c r="D10" i="15"/>
  <c r="F11" i="15"/>
  <c r="D28" i="15"/>
  <c r="E11" i="15"/>
  <c r="D11" i="15"/>
  <c r="F27" i="15"/>
  <c r="F9" i="15"/>
  <c r="G10" i="15"/>
  <c r="E27" i="15"/>
  <c r="F10" i="15"/>
  <c r="D27" i="15"/>
  <c r="G9" i="15"/>
  <c r="E10" i="15"/>
  <c r="H30" i="16"/>
  <c r="F44" i="16"/>
  <c r="F28" i="16"/>
  <c r="H37" i="16"/>
  <c r="H23" i="16"/>
  <c r="F29" i="16"/>
  <c r="D42" i="16"/>
  <c r="D32" i="16"/>
  <c r="D26" i="16"/>
  <c r="E42" i="16"/>
  <c r="E37" i="16"/>
  <c r="E34" i="16"/>
  <c r="E32" i="16"/>
  <c r="E30" i="16"/>
  <c r="E28" i="16"/>
  <c r="E26" i="16"/>
  <c r="E23" i="16"/>
  <c r="G32" i="16"/>
  <c r="G24" i="16"/>
  <c r="H24" i="16"/>
  <c r="F30" i="16"/>
  <c r="D31" i="16"/>
  <c r="D24" i="16"/>
  <c r="F31" i="16"/>
  <c r="G35" i="16"/>
  <c r="F32" i="16"/>
  <c r="G42" i="16"/>
  <c r="D37" i="16"/>
  <c r="D30" i="16"/>
  <c r="D23" i="16"/>
  <c r="F33" i="16"/>
  <c r="H41" i="16"/>
  <c r="H42" i="16"/>
  <c r="H26" i="16"/>
  <c r="H43" i="16"/>
  <c r="H27" i="16"/>
  <c r="F34" i="16"/>
  <c r="G34" i="16"/>
  <c r="H31" i="16"/>
  <c r="H33" i="16"/>
  <c r="D35" i="16"/>
  <c r="D29" i="16"/>
  <c r="D21" i="16"/>
  <c r="E43" i="16"/>
  <c r="E35" i="16"/>
  <c r="E33" i="16"/>
  <c r="E31" i="16"/>
  <c r="E29" i="16"/>
  <c r="E27" i="16"/>
  <c r="E24" i="16"/>
  <c r="E21" i="16"/>
  <c r="F35" i="16"/>
  <c r="F21" i="16"/>
  <c r="G41" i="16"/>
  <c r="H34" i="16"/>
  <c r="H28" i="16"/>
  <c r="F37" i="16"/>
  <c r="F23" i="16"/>
  <c r="H32" i="16"/>
  <c r="H44" i="16"/>
  <c r="D34" i="16"/>
  <c r="D28" i="16"/>
  <c r="F24" i="16"/>
  <c r="G33" i="16"/>
  <c r="H29" i="16"/>
  <c r="F42" i="16"/>
  <c r="F26" i="16"/>
  <c r="G26" i="16"/>
  <c r="H35" i="16"/>
  <c r="H21" i="16"/>
  <c r="D43" i="16"/>
  <c r="D33" i="16"/>
  <c r="D27" i="16"/>
  <c r="F43" i="16"/>
  <c r="F27" i="16"/>
  <c r="G29" i="16"/>
  <c r="G43" i="16"/>
  <c r="F41" i="16"/>
  <c r="G31" i="16"/>
  <c r="G27" i="16"/>
  <c r="G21" i="16"/>
  <c r="E41" i="16"/>
  <c r="D41" i="16"/>
  <c r="G44" i="16"/>
  <c r="G37" i="16"/>
  <c r="G30" i="16"/>
  <c r="G28" i="16"/>
  <c r="G23" i="16"/>
  <c r="C41" i="16" l="1"/>
  <c r="I41" i="16" s="1"/>
  <c r="C44" i="16"/>
  <c r="C43" i="16"/>
  <c r="I43" i="16" s="1"/>
  <c r="C27" i="15"/>
  <c r="H27" i="15" s="1"/>
  <c r="C42" i="16"/>
  <c r="I42" i="16" s="1"/>
  <c r="C45" i="16"/>
  <c r="C8" i="15"/>
  <c r="C7" i="15"/>
  <c r="C11" i="15"/>
  <c r="H11" i="15" s="1"/>
  <c r="C10" i="15"/>
  <c r="H10" i="15" s="1"/>
  <c r="C21" i="16"/>
  <c r="I21" i="16" s="1"/>
  <c r="G28" i="15"/>
  <c r="E9" i="15"/>
  <c r="C9" i="15"/>
  <c r="D9" i="15"/>
  <c r="E28" i="15"/>
  <c r="F8" i="15"/>
  <c r="D8" i="15"/>
  <c r="E8" i="15"/>
  <c r="F28" i="15"/>
  <c r="H77" i="16"/>
  <c r="H45" i="16"/>
  <c r="H76" i="16" s="1"/>
  <c r="D77" i="16"/>
  <c r="E48" i="16"/>
  <c r="E44" i="16"/>
  <c r="E77" i="16"/>
  <c r="H48" i="16"/>
  <c r="H49" i="16"/>
  <c r="D49" i="16"/>
  <c r="D48" i="16"/>
  <c r="E49" i="16"/>
  <c r="E45" i="16"/>
  <c r="E76" i="16" s="1"/>
  <c r="G77" i="16"/>
  <c r="D45" i="16"/>
  <c r="D76" i="16" s="1"/>
  <c r="D44" i="16"/>
  <c r="H69" i="16"/>
  <c r="H63" i="16"/>
  <c r="H55" i="16"/>
  <c r="G68" i="16"/>
  <c r="G70" i="16"/>
  <c r="H70" i="16"/>
  <c r="H64" i="16"/>
  <c r="H56" i="16"/>
  <c r="E58" i="16"/>
  <c r="E52" i="16"/>
  <c r="H65" i="16"/>
  <c r="H58" i="16"/>
  <c r="D52" i="16"/>
  <c r="H66" i="16"/>
  <c r="H50" i="16"/>
  <c r="D50" i="16"/>
  <c r="H67" i="16"/>
  <c r="H52" i="16"/>
  <c r="H68" i="16"/>
  <c r="H54" i="16"/>
  <c r="D38" i="15"/>
  <c r="D33" i="15"/>
  <c r="D26" i="15"/>
  <c r="D21" i="15"/>
  <c r="D15" i="15"/>
  <c r="C26" i="15"/>
  <c r="D32" i="15"/>
  <c r="D25" i="15"/>
  <c r="D20" i="15"/>
  <c r="D14" i="15"/>
  <c r="E40" i="15"/>
  <c r="E38" i="15"/>
  <c r="E37" i="15"/>
  <c r="E35" i="15"/>
  <c r="E33" i="15"/>
  <c r="E31" i="15"/>
  <c r="E29" i="15"/>
  <c r="E26" i="15"/>
  <c r="E24" i="15"/>
  <c r="E22" i="15"/>
  <c r="E21" i="15"/>
  <c r="E19" i="15"/>
  <c r="E17" i="15"/>
  <c r="E15" i="15"/>
  <c r="E13" i="15"/>
  <c r="C30" i="15"/>
  <c r="D58" i="16"/>
  <c r="D37" i="15"/>
  <c r="D31" i="15"/>
  <c r="D24" i="15"/>
  <c r="D19" i="15"/>
  <c r="D13" i="15"/>
  <c r="G66" i="16"/>
  <c r="G64" i="16"/>
  <c r="C29" i="15"/>
  <c r="C13" i="15"/>
  <c r="D36" i="15"/>
  <c r="D30" i="15"/>
  <c r="D23" i="15"/>
  <c r="D18" i="15"/>
  <c r="D40" i="15"/>
  <c r="D35" i="15"/>
  <c r="D29" i="15"/>
  <c r="D22" i="15"/>
  <c r="D17" i="15"/>
  <c r="E39" i="15"/>
  <c r="E36" i="15"/>
  <c r="E34" i="15"/>
  <c r="E32" i="15"/>
  <c r="E30" i="15"/>
  <c r="E25" i="15"/>
  <c r="E23" i="15"/>
  <c r="E20" i="15"/>
  <c r="E18" i="15"/>
  <c r="E16" i="15"/>
  <c r="E14" i="15"/>
  <c r="E60" i="16"/>
  <c r="G69" i="16"/>
  <c r="D60" i="16"/>
  <c r="E56" i="16"/>
  <c r="E54" i="16"/>
  <c r="D39" i="15"/>
  <c r="D34" i="15"/>
  <c r="D16" i="15"/>
  <c r="G67" i="16"/>
  <c r="G65" i="16"/>
  <c r="D56" i="16"/>
  <c r="D54" i="16"/>
  <c r="E50" i="16"/>
  <c r="F63" i="16" l="1"/>
  <c r="D63" i="16"/>
  <c r="F67" i="16"/>
  <c r="D69" i="16"/>
  <c r="E62" i="16"/>
  <c r="F65" i="16"/>
  <c r="E61" i="16"/>
  <c r="E64" i="16"/>
  <c r="E63" i="16"/>
  <c r="D66" i="16"/>
  <c r="F66" i="16"/>
  <c r="E65" i="16"/>
  <c r="F69" i="16"/>
  <c r="E66" i="16"/>
  <c r="E68" i="16"/>
  <c r="F64" i="16"/>
  <c r="E67" i="16"/>
  <c r="F70" i="16"/>
  <c r="D62" i="16"/>
  <c r="D70" i="16"/>
  <c r="E70" i="16"/>
  <c r="E69" i="16"/>
  <c r="D64" i="16"/>
  <c r="D65" i="16"/>
  <c r="D61" i="16"/>
  <c r="D68" i="16"/>
  <c r="F68" i="16"/>
  <c r="D67" i="16"/>
  <c r="H61" i="16"/>
  <c r="H74" i="16" s="1"/>
  <c r="H62" i="16"/>
  <c r="H75" i="16" s="1"/>
  <c r="H60" i="16"/>
  <c r="C16" i="15"/>
  <c r="C31" i="15"/>
  <c r="C31" i="16"/>
  <c r="J31" i="16" s="1"/>
  <c r="C34" i="15"/>
  <c r="C52" i="16"/>
  <c r="C21" i="15"/>
  <c r="C26" i="16"/>
  <c r="I26" i="16" s="1"/>
  <c r="C48" i="16"/>
  <c r="J41" i="16"/>
  <c r="J43" i="16"/>
  <c r="C6" i="15"/>
  <c r="C28" i="15"/>
  <c r="H28" i="15" s="1"/>
  <c r="C39" i="15"/>
  <c r="C40" i="15"/>
  <c r="J42" i="16"/>
  <c r="C42" i="15"/>
  <c r="C60" i="16"/>
  <c r="C17" i="15"/>
  <c r="C38" i="15"/>
  <c r="C27" i="16"/>
  <c r="J27" i="16" s="1"/>
  <c r="C36" i="15"/>
  <c r="C33" i="16"/>
  <c r="J33" i="16" s="1"/>
  <c r="C56" i="16"/>
  <c r="C49" i="16"/>
  <c r="C41" i="15"/>
  <c r="C33" i="15"/>
  <c r="C23" i="15"/>
  <c r="C50" i="16"/>
  <c r="C34" i="16"/>
  <c r="C76" i="16" s="1"/>
  <c r="C22" i="15"/>
  <c r="C37" i="15"/>
  <c r="C32" i="15"/>
  <c r="C19" i="15"/>
  <c r="C37" i="16"/>
  <c r="I37" i="16" s="1"/>
  <c r="C29" i="16"/>
  <c r="J29" i="16" s="1"/>
  <c r="C54" i="16"/>
  <c r="C24" i="15"/>
  <c r="C35" i="16"/>
  <c r="J35" i="16" s="1"/>
  <c r="C35" i="15"/>
  <c r="C14" i="15"/>
  <c r="C23" i="16"/>
  <c r="J23" i="16" s="1"/>
  <c r="C47" i="15"/>
  <c r="C24" i="16"/>
  <c r="I24" i="16" s="1"/>
  <c r="C15" i="15"/>
  <c r="C32" i="16"/>
  <c r="J32" i="16" s="1"/>
  <c r="J21" i="16"/>
  <c r="C18" i="15"/>
  <c r="C25" i="15"/>
  <c r="C48" i="15"/>
  <c r="C28" i="16"/>
  <c r="C43" i="15"/>
  <c r="C46" i="15"/>
  <c r="C55" i="16"/>
  <c r="C20" i="15"/>
  <c r="C30" i="16"/>
  <c r="C58" i="16"/>
  <c r="E55" i="16"/>
  <c r="D55" i="16"/>
  <c r="D46" i="15"/>
  <c r="G47" i="15"/>
  <c r="G44" i="15"/>
  <c r="E5" i="15"/>
  <c r="E56" i="15" s="1"/>
  <c r="E4" i="15"/>
  <c r="E47" i="15"/>
  <c r="D12" i="15"/>
  <c r="D57" i="15" s="1"/>
  <c r="D48" i="15"/>
  <c r="G42" i="15"/>
  <c r="E48" i="15"/>
  <c r="G6" i="15"/>
  <c r="H9" i="15"/>
  <c r="D41" i="15"/>
  <c r="G45" i="15"/>
  <c r="F43" i="15"/>
  <c r="H78" i="16"/>
  <c r="D6" i="15"/>
  <c r="D5" i="15"/>
  <c r="D56" i="15" s="1"/>
  <c r="G4" i="15"/>
  <c r="F7" i="15"/>
  <c r="C12" i="15"/>
  <c r="E12" i="15"/>
  <c r="E57" i="15" s="1"/>
  <c r="F47" i="15"/>
  <c r="D43" i="15"/>
  <c r="D47" i="15"/>
  <c r="F48" i="15"/>
  <c r="E7" i="15"/>
  <c r="G8" i="15"/>
  <c r="H8" i="15" s="1"/>
  <c r="C4" i="15"/>
  <c r="F5" i="15"/>
  <c r="E42" i="15"/>
  <c r="F45" i="15"/>
  <c r="E6" i="15"/>
  <c r="E41" i="15"/>
  <c r="F44" i="15"/>
  <c r="D44" i="15"/>
  <c r="F6" i="15"/>
  <c r="F42" i="15"/>
  <c r="G5" i="15"/>
  <c r="G48" i="15"/>
  <c r="E44" i="15"/>
  <c r="D7" i="15"/>
  <c r="E43" i="15"/>
  <c r="C5" i="15"/>
  <c r="F46" i="15"/>
  <c r="E45" i="15"/>
  <c r="G46" i="15"/>
  <c r="G43" i="15"/>
  <c r="D42" i="15"/>
  <c r="D4" i="15"/>
  <c r="G7" i="15"/>
  <c r="D45" i="15"/>
  <c r="F41" i="15"/>
  <c r="F4" i="15"/>
  <c r="E46" i="15"/>
  <c r="I44" i="16"/>
  <c r="J44" i="16"/>
  <c r="E78" i="16"/>
  <c r="F77" i="16"/>
  <c r="G49" i="16"/>
  <c r="F45" i="16"/>
  <c r="F76" i="16" s="1"/>
  <c r="F48" i="16"/>
  <c r="F49" i="16"/>
  <c r="G45" i="16"/>
  <c r="G76" i="16" s="1"/>
  <c r="G48" i="16"/>
  <c r="F30" i="15"/>
  <c r="G17" i="15"/>
  <c r="G26" i="15"/>
  <c r="G58" i="16"/>
  <c r="F14" i="15"/>
  <c r="F31" i="15"/>
  <c r="F19" i="15"/>
  <c r="G18" i="15"/>
  <c r="G38" i="15"/>
  <c r="G60" i="16"/>
  <c r="F32" i="15"/>
  <c r="F20" i="15"/>
  <c r="G29" i="15"/>
  <c r="G39" i="15"/>
  <c r="G61" i="16"/>
  <c r="F33" i="15"/>
  <c r="F50" i="16"/>
  <c r="F21" i="15"/>
  <c r="G40" i="15"/>
  <c r="G62" i="16"/>
  <c r="F17" i="15"/>
  <c r="F52" i="16"/>
  <c r="G19" i="15"/>
  <c r="G30" i="15"/>
  <c r="F18" i="15"/>
  <c r="F54" i="16"/>
  <c r="F22" i="15"/>
  <c r="G20" i="15"/>
  <c r="G31" i="15"/>
  <c r="F36" i="15"/>
  <c r="F23" i="15"/>
  <c r="G21" i="15"/>
  <c r="G32" i="15"/>
  <c r="F37" i="15"/>
  <c r="F56" i="16"/>
  <c r="F24" i="15"/>
  <c r="G33" i="15"/>
  <c r="G50" i="16"/>
  <c r="F58" i="16"/>
  <c r="F25" i="15"/>
  <c r="G22" i="15"/>
  <c r="G34" i="15"/>
  <c r="G52" i="16"/>
  <c r="F38" i="15"/>
  <c r="F60" i="16"/>
  <c r="F26" i="15"/>
  <c r="G23" i="15"/>
  <c r="G54" i="16"/>
  <c r="F39" i="15"/>
  <c r="G24" i="15"/>
  <c r="G36" i="15"/>
  <c r="F29" i="15"/>
  <c r="G16" i="15"/>
  <c r="G25" i="15"/>
  <c r="G37" i="15"/>
  <c r="G56" i="16"/>
  <c r="D78" i="16" l="1"/>
  <c r="E75" i="16"/>
  <c r="D74" i="16"/>
  <c r="D75" i="16"/>
  <c r="E74" i="16"/>
  <c r="C62" i="16"/>
  <c r="C65" i="16"/>
  <c r="J65" i="16" s="1"/>
  <c r="F61" i="16"/>
  <c r="C68" i="16"/>
  <c r="I68" i="16" s="1"/>
  <c r="C70" i="16"/>
  <c r="J70" i="16" s="1"/>
  <c r="C69" i="16"/>
  <c r="I69" i="16" s="1"/>
  <c r="C64" i="16"/>
  <c r="J64" i="16" s="1"/>
  <c r="C63" i="16"/>
  <c r="C61" i="16"/>
  <c r="I31" i="16"/>
  <c r="J26" i="16"/>
  <c r="I35" i="16"/>
  <c r="I23" i="16"/>
  <c r="J34" i="16"/>
  <c r="I34" i="16"/>
  <c r="I27" i="16"/>
  <c r="I33" i="16"/>
  <c r="C54" i="15"/>
  <c r="I29" i="16"/>
  <c r="J37" i="16"/>
  <c r="C77" i="16"/>
  <c r="I32" i="16"/>
  <c r="J30" i="16"/>
  <c r="I30" i="16"/>
  <c r="C45" i="15"/>
  <c r="H45" i="15" s="1"/>
  <c r="J24" i="16"/>
  <c r="J28" i="16"/>
  <c r="I28" i="16"/>
  <c r="H29" i="15"/>
  <c r="C44" i="15"/>
  <c r="H44" i="15" s="1"/>
  <c r="H26" i="15"/>
  <c r="F55" i="16"/>
  <c r="G55" i="16"/>
  <c r="H48" i="15"/>
  <c r="H17" i="15"/>
  <c r="H47" i="15"/>
  <c r="H23" i="15"/>
  <c r="E54" i="15"/>
  <c r="H25" i="15"/>
  <c r="H24" i="15"/>
  <c r="D55" i="15"/>
  <c r="H42" i="15"/>
  <c r="H39" i="15"/>
  <c r="H22" i="15"/>
  <c r="H46" i="15"/>
  <c r="H7" i="15"/>
  <c r="H19" i="15"/>
  <c r="H36" i="15"/>
  <c r="H31" i="15"/>
  <c r="H20" i="15"/>
  <c r="H6" i="15"/>
  <c r="H18" i="15"/>
  <c r="H43" i="15"/>
  <c r="H37" i="15"/>
  <c r="H32" i="15"/>
  <c r="H38" i="15"/>
  <c r="H21" i="15"/>
  <c r="F78" i="16"/>
  <c r="H30" i="15"/>
  <c r="H33" i="15"/>
  <c r="I48" i="16"/>
  <c r="G54" i="15"/>
  <c r="F34" i="15"/>
  <c r="H34" i="15" s="1"/>
  <c r="F13" i="15"/>
  <c r="F53" i="15" s="1"/>
  <c r="F16" i="15"/>
  <c r="H16" i="15" s="1"/>
  <c r="E53" i="15"/>
  <c r="C57" i="15"/>
  <c r="G12" i="15"/>
  <c r="F35" i="15"/>
  <c r="G56" i="15"/>
  <c r="G35" i="15"/>
  <c r="C55" i="15"/>
  <c r="H4" i="15"/>
  <c r="G14" i="15"/>
  <c r="H14" i="15" s="1"/>
  <c r="G15" i="15"/>
  <c r="G13" i="15"/>
  <c r="C56" i="15"/>
  <c r="H5" i="15"/>
  <c r="D53" i="15"/>
  <c r="I60" i="16"/>
  <c r="D54" i="15"/>
  <c r="F12" i="15"/>
  <c r="F15" i="15"/>
  <c r="J49" i="16"/>
  <c r="E55" i="15"/>
  <c r="J58" i="16"/>
  <c r="I56" i="16"/>
  <c r="I49" i="16"/>
  <c r="J56" i="16"/>
  <c r="J52" i="16"/>
  <c r="I58" i="16"/>
  <c r="J60" i="16"/>
  <c r="J54" i="16"/>
  <c r="J48" i="16"/>
  <c r="I45" i="16"/>
  <c r="I52" i="16"/>
  <c r="I54" i="16"/>
  <c r="J50" i="16"/>
  <c r="J45" i="16"/>
  <c r="I50" i="16"/>
  <c r="C78" i="16" l="1"/>
  <c r="I61" i="16"/>
  <c r="I65" i="16"/>
  <c r="J68" i="16"/>
  <c r="I70" i="16"/>
  <c r="I64" i="16"/>
  <c r="J69" i="16"/>
  <c r="C66" i="16"/>
  <c r="C74" i="16" s="1"/>
  <c r="C67" i="16"/>
  <c r="J67" i="16" s="1"/>
  <c r="J61" i="16"/>
  <c r="C75" i="16"/>
  <c r="I76" i="16"/>
  <c r="J76" i="16"/>
  <c r="J77" i="16"/>
  <c r="I77" i="16"/>
  <c r="J55" i="16"/>
  <c r="H12" i="15"/>
  <c r="C53" i="15"/>
  <c r="I55" i="16"/>
  <c r="H15" i="15"/>
  <c r="H35" i="15"/>
  <c r="H56" i="15"/>
  <c r="G53" i="15"/>
  <c r="G57" i="15"/>
  <c r="H13" i="15"/>
  <c r="H53" i="15" s="1"/>
  <c r="F56" i="15"/>
  <c r="F57" i="15"/>
  <c r="F55" i="15"/>
  <c r="I66" i="16" l="1"/>
  <c r="J66" i="16"/>
  <c r="I67" i="16"/>
  <c r="H57" i="15"/>
  <c r="F62" i="16" l="1"/>
  <c r="F75" i="16" s="1"/>
  <c r="F40" i="15"/>
  <c r="G63" i="16"/>
  <c r="G75" i="16" s="1"/>
  <c r="G41" i="15"/>
  <c r="C3" i="16" l="1"/>
  <c r="C71" i="16" s="1"/>
  <c r="C80" i="16" s="1"/>
  <c r="F74" i="16"/>
  <c r="I63" i="16"/>
  <c r="I78" i="16" s="1"/>
  <c r="G74" i="16"/>
  <c r="C3" i="15"/>
  <c r="C58" i="15" s="1"/>
  <c r="I62" i="16"/>
  <c r="I75" i="16" s="1"/>
  <c r="J62" i="16"/>
  <c r="G78" i="16"/>
  <c r="I74" i="16"/>
  <c r="J63" i="16"/>
  <c r="J78" i="16" s="1"/>
  <c r="H41" i="15"/>
  <c r="H55" i="15" s="1"/>
  <c r="G55" i="15"/>
  <c r="H40" i="15"/>
  <c r="H54" i="15" s="1"/>
  <c r="F54" i="15"/>
  <c r="C79" i="16" l="1"/>
  <c r="J75" i="16"/>
  <c r="J74" i="16"/>
  <c r="C49" i="15"/>
  <c r="C60" i="15" s="1"/>
  <c r="H3" i="16" l="1"/>
  <c r="E3" i="16" l="1"/>
  <c r="E79" i="16" s="1"/>
  <c r="G3" i="16"/>
  <c r="G71" i="16" s="1"/>
  <c r="G80" i="16" s="1"/>
  <c r="F3" i="16"/>
  <c r="F71" i="16" s="1"/>
  <c r="F80" i="16" s="1"/>
  <c r="D3" i="16"/>
  <c r="D71" i="16" s="1"/>
  <c r="D80" i="16" s="1"/>
  <c r="F3" i="15"/>
  <c r="D3" i="15"/>
  <c r="G3" i="15"/>
  <c r="E3" i="15"/>
  <c r="H79" i="16"/>
  <c r="H71" i="16"/>
  <c r="H80" i="16" s="1"/>
  <c r="G79" i="16" l="1"/>
  <c r="F79" i="16"/>
  <c r="E71" i="16"/>
  <c r="E80" i="16" s="1"/>
  <c r="D79" i="16"/>
  <c r="J3" i="16"/>
  <c r="J79" i="16" s="1"/>
  <c r="I3" i="16"/>
  <c r="I71" i="16" s="1"/>
  <c r="I80" i="16" s="1"/>
  <c r="D49" i="15"/>
  <c r="D60" i="15" s="1"/>
  <c r="D58" i="15"/>
  <c r="H3" i="15"/>
  <c r="F49" i="15"/>
  <c r="F60" i="15" s="1"/>
  <c r="F58" i="15"/>
  <c r="G49" i="15"/>
  <c r="G60" i="15" s="1"/>
  <c r="G58" i="15"/>
  <c r="E49" i="15"/>
  <c r="E60" i="15" s="1"/>
  <c r="E58" i="15"/>
  <c r="J71" i="16" l="1"/>
  <c r="J80" i="16" s="1"/>
  <c r="I79" i="16"/>
  <c r="H49" i="15"/>
  <c r="H60" i="15" s="1"/>
  <c r="H58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Rebecca Rosenberg</author>
  </authors>
  <commentList>
    <comment ref="G2" authorId="0" shapeId="0" xr:uid="{0847CCD7-E74C-410C-BF9E-B90471F9C5E7}">
      <text>
        <r>
          <rPr>
            <b/>
            <sz val="9"/>
            <color indexed="81"/>
            <rFont val="Tahoma"/>
            <family val="2"/>
          </rPr>
          <t>Rebecca Rosenberg:</t>
        </r>
        <r>
          <rPr>
            <sz val="9"/>
            <color indexed="81"/>
            <rFont val="Tahoma"/>
            <family val="2"/>
          </rPr>
          <t xml:space="preserve">
This question was split into 2 questions in 2021. To compare 2021 results to 2017 results, both are included in the average.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<sst xmlns="http://schemas.openxmlformats.org/spreadsheetml/2006/main" count="2273" uniqueCount="205">
  <si>
    <t>Country</t>
  </si>
  <si>
    <t>Bhutan</t>
  </si>
  <si>
    <t>Bolivia</t>
  </si>
  <si>
    <t>Burundi</t>
  </si>
  <si>
    <t>DRC</t>
  </si>
  <si>
    <t>Egypt</t>
  </si>
  <si>
    <t>Guinea</t>
  </si>
  <si>
    <t>Honduras</t>
  </si>
  <si>
    <t>India</t>
  </si>
  <si>
    <t>Jordan</t>
  </si>
  <si>
    <t>Mali</t>
  </si>
  <si>
    <t>Romania</t>
  </si>
  <si>
    <t>Tchad</t>
  </si>
  <si>
    <t>Uzbekistan</t>
  </si>
  <si>
    <t>Guatemala</t>
  </si>
  <si>
    <t>Jamaica</t>
  </si>
  <si>
    <t>Armenia</t>
  </si>
  <si>
    <t>The Gambia</t>
  </si>
  <si>
    <t>Nigeria</t>
  </si>
  <si>
    <t>scale</t>
  </si>
  <si>
    <t>Defined objectives</t>
  </si>
  <si>
    <t>Reaching vuln</t>
  </si>
  <si>
    <t>SBC</t>
  </si>
  <si>
    <t>Resource needs projected</t>
  </si>
  <si>
    <t>Securing resources</t>
  </si>
  <si>
    <t>Expenditures monitored</t>
  </si>
  <si>
    <t>Contraceptives purchased</t>
  </si>
  <si>
    <t>Diverse participation</t>
  </si>
  <si>
    <t>High level support</t>
  </si>
  <si>
    <t>Regulations facilitate</t>
  </si>
  <si>
    <t>Regulations barrier</t>
  </si>
  <si>
    <t>Data collect private commodities</t>
  </si>
  <si>
    <t>Quality control for SS</t>
  </si>
  <si>
    <t>Data used for vuln access</t>
  </si>
  <si>
    <t>Recordkeeping</t>
  </si>
  <si>
    <t>Data used to measure progress</t>
  </si>
  <si>
    <t>Data used for program improvement</t>
  </si>
  <si>
    <t>SOPs match WHO</t>
  </si>
  <si>
    <t>Taskshare</t>
  </si>
  <si>
    <t>QoC indicators public</t>
  </si>
  <si>
    <t>QoC private</t>
  </si>
  <si>
    <t>Structures to address QoC</t>
  </si>
  <si>
    <t>Info on provider bias</t>
  </si>
  <si>
    <t>Training</t>
  </si>
  <si>
    <t>Logistics and supply</t>
  </si>
  <si>
    <t>Supervision</t>
  </si>
  <si>
    <t>Sterilization counsel</t>
  </si>
  <si>
    <t>IUD removal access</t>
  </si>
  <si>
    <t>Implant removal access</t>
  </si>
  <si>
    <t>Monitor access</t>
  </si>
  <si>
    <t>Denial of services</t>
  </si>
  <si>
    <t>Violations review</t>
  </si>
  <si>
    <t>Feedback</t>
  </si>
  <si>
    <t>Communication</t>
  </si>
  <si>
    <t>Citizen engagement</t>
  </si>
  <si>
    <t>CBD</t>
  </si>
  <si>
    <t>FP2020</t>
  </si>
  <si>
    <t>Georgia</t>
  </si>
  <si>
    <t>Strategy</t>
  </si>
  <si>
    <t>Data</t>
  </si>
  <si>
    <t>Quality</t>
  </si>
  <si>
    <t>Accountability</t>
  </si>
  <si>
    <t>Equity</t>
  </si>
  <si>
    <t>Supplement</t>
  </si>
  <si>
    <t>Total</t>
  </si>
  <si>
    <t>Total (without supplement)</t>
  </si>
  <si>
    <t>Total (with supplement)</t>
  </si>
  <si>
    <t>Strategy2017</t>
  </si>
  <si>
    <t>2021 results matched to 2017 questions (some Strategy and Accountability questions not asked in 2017) 1-10 scale</t>
  </si>
  <si>
    <t>Data2017</t>
  </si>
  <si>
    <t>Quality2017</t>
  </si>
  <si>
    <t>Accountability2017</t>
  </si>
  <si>
    <t>Equity2017</t>
  </si>
  <si>
    <t>Total2017</t>
  </si>
  <si>
    <t>LAPMs</t>
  </si>
  <si>
    <t>STMs</t>
  </si>
  <si>
    <t>Difference</t>
  </si>
  <si>
    <t>Year</t>
  </si>
  <si>
    <t/>
  </si>
  <si>
    <t>2017-2021 difference</t>
  </si>
  <si>
    <t>Median difference</t>
  </si>
  <si>
    <t>Mean difference</t>
  </si>
  <si>
    <t>2021 (1-10 scale) ALL 2021 Questions</t>
  </si>
  <si>
    <t>Strategyscale</t>
  </si>
  <si>
    <t>Datascale</t>
  </si>
  <si>
    <t>Qualityscale</t>
  </si>
  <si>
    <t>Accountabilityscale</t>
  </si>
  <si>
    <t>Equityscale</t>
  </si>
  <si>
    <t>Supplementscale</t>
  </si>
  <si>
    <t>SSA</t>
  </si>
  <si>
    <t>MENA</t>
  </si>
  <si>
    <t>LAC</t>
  </si>
  <si>
    <t>Asia</t>
  </si>
  <si>
    <t>EECA</t>
  </si>
  <si>
    <t>Niger</t>
  </si>
  <si>
    <t>Pakistan</t>
  </si>
  <si>
    <t>Philippines</t>
  </si>
  <si>
    <t>Sierra Leone</t>
  </si>
  <si>
    <t>Uganda</t>
  </si>
  <si>
    <t>Cambodia</t>
  </si>
  <si>
    <t>Cameroon</t>
  </si>
  <si>
    <t>Dominican Republic</t>
  </si>
  <si>
    <t>Guinea-Bissau</t>
  </si>
  <si>
    <t>Kazakhstan</t>
  </si>
  <si>
    <t>Mongolia</t>
  </si>
  <si>
    <t>Morocco</t>
  </si>
  <si>
    <t>Tajikistan</t>
  </si>
  <si>
    <t>Tanzania</t>
  </si>
  <si>
    <t>Timor-Leste</t>
  </si>
  <si>
    <t>Turkmenistan</t>
  </si>
  <si>
    <t>Viet Nam</t>
  </si>
  <si>
    <t xml:space="preserve">Data </t>
  </si>
  <si>
    <t xml:space="preserve">Accountability </t>
  </si>
  <si>
    <t>Bangladesh</t>
  </si>
  <si>
    <t>SSAF-F</t>
  </si>
  <si>
    <t>Burkina Faso</t>
  </si>
  <si>
    <t>SSAF-A</t>
  </si>
  <si>
    <t>Cote d'Ivoire</t>
  </si>
  <si>
    <t>El Salvador</t>
  </si>
  <si>
    <t>Ethiopia</t>
  </si>
  <si>
    <t>Ghana</t>
  </si>
  <si>
    <t>Haiti</t>
  </si>
  <si>
    <t>Kenya</t>
  </si>
  <si>
    <t>Lao PDR</t>
  </si>
  <si>
    <t>Lesotho</t>
  </si>
  <si>
    <t>Liberia</t>
  </si>
  <si>
    <t>Madagascar</t>
  </si>
  <si>
    <t>Malawi</t>
  </si>
  <si>
    <t>Malaysia</t>
  </si>
  <si>
    <t>Mozambique</t>
  </si>
  <si>
    <t>Nepal</t>
  </si>
  <si>
    <t>Palestine</t>
  </si>
  <si>
    <t>Papua New Guinea</t>
  </si>
  <si>
    <t>Peru</t>
  </si>
  <si>
    <t>Senegal</t>
  </si>
  <si>
    <t>Somalia</t>
  </si>
  <si>
    <t>South Sudan</t>
  </si>
  <si>
    <t>Eswatini</t>
  </si>
  <si>
    <t>Togo</t>
  </si>
  <si>
    <t>Zambia</t>
  </si>
  <si>
    <t>Zimbabwe</t>
  </si>
  <si>
    <t>Kyrgyz Republic</t>
  </si>
  <si>
    <t>Azerbaijan</t>
  </si>
  <si>
    <t>Indonesia</t>
  </si>
  <si>
    <t>South Africa</t>
  </si>
  <si>
    <t>2017 Results 1-10 scale unweighted 
Note: This comes from the file "2017_NCIFP_report_results_final" on the tab "2017 Global Results"</t>
  </si>
  <si>
    <t>Djibouti</t>
  </si>
  <si>
    <t>2017 WRA</t>
  </si>
  <si>
    <t>2021 WRA</t>
  </si>
  <si>
    <t>WRA</t>
  </si>
  <si>
    <t xml:space="preserve">Strategy </t>
  </si>
  <si>
    <t xml:space="preserve">Quality </t>
  </si>
  <si>
    <t xml:space="preserve">Equity </t>
  </si>
  <si>
    <t>2021 Average</t>
  </si>
  <si>
    <t>2021 Median</t>
  </si>
  <si>
    <t>2017 Median</t>
  </si>
  <si>
    <t>Resource needs projected and secured</t>
  </si>
  <si>
    <t>Region</t>
  </si>
  <si>
    <t>Botswana</t>
  </si>
  <si>
    <t>China</t>
  </si>
  <si>
    <t>Ecuador</t>
  </si>
  <si>
    <t>2021 Total score (unweighted)</t>
  </si>
  <si>
    <t>Non-SSA</t>
  </si>
  <si>
    <t>SSA Countries</t>
  </si>
  <si>
    <t>Total score</t>
  </si>
  <si>
    <t>Non-SSA countries</t>
  </si>
  <si>
    <t>Government maintained commitment to FP</t>
  </si>
  <si>
    <t>Maintained availability of contraceptives</t>
  </si>
  <si>
    <t>Access during lockdowns</t>
  </si>
  <si>
    <t>Figure 1. 2021 Global Scores by Dimension</t>
  </si>
  <si>
    <t>Figure 2. Comparison of 2017 and 2021 Global Scores by Dimension</t>
  </si>
  <si>
    <t>Figure 3. 2021 NCIFP by Region and Dimension</t>
  </si>
  <si>
    <t xml:space="preserve">China </t>
  </si>
  <si>
    <t xml:space="preserve">Sao Tome and Principe </t>
  </si>
  <si>
    <t>Figure 4. Median Point Difference in NCIFP Dimension Scores from 2017 to 2021 by Region</t>
  </si>
  <si>
    <t>Figure 5. Individual NCIFP scores, by region</t>
  </si>
  <si>
    <t>Figure 6. Median point difference in individual item scores from 2017 to 2021</t>
  </si>
  <si>
    <t>Figure 8. 2021 NCIFP Dimension Scores by Country and Region</t>
  </si>
  <si>
    <t>Figure 11. Impact of Covid-19 items, by region</t>
  </si>
  <si>
    <t>Average Supplement</t>
  </si>
  <si>
    <t>Monitor subgroups</t>
  </si>
  <si>
    <t>Policies</t>
  </si>
  <si>
    <t>Providers</t>
  </si>
  <si>
    <t>2021 AW DS</t>
  </si>
  <si>
    <t>*</t>
  </si>
  <si>
    <t>Change in scores related to Covid Items</t>
  </si>
  <si>
    <t>Resource needs projected and secured (interfered with financing)</t>
  </si>
  <si>
    <t>Logistics and supply (interfered with logistics and supply)</t>
  </si>
  <si>
    <t>IUD removal (interferred with access to LAPMs)</t>
  </si>
  <si>
    <t>Implant removal (Interferred with access to LAPMs)</t>
  </si>
  <si>
    <t>2017-2021</t>
  </si>
  <si>
    <t>Record keeping (interfered with routine data)</t>
  </si>
  <si>
    <t>Access to STMs (interfered with access to STMs)</t>
  </si>
  <si>
    <t>Access to LAPMs (interfered with access to LAPMs)</t>
  </si>
  <si>
    <t>Figure 12. Participation in FP2020</t>
  </si>
  <si>
    <t>Interfered with financing</t>
  </si>
  <si>
    <t>Interfered with advocacy</t>
  </si>
  <si>
    <t>Interfered with logistics and supply</t>
  </si>
  <si>
    <t>Interfered with routine data</t>
  </si>
  <si>
    <t>Interfered with access to STMs</t>
  </si>
  <si>
    <t>Interfered with access to LAPM</t>
  </si>
  <si>
    <t>Source: UNPD Table_model-based_estimates_countries_2021</t>
  </si>
  <si>
    <t>Demand Satisfied</t>
  </si>
  <si>
    <t>Figure 8. Correlation between Total NCIFP Score and Demand Satisfied by Modern Methods, 2021</t>
  </si>
  <si>
    <t>Table 3. Correlation between 2021 Dimension scores and DS by regional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</si>
</sst>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4" fillId="0" borderId="0" xfId="0" applyNumberFormat="1" applyFont="1"/>
    <xf numFmtId="2" fontId="0" fillId="0" borderId="0" xfId="0" applyNumberFormat="1"/>
    <xf numFmtId="0" fontId="3" fillId="2" borderId="0" xfId="0" applyFont="1" applyFill="1"/>
    <xf numFmtId="0" fontId="3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Figures'!$B$4:$B$10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Figures'!$C$4:$C$10</c:f>
              <c:numCache>
                <c:formatCode>General</c:formatCode>
                <c:ptCount val="7"/>
                <c:pt idx="0">
                  <c:v>58.38038645799022</c:v>
                </c:pt>
                <c:pt idx="1">
                  <c:v>51.808562792784706</c:v>
                </c:pt>
                <c:pt idx="2">
                  <c:v>58.444797962624399</c:v>
                </c:pt>
                <c:pt idx="3">
                  <c:v>62.31954543106098</c:v>
                </c:pt>
                <c:pt idx="4">
                  <c:v>48.877166087016704</c:v>
                </c:pt>
                <c:pt idx="6">
                  <c:v>55.966091746295398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6-44C2-BF36-F8081A0D7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057872"/>
        <c:axId val="162059536"/>
      </c:barChart>
      <c:catAx>
        <c:axId val="16205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9536"/>
        <c:crosses val="autoZero"/>
        <c:auto val="1"/>
        <c:lblAlgn val="ctr"/>
        <c:lblOffset val="100"/>
        <c:noMultiLvlLbl val="0"/>
      </c:catAx>
      <c:valAx>
        <c:axId val="162059536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5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and Figures'!$L$3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Figures'!$K$4:$K$10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Figures'!$L$4:$L$10</c:f>
              <c:numCache>
                <c:formatCode>General</c:formatCode>
                <c:ptCount val="7"/>
                <c:pt idx="0">
                  <c:v>57.607841931781287</c:v>
                </c:pt>
                <c:pt idx="1">
                  <c:v>46.248520272396298</c:v>
                </c:pt>
                <c:pt idx="2">
                  <c:v>50.823032147092128</c:v>
                </c:pt>
                <c:pt idx="3">
                  <c:v>55.108665169662942</c:v>
                </c:pt>
                <c:pt idx="4">
                  <c:v>39.34113127981724</c:v>
                </c:pt>
                <c:pt idx="6">
                  <c:v>48.679019230867567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F-4FB5-9B40-9488C3E4CBBE}"/>
            </c:ext>
          </c:extLst>
        </c:ser>
        <c:ser>
          <c:idx val="1"/>
          <c:order val="1"/>
          <c:tx>
            <c:strRef>
              <c:f>'Tables and Figures'!$M$3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Figures'!$K$4:$K$10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Figures'!$M$4:$M$10</c:f>
              <c:numCache>
                <c:formatCode>General</c:formatCode>
                <c:ptCount val="7"/>
                <c:pt idx="0">
                  <c:v>59.825900299783008</c:v>
                </c:pt>
                <c:pt idx="1">
                  <c:v>51.499781411310892</c:v>
                </c:pt>
                <c:pt idx="2">
                  <c:v>58.26540888333264</c:v>
                </c:pt>
                <c:pt idx="3">
                  <c:v>62.149962565026648</c:v>
                </c:pt>
                <c:pt idx="4">
                  <c:v>48.926371188093277</c:v>
                </c:pt>
                <c:pt idx="6">
                  <c:v>56.133484869509275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F-4FB5-9B40-9488C3E4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061024"/>
        <c:axId val="620072672"/>
      </c:barChart>
      <c:catAx>
        <c:axId val="62006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72672"/>
        <c:crosses val="autoZero"/>
        <c:auto val="1"/>
        <c:lblAlgn val="ctr"/>
        <c:lblOffset val="100"/>
        <c:noMultiLvlLbl val="0"/>
      </c:catAx>
      <c:valAx>
        <c:axId val="620072672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6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and Figures'!$B$22</c:f>
              <c:strCache>
                <c:ptCount val="1"/>
                <c:pt idx="0">
                  <c:v>SSAF-A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Figures'!$C$21:$I$21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Figures'!$C$22:$I$22</c:f>
              <c:numCache>
                <c:formatCode>General</c:formatCode>
                <c:ptCount val="7"/>
                <c:pt idx="0">
                  <c:v>59.756946819236383</c:v>
                </c:pt>
                <c:pt idx="1">
                  <c:v>57.013860313523615</c:v>
                </c:pt>
                <c:pt idx="2">
                  <c:v>60.614693234291991</c:v>
                </c:pt>
                <c:pt idx="3">
                  <c:v>64.295950772288222</c:v>
                </c:pt>
                <c:pt idx="4">
                  <c:v>48.493966881312559</c:v>
                </c:pt>
                <c:pt idx="6">
                  <c:v>58.035083604130556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C-43D8-9649-55626F695A6D}"/>
            </c:ext>
          </c:extLst>
        </c:ser>
        <c:ser>
          <c:idx val="1"/>
          <c:order val="1"/>
          <c:tx>
            <c:strRef>
              <c:f>'Tables and Figures'!$B$23</c:f>
              <c:strCache>
                <c:ptCount val="1"/>
                <c:pt idx="0">
                  <c:v>SSAF-F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Figures'!$C$21:$I$21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Figures'!$C$23:$I$23</c:f>
              <c:numCache>
                <c:formatCode>General</c:formatCode>
                <c:ptCount val="7"/>
                <c:pt idx="0">
                  <c:v>61.459241221623451</c:v>
                </c:pt>
                <c:pt idx="1">
                  <c:v>58.679678547739407</c:v>
                </c:pt>
                <c:pt idx="2">
                  <c:v>62.500269149574699</c:v>
                </c:pt>
                <c:pt idx="3">
                  <c:v>67.223434396637018</c:v>
                </c:pt>
                <c:pt idx="4">
                  <c:v>50.484405775605588</c:v>
                </c:pt>
                <c:pt idx="6">
                  <c:v>60.069405818236035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C-43D8-9649-55626F695A6D}"/>
            </c:ext>
          </c:extLst>
        </c:ser>
        <c:ser>
          <c:idx val="2"/>
          <c:order val="2"/>
          <c:tx>
            <c:strRef>
              <c:f>'Tables and Figures'!$B$24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Figures'!$C$21:$I$21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Figures'!$C$24:$I$24</c:f>
              <c:numCache>
                <c:formatCode>General</c:formatCode>
                <c:ptCount val="7"/>
                <c:pt idx="0">
                  <c:v>60.924792192468956</c:v>
                </c:pt>
                <c:pt idx="1">
                  <c:v>48.90683801794912</c:v>
                </c:pt>
                <c:pt idx="2">
                  <c:v>59.65006735377105</c:v>
                </c:pt>
                <c:pt idx="3">
                  <c:v>62.403958524328907</c:v>
                </c:pt>
                <c:pt idx="4">
                  <c:v>50.437573057943425</c:v>
                </c:pt>
                <c:pt idx="6">
                  <c:v>56.46464582929228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BC-43D8-9649-55626F695A6D}"/>
            </c:ext>
          </c:extLst>
        </c:ser>
        <c:ser>
          <c:idx val="3"/>
          <c:order val="3"/>
          <c:tx>
            <c:strRef>
              <c:f>'Tables and Figures'!$B$25</c:f>
              <c:strCache>
                <c:ptCount val="1"/>
                <c:pt idx="0">
                  <c:v>LAC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Figures'!$C$21:$I$21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Figures'!$C$25:$I$25</c:f>
              <c:numCache>
                <c:formatCode>General</c:formatCode>
                <c:ptCount val="7"/>
                <c:pt idx="0">
                  <c:v>53.392351048817673</c:v>
                </c:pt>
                <c:pt idx="1">
                  <c:v>46.016142862626268</c:v>
                </c:pt>
                <c:pt idx="2">
                  <c:v>53.210315717565926</c:v>
                </c:pt>
                <c:pt idx="3">
                  <c:v>59.723439928564211</c:v>
                </c:pt>
                <c:pt idx="4">
                  <c:v>44.711566439961501</c:v>
                </c:pt>
                <c:pt idx="6">
                  <c:v>51.410763199507123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BC-43D8-9649-55626F695A6D}"/>
            </c:ext>
          </c:extLst>
        </c:ser>
        <c:ser>
          <c:idx val="4"/>
          <c:order val="4"/>
          <c:tx>
            <c:strRef>
              <c:f>'Tables and Figures'!$B$26</c:f>
              <c:strCache>
                <c:ptCount val="1"/>
                <c:pt idx="0">
                  <c:v>MENA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Figures'!$C$21:$I$21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Figures'!$C$26:$I$26</c:f>
              <c:numCache>
                <c:formatCode>General</c:formatCode>
                <c:ptCount val="7"/>
                <c:pt idx="0">
                  <c:v>59.999977740619457</c:v>
                </c:pt>
                <c:pt idx="1">
                  <c:v>46.907841218001643</c:v>
                </c:pt>
                <c:pt idx="2">
                  <c:v>61.227788762919474</c:v>
                </c:pt>
                <c:pt idx="3">
                  <c:v>57.896493273127263</c:v>
                </c:pt>
                <c:pt idx="4">
                  <c:v>51.917710406272498</c:v>
                </c:pt>
                <c:pt idx="6">
                  <c:v>55.589962280188068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BC-43D8-9649-55626F695A6D}"/>
            </c:ext>
          </c:extLst>
        </c:ser>
        <c:ser>
          <c:idx val="5"/>
          <c:order val="5"/>
          <c:tx>
            <c:strRef>
              <c:f>'Tables and Figures'!$B$27</c:f>
              <c:strCache>
                <c:ptCount val="1"/>
                <c:pt idx="0">
                  <c:v>EECA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Figures'!$C$21:$I$21</c:f>
              <c:strCache>
                <c:ptCount val="7"/>
                <c:pt idx="0">
                  <c:v>Strategy</c:v>
                </c:pt>
                <c:pt idx="1">
                  <c:v>Data</c:v>
                </c:pt>
                <c:pt idx="2">
                  <c:v>Quality</c:v>
                </c:pt>
                <c:pt idx="3">
                  <c:v>Equity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Figures'!$C$27:$I$27</c:f>
              <c:numCache>
                <c:formatCode>General</c:formatCode>
                <c:ptCount val="7"/>
                <c:pt idx="0">
                  <c:v>50.685522353426883</c:v>
                </c:pt>
                <c:pt idx="1">
                  <c:v>44.060816451141264</c:v>
                </c:pt>
                <c:pt idx="2">
                  <c:v>49.476090610349871</c:v>
                </c:pt>
                <c:pt idx="3">
                  <c:v>55.651131236945815</c:v>
                </c:pt>
                <c:pt idx="4">
                  <c:v>47.01914394543298</c:v>
                </c:pt>
                <c:pt idx="6">
                  <c:v>49.378540919459361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BC-43D8-9649-55626F695A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9649344"/>
        <c:axId val="619649760"/>
      </c:barChart>
      <c:catAx>
        <c:axId val="61964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49760"/>
        <c:crosses val="autoZero"/>
        <c:auto val="1"/>
        <c:lblAlgn val="ctr"/>
        <c:lblOffset val="100"/>
        <c:noMultiLvlLbl val="0"/>
      </c:catAx>
      <c:valAx>
        <c:axId val="619649760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4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and Figures'!$B$40</c:f>
              <c:strCache>
                <c:ptCount val="1"/>
                <c:pt idx="0">
                  <c:v>SSAF-A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Figures'!$C$39:$I$39</c:f>
              <c:strCache>
                <c:ptCount val="7"/>
                <c:pt idx="0">
                  <c:v>Strategy </c:v>
                </c:pt>
                <c:pt idx="1">
                  <c:v>Data</c:v>
                </c:pt>
                <c:pt idx="2">
                  <c:v>Quality </c:v>
                </c:pt>
                <c:pt idx="3">
                  <c:v>Equity 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Figures'!$C$40:$I$40</c:f>
              <c:numCache>
                <c:formatCode>General</c:formatCode>
                <c:ptCount val="7"/>
                <c:pt idx="0">
                  <c:v>0.21954318829318709</c:v>
                </c:pt>
                <c:pt idx="1">
                  <c:v>3.6384125134125114</c:v>
                </c:pt>
                <c:pt idx="2">
                  <c:v>8.7358346386124168</c:v>
                </c:pt>
                <c:pt idx="3">
                  <c:v>1.0370370370370523</c:v>
                </c:pt>
                <c:pt idx="4">
                  <c:v>5.8970504803838182</c:v>
                </c:pt>
                <c:pt idx="6">
                  <c:v>6.0679659005416582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0-4113-999A-EFE9A5C65E9D}"/>
            </c:ext>
          </c:extLst>
        </c:ser>
        <c:ser>
          <c:idx val="1"/>
          <c:order val="1"/>
          <c:tx>
            <c:strRef>
              <c:f>'Tables and Figures'!$B$41</c:f>
              <c:strCache>
                <c:ptCount val="1"/>
                <c:pt idx="0">
                  <c:v>SSAF-F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Figures'!$C$39:$I$39</c:f>
              <c:strCache>
                <c:ptCount val="7"/>
                <c:pt idx="0">
                  <c:v>Strategy </c:v>
                </c:pt>
                <c:pt idx="1">
                  <c:v>Data</c:v>
                </c:pt>
                <c:pt idx="2">
                  <c:v>Quality </c:v>
                </c:pt>
                <c:pt idx="3">
                  <c:v>Equity 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Figures'!$C$41:$I$41</c:f>
              <c:numCache>
                <c:formatCode>General</c:formatCode>
                <c:ptCount val="7"/>
                <c:pt idx="0">
                  <c:v>3.1528055731487257</c:v>
                </c:pt>
                <c:pt idx="1">
                  <c:v>9.1954368583156452</c:v>
                </c:pt>
                <c:pt idx="2">
                  <c:v>10.604570326792555</c:v>
                </c:pt>
                <c:pt idx="3">
                  <c:v>7.4132626632626781</c:v>
                </c:pt>
                <c:pt idx="4">
                  <c:v>8.2244668911335523</c:v>
                </c:pt>
                <c:pt idx="6">
                  <c:v>9.3594430774070361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0-4113-999A-EFE9A5C65E9D}"/>
            </c:ext>
          </c:extLst>
        </c:ser>
        <c:ser>
          <c:idx val="2"/>
          <c:order val="2"/>
          <c:tx>
            <c:strRef>
              <c:f>'Tables and Figures'!$B$42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Figures'!$C$39:$I$39</c:f>
              <c:strCache>
                <c:ptCount val="7"/>
                <c:pt idx="0">
                  <c:v>Strategy </c:v>
                </c:pt>
                <c:pt idx="1">
                  <c:v>Data</c:v>
                </c:pt>
                <c:pt idx="2">
                  <c:v>Quality </c:v>
                </c:pt>
                <c:pt idx="3">
                  <c:v>Equity 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Figures'!$C$42:$I$42</c:f>
              <c:numCache>
                <c:formatCode>General</c:formatCode>
                <c:ptCount val="7"/>
                <c:pt idx="0">
                  <c:v>10.810185185185183</c:v>
                </c:pt>
                <c:pt idx="1">
                  <c:v>14.508748546627331</c:v>
                </c:pt>
                <c:pt idx="2">
                  <c:v>15.946812960701855</c:v>
                </c:pt>
                <c:pt idx="3">
                  <c:v>17.111859334081551</c:v>
                </c:pt>
                <c:pt idx="4">
                  <c:v>14.296447379780709</c:v>
                </c:pt>
                <c:pt idx="6">
                  <c:v>14.277571208715848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C0-4113-999A-EFE9A5C65E9D}"/>
            </c:ext>
          </c:extLst>
        </c:ser>
        <c:ser>
          <c:idx val="3"/>
          <c:order val="3"/>
          <c:tx>
            <c:strRef>
              <c:f>'Tables and Figures'!$B$43</c:f>
              <c:strCache>
                <c:ptCount val="1"/>
                <c:pt idx="0">
                  <c:v>LAC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Figures'!$C$39:$I$39</c:f>
              <c:strCache>
                <c:ptCount val="7"/>
                <c:pt idx="0">
                  <c:v>Strategy </c:v>
                </c:pt>
                <c:pt idx="1">
                  <c:v>Data</c:v>
                </c:pt>
                <c:pt idx="2">
                  <c:v>Quality </c:v>
                </c:pt>
                <c:pt idx="3">
                  <c:v>Equity 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Figures'!$C$43:$I$43</c:f>
              <c:numCache>
                <c:formatCode>General</c:formatCode>
                <c:ptCount val="7"/>
                <c:pt idx="0">
                  <c:v>9.0233352038907597</c:v>
                </c:pt>
                <c:pt idx="1">
                  <c:v>6.2655400155400116</c:v>
                </c:pt>
                <c:pt idx="2">
                  <c:v>11.274445718890142</c:v>
                </c:pt>
                <c:pt idx="3">
                  <c:v>7.211911545244881</c:v>
                </c:pt>
                <c:pt idx="4">
                  <c:v>17.175602175602183</c:v>
                </c:pt>
                <c:pt idx="6">
                  <c:v>16.997920118290502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C0-4113-999A-EFE9A5C65E9D}"/>
            </c:ext>
          </c:extLst>
        </c:ser>
        <c:ser>
          <c:idx val="4"/>
          <c:order val="4"/>
          <c:tx>
            <c:strRef>
              <c:f>'Tables and Figures'!$B$44</c:f>
              <c:strCache>
                <c:ptCount val="1"/>
                <c:pt idx="0">
                  <c:v>MENA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Figures'!$C$39:$I$39</c:f>
              <c:strCache>
                <c:ptCount val="7"/>
                <c:pt idx="0">
                  <c:v>Strategy </c:v>
                </c:pt>
                <c:pt idx="1">
                  <c:v>Data</c:v>
                </c:pt>
                <c:pt idx="2">
                  <c:v>Quality </c:v>
                </c:pt>
                <c:pt idx="3">
                  <c:v>Equity 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Figures'!$C$44:$I$44</c:f>
              <c:numCache>
                <c:formatCode>General</c:formatCode>
                <c:ptCount val="7"/>
                <c:pt idx="0">
                  <c:v>8.7233629206668368</c:v>
                </c:pt>
                <c:pt idx="1">
                  <c:v>3.9850574875278468</c:v>
                </c:pt>
                <c:pt idx="2">
                  <c:v>12.345545401100949</c:v>
                </c:pt>
                <c:pt idx="3">
                  <c:v>19.932755858681787</c:v>
                </c:pt>
                <c:pt idx="4">
                  <c:v>15.394825943845554</c:v>
                </c:pt>
                <c:pt idx="6">
                  <c:v>11.428335758978925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C0-4113-999A-EFE9A5C65E9D}"/>
            </c:ext>
          </c:extLst>
        </c:ser>
        <c:ser>
          <c:idx val="5"/>
          <c:order val="5"/>
          <c:tx>
            <c:strRef>
              <c:f>'Tables and Figures'!$B$45</c:f>
              <c:strCache>
                <c:ptCount val="1"/>
                <c:pt idx="0">
                  <c:v>EECA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'Tables and Figures'!$C$39:$I$39</c:f>
              <c:strCache>
                <c:ptCount val="7"/>
                <c:pt idx="0">
                  <c:v>Strategy </c:v>
                </c:pt>
                <c:pt idx="1">
                  <c:v>Data</c:v>
                </c:pt>
                <c:pt idx="2">
                  <c:v>Quality </c:v>
                </c:pt>
                <c:pt idx="3">
                  <c:v>Equity </c:v>
                </c:pt>
                <c:pt idx="4">
                  <c:v>Accountability</c:v>
                </c:pt>
                <c:pt idx="6">
                  <c:v>Total</c:v>
                </c:pt>
              </c:strCache>
            </c:strRef>
          </c:cat>
          <c:val>
            <c:numRef>
              <c:f>'Tables and Figures'!$C$45:$I$45</c:f>
              <c:numCache>
                <c:formatCode>General</c:formatCode>
                <c:ptCount val="7"/>
                <c:pt idx="0">
                  <c:v>-4.8302469135802397</c:v>
                </c:pt>
                <c:pt idx="1">
                  <c:v>1.53147868834143</c:v>
                </c:pt>
                <c:pt idx="2">
                  <c:v>6.8490614323947696</c:v>
                </c:pt>
                <c:pt idx="3">
                  <c:v>6.6864740198073491</c:v>
                </c:pt>
                <c:pt idx="4">
                  <c:v>11.234567901234577</c:v>
                </c:pt>
                <c:pt idx="6">
                  <c:v>-1.1272984398801427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C0-4113-999A-EFE9A5C65E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2540240"/>
        <c:axId val="492537744"/>
      </c:barChart>
      <c:catAx>
        <c:axId val="49254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537744"/>
        <c:crosses val="autoZero"/>
        <c:auto val="1"/>
        <c:lblAlgn val="ctr"/>
        <c:lblOffset val="100"/>
        <c:noMultiLvlLbl val="0"/>
      </c:catAx>
      <c:valAx>
        <c:axId val="492537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54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'Tables and Figures'!$D$112</c:f>
              <c:strCache>
                <c:ptCount val="1"/>
                <c:pt idx="0">
                  <c:v>Strategy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'Tables and Figures'!$B$113:$C$187</c:f>
              <c:multiLvlStrCache>
                <c:ptCount val="75"/>
                <c:lvl>
                  <c:pt idx="0">
                    <c:v>Romania</c:v>
                  </c:pt>
                  <c:pt idx="1">
                    <c:v>Georgia</c:v>
                  </c:pt>
                  <c:pt idx="2">
                    <c:v>Armenia</c:v>
                  </c:pt>
                  <c:pt idx="3">
                    <c:v>Kyrgyz Republic</c:v>
                  </c:pt>
                  <c:pt idx="4">
                    <c:v>Uzbekistan</c:v>
                  </c:pt>
                  <c:pt idx="5">
                    <c:v>Azerbaijan</c:v>
                  </c:pt>
                  <c:pt idx="6">
                    <c:v>Turkmenistan</c:v>
                  </c:pt>
                  <c:pt idx="7">
                    <c:v>Tajikistan</c:v>
                  </c:pt>
                  <c:pt idx="8">
                    <c:v>Kazakhstan</c:v>
                  </c:pt>
                  <c:pt idx="10">
                    <c:v>Jordan</c:v>
                  </c:pt>
                  <c:pt idx="11">
                    <c:v>Egypt</c:v>
                  </c:pt>
                  <c:pt idx="12">
                    <c:v>Palestine</c:v>
                  </c:pt>
                  <c:pt idx="13">
                    <c:v>Morocco</c:v>
                  </c:pt>
                  <c:pt idx="14">
                    <c:v>Djibouti</c:v>
                  </c:pt>
                  <c:pt idx="16">
                    <c:v>Bolivia</c:v>
                  </c:pt>
                  <c:pt idx="17">
                    <c:v>Ecuador</c:v>
                  </c:pt>
                  <c:pt idx="18">
                    <c:v>Haiti</c:v>
                  </c:pt>
                  <c:pt idx="19">
                    <c:v>Peru</c:v>
                  </c:pt>
                  <c:pt idx="20">
                    <c:v>El Salvador</c:v>
                  </c:pt>
                  <c:pt idx="21">
                    <c:v>Guatemala</c:v>
                  </c:pt>
                  <c:pt idx="22">
                    <c:v>Dominican Republic</c:v>
                  </c:pt>
                  <c:pt idx="23">
                    <c:v>Honduras</c:v>
                  </c:pt>
                  <c:pt idx="24">
                    <c:v>Jamaica</c:v>
                  </c:pt>
                  <c:pt idx="26">
                    <c:v>Papua New Guinea</c:v>
                  </c:pt>
                  <c:pt idx="27">
                    <c:v>Malaysia</c:v>
                  </c:pt>
                  <c:pt idx="28">
                    <c:v>Pakistan</c:v>
                  </c:pt>
                  <c:pt idx="29">
                    <c:v>Cambodia</c:v>
                  </c:pt>
                  <c:pt idx="30">
                    <c:v>India</c:v>
                  </c:pt>
                  <c:pt idx="31">
                    <c:v>Nepal</c:v>
                  </c:pt>
                  <c:pt idx="32">
                    <c:v>Timor-Leste</c:v>
                  </c:pt>
                  <c:pt idx="33">
                    <c:v>Mongolia</c:v>
                  </c:pt>
                  <c:pt idx="34">
                    <c:v>Philippines</c:v>
                  </c:pt>
                  <c:pt idx="35">
                    <c:v>Bangladesh</c:v>
                  </c:pt>
                  <c:pt idx="36">
                    <c:v>Lao PDR</c:v>
                  </c:pt>
                  <c:pt idx="37">
                    <c:v>Bhutan</c:v>
                  </c:pt>
                  <c:pt idx="38">
                    <c:v>Indonesia</c:v>
                  </c:pt>
                  <c:pt idx="39">
                    <c:v>China</c:v>
                  </c:pt>
                  <c:pt idx="40">
                    <c:v>Viet Nam</c:v>
                  </c:pt>
                  <c:pt idx="42">
                    <c:v>Tchad</c:v>
                  </c:pt>
                  <c:pt idx="43">
                    <c:v>Cameroon</c:v>
                  </c:pt>
                  <c:pt idx="44">
                    <c:v>DRC</c:v>
                  </c:pt>
                  <c:pt idx="45">
                    <c:v>Mozambique</c:v>
                  </c:pt>
                  <c:pt idx="46">
                    <c:v>Madagascar</c:v>
                  </c:pt>
                  <c:pt idx="47">
                    <c:v>Cote d'Ivoire</c:v>
                  </c:pt>
                  <c:pt idx="48">
                    <c:v>Burundi</c:v>
                  </c:pt>
                  <c:pt idx="49">
                    <c:v>Togo</c:v>
                  </c:pt>
                  <c:pt idx="50">
                    <c:v>Niger</c:v>
                  </c:pt>
                  <c:pt idx="51">
                    <c:v>Guinea</c:v>
                  </c:pt>
                  <c:pt idx="52">
                    <c:v>Burkina Faso</c:v>
                  </c:pt>
                  <c:pt idx="53">
                    <c:v>Sao Tome and Principe </c:v>
                  </c:pt>
                  <c:pt idx="54">
                    <c:v>Mali</c:v>
                  </c:pt>
                  <c:pt idx="55">
                    <c:v>Guinea-Bissau</c:v>
                  </c:pt>
                  <c:pt idx="57">
                    <c:v>Somalia</c:v>
                  </c:pt>
                  <c:pt idx="58">
                    <c:v>Nigeria</c:v>
                  </c:pt>
                  <c:pt idx="59">
                    <c:v>Lesotho</c:v>
                  </c:pt>
                  <c:pt idx="60">
                    <c:v>Kenya</c:v>
                  </c:pt>
                  <c:pt idx="61">
                    <c:v>South Sudan</c:v>
                  </c:pt>
                  <c:pt idx="62">
                    <c:v>Sierra Leone</c:v>
                  </c:pt>
                  <c:pt idx="63">
                    <c:v>Botswana</c:v>
                  </c:pt>
                  <c:pt idx="64">
                    <c:v>Malawi</c:v>
                  </c:pt>
                  <c:pt idx="65">
                    <c:v>Uganda</c:v>
                  </c:pt>
                  <c:pt idx="66">
                    <c:v>Ghana</c:v>
                  </c:pt>
                  <c:pt idx="67">
                    <c:v>The Gambia</c:v>
                  </c:pt>
                  <c:pt idx="68">
                    <c:v>Zambia</c:v>
                  </c:pt>
                  <c:pt idx="69">
                    <c:v>Eswatini</c:v>
                  </c:pt>
                  <c:pt idx="70">
                    <c:v>South Africa</c:v>
                  </c:pt>
                  <c:pt idx="71">
                    <c:v>Ethiopia</c:v>
                  </c:pt>
                  <c:pt idx="72">
                    <c:v>Liberia</c:v>
                  </c:pt>
                  <c:pt idx="73">
                    <c:v>Zimbabwe</c:v>
                  </c:pt>
                  <c:pt idx="74">
                    <c:v>Tanzania</c:v>
                  </c:pt>
                </c:lvl>
                <c:lvl>
                  <c:pt idx="0">
                    <c:v>EECA</c:v>
                  </c:pt>
                  <c:pt idx="10">
                    <c:v>MENA</c:v>
                  </c:pt>
                  <c:pt idx="16">
                    <c:v>LAC</c:v>
                  </c:pt>
                  <c:pt idx="26">
                    <c:v>Asia</c:v>
                  </c:pt>
                  <c:pt idx="42">
                    <c:v>SSAF-F</c:v>
                  </c:pt>
                  <c:pt idx="57">
                    <c:v>SSAF-A</c:v>
                  </c:pt>
                </c:lvl>
              </c:multiLvlStrCache>
            </c:multiLvlStrRef>
          </c:cat>
          <c:val>
            <c:numRef>
              <c:f>'Tables and Figures'!$D$113:$D$187</c:f>
              <c:numCache>
                <c:formatCode>General</c:formatCode>
                <c:ptCount val="75"/>
                <c:pt idx="0">
                  <c:v>26.962269756387403</c:v>
                </c:pt>
                <c:pt idx="1">
                  <c:v>36.949218009824065</c:v>
                </c:pt>
                <c:pt idx="2">
                  <c:v>43.84504384504384</c:v>
                </c:pt>
                <c:pt idx="3">
                  <c:v>50.538720538720547</c:v>
                </c:pt>
                <c:pt idx="4">
                  <c:v>44.818531636713452</c:v>
                </c:pt>
                <c:pt idx="5">
                  <c:v>55.822687660922945</c:v>
                </c:pt>
                <c:pt idx="6">
                  <c:v>63.621059075604514</c:v>
                </c:pt>
                <c:pt idx="7">
                  <c:v>67.143967143967132</c:v>
                </c:pt>
                <c:pt idx="8">
                  <c:v>66.468203513658054</c:v>
                </c:pt>
                <c:pt idx="9">
                  <c:v>#N/A</c:v>
                </c:pt>
                <c:pt idx="10">
                  <c:v>63.919234360410833</c:v>
                </c:pt>
                <c:pt idx="11">
                  <c:v>64.055080721747387</c:v>
                </c:pt>
                <c:pt idx="12">
                  <c:v>56.361971361971356</c:v>
                </c:pt>
                <c:pt idx="13">
                  <c:v>63.494929181203695</c:v>
                </c:pt>
                <c:pt idx="14">
                  <c:v>52.168673077763977</c:v>
                </c:pt>
                <c:pt idx="15">
                  <c:v>#N/A</c:v>
                </c:pt>
                <c:pt idx="16">
                  <c:v>42.74811608144941</c:v>
                </c:pt>
                <c:pt idx="17">
                  <c:v>43.572908572908574</c:v>
                </c:pt>
                <c:pt idx="18">
                  <c:v>42.474747474747474</c:v>
                </c:pt>
                <c:pt idx="19">
                  <c:v>57.340597113324378</c:v>
                </c:pt>
                <c:pt idx="20">
                  <c:v>50.856920856920851</c:v>
                </c:pt>
                <c:pt idx="21">
                  <c:v>62.903863812954732</c:v>
                </c:pt>
                <c:pt idx="22">
                  <c:v>57.189426734881266</c:v>
                </c:pt>
                <c:pt idx="23">
                  <c:v>51.283574812986579</c:v>
                </c:pt>
                <c:pt idx="24">
                  <c:v>72.161003979185793</c:v>
                </c:pt>
                <c:pt idx="25">
                  <c:v>#N/A</c:v>
                </c:pt>
                <c:pt idx="26">
                  <c:v>36.323676323676317</c:v>
                </c:pt>
                <c:pt idx="27">
                  <c:v>46.591870531264469</c:v>
                </c:pt>
                <c:pt idx="28">
                  <c:v>54.173604173604183</c:v>
                </c:pt>
                <c:pt idx="29">
                  <c:v>56.374349556167743</c:v>
                </c:pt>
                <c:pt idx="30">
                  <c:v>62.362553271644174</c:v>
                </c:pt>
                <c:pt idx="31">
                  <c:v>57.071727374757671</c:v>
                </c:pt>
                <c:pt idx="32">
                  <c:v>59.155953474135281</c:v>
                </c:pt>
                <c:pt idx="33">
                  <c:v>55.97402597402597</c:v>
                </c:pt>
                <c:pt idx="34">
                  <c:v>66.254620800075344</c:v>
                </c:pt>
                <c:pt idx="35">
                  <c:v>69.879604122028368</c:v>
                </c:pt>
                <c:pt idx="36">
                  <c:v>68.801652892561961</c:v>
                </c:pt>
                <c:pt idx="37">
                  <c:v>62.880755608028331</c:v>
                </c:pt>
                <c:pt idx="38">
                  <c:v>68.234873992449749</c:v>
                </c:pt>
                <c:pt idx="39">
                  <c:v>70.794760794760791</c:v>
                </c:pt>
                <c:pt idx="40">
                  <c:v>78.997853997853994</c:v>
                </c:pt>
                <c:pt idx="41">
                  <c:v>#N/A</c:v>
                </c:pt>
                <c:pt idx="42">
                  <c:v>42.884253793344698</c:v>
                </c:pt>
                <c:pt idx="43">
                  <c:v>49.447583841523233</c:v>
                </c:pt>
                <c:pt idx="44">
                  <c:v>56.397306397306401</c:v>
                </c:pt>
                <c:pt idx="45">
                  <c:v>50.318570318570323</c:v>
                </c:pt>
                <c:pt idx="46">
                  <c:v>64.313464313464308</c:v>
                </c:pt>
                <c:pt idx="47">
                  <c:v>56.649066421793698</c:v>
                </c:pt>
                <c:pt idx="48">
                  <c:v>60.071780071780069</c:v>
                </c:pt>
                <c:pt idx="49">
                  <c:v>63.252624282036045</c:v>
                </c:pt>
                <c:pt idx="50">
                  <c:v>75.635139271502922</c:v>
                </c:pt>
                <c:pt idx="51">
                  <c:v>74.162226662226658</c:v>
                </c:pt>
                <c:pt idx="52">
                  <c:v>67.684033138578584</c:v>
                </c:pt>
                <c:pt idx="53">
                  <c:v>69.295990205081125</c:v>
                </c:pt>
                <c:pt idx="54">
                  <c:v>71.34367316185498</c:v>
                </c:pt>
                <c:pt idx="55">
                  <c:v>58.973665223665222</c:v>
                </c:pt>
                <c:pt idx="56">
                  <c:v>#N/A</c:v>
                </c:pt>
                <c:pt idx="57">
                  <c:v>41.476536931082386</c:v>
                </c:pt>
                <c:pt idx="58">
                  <c:v>60.8939208939209</c:v>
                </c:pt>
                <c:pt idx="59">
                  <c:v>46.796463917676036</c:v>
                </c:pt>
                <c:pt idx="60">
                  <c:v>57.182211727666278</c:v>
                </c:pt>
                <c:pt idx="61">
                  <c:v>51.049819989213923</c:v>
                </c:pt>
                <c:pt idx="62">
                  <c:v>54.029180695847366</c:v>
                </c:pt>
                <c:pt idx="63">
                  <c:v>53.419913419913421</c:v>
                </c:pt>
                <c:pt idx="64">
                  <c:v>58.851333851333841</c:v>
                </c:pt>
                <c:pt idx="65">
                  <c:v>65.384615384615373</c:v>
                </c:pt>
                <c:pt idx="66">
                  <c:v>61.283161283161284</c:v>
                </c:pt>
                <c:pt idx="67">
                  <c:v>57.091920425253754</c:v>
                </c:pt>
                <c:pt idx="68">
                  <c:v>63.039485766758496</c:v>
                </c:pt>
                <c:pt idx="69">
                  <c:v>61.439402348493246</c:v>
                </c:pt>
                <c:pt idx="70">
                  <c:v>67.056021980264404</c:v>
                </c:pt>
                <c:pt idx="71">
                  <c:v>68.560606060606062</c:v>
                </c:pt>
                <c:pt idx="72">
                  <c:v>64.568764568764564</c:v>
                </c:pt>
                <c:pt idx="73">
                  <c:v>71.212121212121218</c:v>
                </c:pt>
                <c:pt idx="74">
                  <c:v>72.289562289562284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5-46BE-9D88-98BD9644ED86}"/>
            </c:ext>
          </c:extLst>
        </c:ser>
        <c:ser>
          <c:idx val="1"/>
          <c:order val="1"/>
          <c:tx>
            <c:strRef>
              <c:f>'Tables and Figures'!$E$112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'Tables and Figures'!$B$113:$C$187</c:f>
              <c:multiLvlStrCache>
                <c:ptCount val="75"/>
                <c:lvl>
                  <c:pt idx="0">
                    <c:v>Romania</c:v>
                  </c:pt>
                  <c:pt idx="1">
                    <c:v>Georgia</c:v>
                  </c:pt>
                  <c:pt idx="2">
                    <c:v>Armenia</c:v>
                  </c:pt>
                  <c:pt idx="3">
                    <c:v>Kyrgyz Republic</c:v>
                  </c:pt>
                  <c:pt idx="4">
                    <c:v>Uzbekistan</c:v>
                  </c:pt>
                  <c:pt idx="5">
                    <c:v>Azerbaijan</c:v>
                  </c:pt>
                  <c:pt idx="6">
                    <c:v>Turkmenistan</c:v>
                  </c:pt>
                  <c:pt idx="7">
                    <c:v>Tajikistan</c:v>
                  </c:pt>
                  <c:pt idx="8">
                    <c:v>Kazakhstan</c:v>
                  </c:pt>
                  <c:pt idx="10">
                    <c:v>Jordan</c:v>
                  </c:pt>
                  <c:pt idx="11">
                    <c:v>Egypt</c:v>
                  </c:pt>
                  <c:pt idx="12">
                    <c:v>Palestine</c:v>
                  </c:pt>
                  <c:pt idx="13">
                    <c:v>Morocco</c:v>
                  </c:pt>
                  <c:pt idx="14">
                    <c:v>Djibouti</c:v>
                  </c:pt>
                  <c:pt idx="16">
                    <c:v>Bolivia</c:v>
                  </c:pt>
                  <c:pt idx="17">
                    <c:v>Ecuador</c:v>
                  </c:pt>
                  <c:pt idx="18">
                    <c:v>Haiti</c:v>
                  </c:pt>
                  <c:pt idx="19">
                    <c:v>Peru</c:v>
                  </c:pt>
                  <c:pt idx="20">
                    <c:v>El Salvador</c:v>
                  </c:pt>
                  <c:pt idx="21">
                    <c:v>Guatemala</c:v>
                  </c:pt>
                  <c:pt idx="22">
                    <c:v>Dominican Republic</c:v>
                  </c:pt>
                  <c:pt idx="23">
                    <c:v>Honduras</c:v>
                  </c:pt>
                  <c:pt idx="24">
                    <c:v>Jamaica</c:v>
                  </c:pt>
                  <c:pt idx="26">
                    <c:v>Papua New Guinea</c:v>
                  </c:pt>
                  <c:pt idx="27">
                    <c:v>Malaysia</c:v>
                  </c:pt>
                  <c:pt idx="28">
                    <c:v>Pakistan</c:v>
                  </c:pt>
                  <c:pt idx="29">
                    <c:v>Cambodia</c:v>
                  </c:pt>
                  <c:pt idx="30">
                    <c:v>India</c:v>
                  </c:pt>
                  <c:pt idx="31">
                    <c:v>Nepal</c:v>
                  </c:pt>
                  <c:pt idx="32">
                    <c:v>Timor-Leste</c:v>
                  </c:pt>
                  <c:pt idx="33">
                    <c:v>Mongolia</c:v>
                  </c:pt>
                  <c:pt idx="34">
                    <c:v>Philippines</c:v>
                  </c:pt>
                  <c:pt idx="35">
                    <c:v>Bangladesh</c:v>
                  </c:pt>
                  <c:pt idx="36">
                    <c:v>Lao PDR</c:v>
                  </c:pt>
                  <c:pt idx="37">
                    <c:v>Bhutan</c:v>
                  </c:pt>
                  <c:pt idx="38">
                    <c:v>Indonesia</c:v>
                  </c:pt>
                  <c:pt idx="39">
                    <c:v>China</c:v>
                  </c:pt>
                  <c:pt idx="40">
                    <c:v>Viet Nam</c:v>
                  </c:pt>
                  <c:pt idx="42">
                    <c:v>Tchad</c:v>
                  </c:pt>
                  <c:pt idx="43">
                    <c:v>Cameroon</c:v>
                  </c:pt>
                  <c:pt idx="44">
                    <c:v>DRC</c:v>
                  </c:pt>
                  <c:pt idx="45">
                    <c:v>Mozambique</c:v>
                  </c:pt>
                  <c:pt idx="46">
                    <c:v>Madagascar</c:v>
                  </c:pt>
                  <c:pt idx="47">
                    <c:v>Cote d'Ivoire</c:v>
                  </c:pt>
                  <c:pt idx="48">
                    <c:v>Burundi</c:v>
                  </c:pt>
                  <c:pt idx="49">
                    <c:v>Togo</c:v>
                  </c:pt>
                  <c:pt idx="50">
                    <c:v>Niger</c:v>
                  </c:pt>
                  <c:pt idx="51">
                    <c:v>Guinea</c:v>
                  </c:pt>
                  <c:pt idx="52">
                    <c:v>Burkina Faso</c:v>
                  </c:pt>
                  <c:pt idx="53">
                    <c:v>Sao Tome and Principe </c:v>
                  </c:pt>
                  <c:pt idx="54">
                    <c:v>Mali</c:v>
                  </c:pt>
                  <c:pt idx="55">
                    <c:v>Guinea-Bissau</c:v>
                  </c:pt>
                  <c:pt idx="57">
                    <c:v>Somalia</c:v>
                  </c:pt>
                  <c:pt idx="58">
                    <c:v>Nigeria</c:v>
                  </c:pt>
                  <c:pt idx="59">
                    <c:v>Lesotho</c:v>
                  </c:pt>
                  <c:pt idx="60">
                    <c:v>Kenya</c:v>
                  </c:pt>
                  <c:pt idx="61">
                    <c:v>South Sudan</c:v>
                  </c:pt>
                  <c:pt idx="62">
                    <c:v>Sierra Leone</c:v>
                  </c:pt>
                  <c:pt idx="63">
                    <c:v>Botswana</c:v>
                  </c:pt>
                  <c:pt idx="64">
                    <c:v>Malawi</c:v>
                  </c:pt>
                  <c:pt idx="65">
                    <c:v>Uganda</c:v>
                  </c:pt>
                  <c:pt idx="66">
                    <c:v>Ghana</c:v>
                  </c:pt>
                  <c:pt idx="67">
                    <c:v>The Gambia</c:v>
                  </c:pt>
                  <c:pt idx="68">
                    <c:v>Zambia</c:v>
                  </c:pt>
                  <c:pt idx="69">
                    <c:v>Eswatini</c:v>
                  </c:pt>
                  <c:pt idx="70">
                    <c:v>South Africa</c:v>
                  </c:pt>
                  <c:pt idx="71">
                    <c:v>Ethiopia</c:v>
                  </c:pt>
                  <c:pt idx="72">
                    <c:v>Liberia</c:v>
                  </c:pt>
                  <c:pt idx="73">
                    <c:v>Zimbabwe</c:v>
                  </c:pt>
                  <c:pt idx="74">
                    <c:v>Tanzania</c:v>
                  </c:pt>
                </c:lvl>
                <c:lvl>
                  <c:pt idx="0">
                    <c:v>EECA</c:v>
                  </c:pt>
                  <c:pt idx="10">
                    <c:v>MENA</c:v>
                  </c:pt>
                  <c:pt idx="16">
                    <c:v>LAC</c:v>
                  </c:pt>
                  <c:pt idx="26">
                    <c:v>Asia</c:v>
                  </c:pt>
                  <c:pt idx="42">
                    <c:v>SSAF-F</c:v>
                  </c:pt>
                  <c:pt idx="57">
                    <c:v>SSAF-A</c:v>
                  </c:pt>
                </c:lvl>
              </c:multiLvlStrCache>
            </c:multiLvlStrRef>
          </c:cat>
          <c:val>
            <c:numRef>
              <c:f>'Tables and Figures'!$E$113:$E$187</c:f>
              <c:numCache>
                <c:formatCode>General</c:formatCode>
                <c:ptCount val="75"/>
                <c:pt idx="0">
                  <c:v>19.646287808052509</c:v>
                </c:pt>
                <c:pt idx="1">
                  <c:v>35.456210456210449</c:v>
                </c:pt>
                <c:pt idx="2">
                  <c:v>33.408342499251596</c:v>
                </c:pt>
                <c:pt idx="3">
                  <c:v>42.820512820512818</c:v>
                </c:pt>
                <c:pt idx="4">
                  <c:v>34.261047594380926</c:v>
                </c:pt>
                <c:pt idx="5">
                  <c:v>51.583748495513191</c:v>
                </c:pt>
                <c:pt idx="6">
                  <c:v>52.277828792980308</c:v>
                </c:pt>
                <c:pt idx="7">
                  <c:v>60.230972730972717</c:v>
                </c:pt>
                <c:pt idx="8">
                  <c:v>66.862396862396864</c:v>
                </c:pt>
                <c:pt idx="9">
                  <c:v>#N/A</c:v>
                </c:pt>
                <c:pt idx="10">
                  <c:v>43.26449281886002</c:v>
                </c:pt>
                <c:pt idx="11">
                  <c:v>41.164480861450556</c:v>
                </c:pt>
                <c:pt idx="12">
                  <c:v>48.394753394753394</c:v>
                </c:pt>
                <c:pt idx="13">
                  <c:v>53.717567835214894</c:v>
                </c:pt>
                <c:pt idx="14">
                  <c:v>47.997911179729364</c:v>
                </c:pt>
                <c:pt idx="15">
                  <c:v>#N/A</c:v>
                </c:pt>
                <c:pt idx="16">
                  <c:v>41.065416065416066</c:v>
                </c:pt>
                <c:pt idx="17">
                  <c:v>37.452824952824948</c:v>
                </c:pt>
                <c:pt idx="18">
                  <c:v>53.440355940355943</c:v>
                </c:pt>
                <c:pt idx="19">
                  <c:v>43.172105672105666</c:v>
                </c:pt>
                <c:pt idx="20">
                  <c:v>47.323114595841872</c:v>
                </c:pt>
                <c:pt idx="21">
                  <c:v>38.446738446738451</c:v>
                </c:pt>
                <c:pt idx="22">
                  <c:v>41.877650968560062</c:v>
                </c:pt>
                <c:pt idx="23">
                  <c:v>50.37934631587882</c:v>
                </c:pt>
                <c:pt idx="24">
                  <c:v>60.987732805914611</c:v>
                </c:pt>
                <c:pt idx="25">
                  <c:v>#N/A</c:v>
                </c:pt>
                <c:pt idx="26">
                  <c:v>35.102243435576774</c:v>
                </c:pt>
                <c:pt idx="27">
                  <c:v>43.044548044548037</c:v>
                </c:pt>
                <c:pt idx="28">
                  <c:v>35.153920153920154</c:v>
                </c:pt>
                <c:pt idx="29">
                  <c:v>35.736149372513012</c:v>
                </c:pt>
                <c:pt idx="30">
                  <c:v>42.599656236019875</c:v>
                </c:pt>
                <c:pt idx="31">
                  <c:v>43.67768595041322</c:v>
                </c:pt>
                <c:pt idx="32">
                  <c:v>43.077747168656252</c:v>
                </c:pt>
                <c:pt idx="33">
                  <c:v>58.448588448588445</c:v>
                </c:pt>
                <c:pt idx="34">
                  <c:v>54.99956833290166</c:v>
                </c:pt>
                <c:pt idx="35">
                  <c:v>51.163146617692071</c:v>
                </c:pt>
                <c:pt idx="36">
                  <c:v>53.048158351188654</c:v>
                </c:pt>
                <c:pt idx="37">
                  <c:v>52.695606862273529</c:v>
                </c:pt>
                <c:pt idx="38">
                  <c:v>60.302265074992349</c:v>
                </c:pt>
                <c:pt idx="39">
                  <c:v>58.807920474587142</c:v>
                </c:pt>
                <c:pt idx="40">
                  <c:v>65.745365745365746</c:v>
                </c:pt>
                <c:pt idx="41">
                  <c:v>#N/A</c:v>
                </c:pt>
                <c:pt idx="42">
                  <c:v>39.292929292929294</c:v>
                </c:pt>
                <c:pt idx="43">
                  <c:v>51.101339737703363</c:v>
                </c:pt>
                <c:pt idx="44">
                  <c:v>52.252831343740425</c:v>
                </c:pt>
                <c:pt idx="45">
                  <c:v>52.220691766146317</c:v>
                </c:pt>
                <c:pt idx="46">
                  <c:v>51.141282959464775</c:v>
                </c:pt>
                <c:pt idx="47">
                  <c:v>53.282318130802985</c:v>
                </c:pt>
                <c:pt idx="48">
                  <c:v>57.738002738002734</c:v>
                </c:pt>
                <c:pt idx="49">
                  <c:v>66.48890869479105</c:v>
                </c:pt>
                <c:pt idx="50">
                  <c:v>58.358840934598511</c:v>
                </c:pt>
                <c:pt idx="51">
                  <c:v>62.11099086099086</c:v>
                </c:pt>
                <c:pt idx="52">
                  <c:v>70.575047847775124</c:v>
                </c:pt>
                <c:pt idx="53">
                  <c:v>66.140627049717963</c:v>
                </c:pt>
                <c:pt idx="54">
                  <c:v>68.412698412698418</c:v>
                </c:pt>
                <c:pt idx="55">
                  <c:v>72.398989898989896</c:v>
                </c:pt>
                <c:pt idx="56">
                  <c:v>#N/A</c:v>
                </c:pt>
                <c:pt idx="57">
                  <c:v>38.198120622363049</c:v>
                </c:pt>
                <c:pt idx="58">
                  <c:v>48.185720003901814</c:v>
                </c:pt>
                <c:pt idx="59">
                  <c:v>49.166666666666657</c:v>
                </c:pt>
                <c:pt idx="60">
                  <c:v>46.383277216610551</c:v>
                </c:pt>
                <c:pt idx="61">
                  <c:v>52.567340067340062</c:v>
                </c:pt>
                <c:pt idx="62">
                  <c:v>59.146770737679823</c:v>
                </c:pt>
                <c:pt idx="63">
                  <c:v>45.620490620490621</c:v>
                </c:pt>
                <c:pt idx="64">
                  <c:v>56.868131868131861</c:v>
                </c:pt>
                <c:pt idx="65">
                  <c:v>58.957708957708952</c:v>
                </c:pt>
                <c:pt idx="66">
                  <c:v>60.766001675092589</c:v>
                </c:pt>
                <c:pt idx="67">
                  <c:v>55.513745513745512</c:v>
                </c:pt>
                <c:pt idx="68">
                  <c:v>59.805304123485932</c:v>
                </c:pt>
                <c:pt idx="69">
                  <c:v>63.093556275374453</c:v>
                </c:pt>
                <c:pt idx="70">
                  <c:v>52.03091521273339</c:v>
                </c:pt>
                <c:pt idx="71">
                  <c:v>65.744566880930506</c:v>
                </c:pt>
                <c:pt idx="72">
                  <c:v>67.205017205017214</c:v>
                </c:pt>
                <c:pt idx="73">
                  <c:v>73.114478114478118</c:v>
                </c:pt>
                <c:pt idx="74">
                  <c:v>73.881673881673876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5-46BE-9D88-98BD9644ED86}"/>
            </c:ext>
          </c:extLst>
        </c:ser>
        <c:ser>
          <c:idx val="2"/>
          <c:order val="2"/>
          <c:tx>
            <c:strRef>
              <c:f>'Tables and Figures'!$F$112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'Tables and Figures'!$B$113:$C$187</c:f>
              <c:multiLvlStrCache>
                <c:ptCount val="75"/>
                <c:lvl>
                  <c:pt idx="0">
                    <c:v>Romania</c:v>
                  </c:pt>
                  <c:pt idx="1">
                    <c:v>Georgia</c:v>
                  </c:pt>
                  <c:pt idx="2">
                    <c:v>Armenia</c:v>
                  </c:pt>
                  <c:pt idx="3">
                    <c:v>Kyrgyz Republic</c:v>
                  </c:pt>
                  <c:pt idx="4">
                    <c:v>Uzbekistan</c:v>
                  </c:pt>
                  <c:pt idx="5">
                    <c:v>Azerbaijan</c:v>
                  </c:pt>
                  <c:pt idx="6">
                    <c:v>Turkmenistan</c:v>
                  </c:pt>
                  <c:pt idx="7">
                    <c:v>Tajikistan</c:v>
                  </c:pt>
                  <c:pt idx="8">
                    <c:v>Kazakhstan</c:v>
                  </c:pt>
                  <c:pt idx="10">
                    <c:v>Jordan</c:v>
                  </c:pt>
                  <c:pt idx="11">
                    <c:v>Egypt</c:v>
                  </c:pt>
                  <c:pt idx="12">
                    <c:v>Palestine</c:v>
                  </c:pt>
                  <c:pt idx="13">
                    <c:v>Morocco</c:v>
                  </c:pt>
                  <c:pt idx="14">
                    <c:v>Djibouti</c:v>
                  </c:pt>
                  <c:pt idx="16">
                    <c:v>Bolivia</c:v>
                  </c:pt>
                  <c:pt idx="17">
                    <c:v>Ecuador</c:v>
                  </c:pt>
                  <c:pt idx="18">
                    <c:v>Haiti</c:v>
                  </c:pt>
                  <c:pt idx="19">
                    <c:v>Peru</c:v>
                  </c:pt>
                  <c:pt idx="20">
                    <c:v>El Salvador</c:v>
                  </c:pt>
                  <c:pt idx="21">
                    <c:v>Guatemala</c:v>
                  </c:pt>
                  <c:pt idx="22">
                    <c:v>Dominican Republic</c:v>
                  </c:pt>
                  <c:pt idx="23">
                    <c:v>Honduras</c:v>
                  </c:pt>
                  <c:pt idx="24">
                    <c:v>Jamaica</c:v>
                  </c:pt>
                  <c:pt idx="26">
                    <c:v>Papua New Guinea</c:v>
                  </c:pt>
                  <c:pt idx="27">
                    <c:v>Malaysia</c:v>
                  </c:pt>
                  <c:pt idx="28">
                    <c:v>Pakistan</c:v>
                  </c:pt>
                  <c:pt idx="29">
                    <c:v>Cambodia</c:v>
                  </c:pt>
                  <c:pt idx="30">
                    <c:v>India</c:v>
                  </c:pt>
                  <c:pt idx="31">
                    <c:v>Nepal</c:v>
                  </c:pt>
                  <c:pt idx="32">
                    <c:v>Timor-Leste</c:v>
                  </c:pt>
                  <c:pt idx="33">
                    <c:v>Mongolia</c:v>
                  </c:pt>
                  <c:pt idx="34">
                    <c:v>Philippines</c:v>
                  </c:pt>
                  <c:pt idx="35">
                    <c:v>Bangladesh</c:v>
                  </c:pt>
                  <c:pt idx="36">
                    <c:v>Lao PDR</c:v>
                  </c:pt>
                  <c:pt idx="37">
                    <c:v>Bhutan</c:v>
                  </c:pt>
                  <c:pt idx="38">
                    <c:v>Indonesia</c:v>
                  </c:pt>
                  <c:pt idx="39">
                    <c:v>China</c:v>
                  </c:pt>
                  <c:pt idx="40">
                    <c:v>Viet Nam</c:v>
                  </c:pt>
                  <c:pt idx="42">
                    <c:v>Tchad</c:v>
                  </c:pt>
                  <c:pt idx="43">
                    <c:v>Cameroon</c:v>
                  </c:pt>
                  <c:pt idx="44">
                    <c:v>DRC</c:v>
                  </c:pt>
                  <c:pt idx="45">
                    <c:v>Mozambique</c:v>
                  </c:pt>
                  <c:pt idx="46">
                    <c:v>Madagascar</c:v>
                  </c:pt>
                  <c:pt idx="47">
                    <c:v>Cote d'Ivoire</c:v>
                  </c:pt>
                  <c:pt idx="48">
                    <c:v>Burundi</c:v>
                  </c:pt>
                  <c:pt idx="49">
                    <c:v>Togo</c:v>
                  </c:pt>
                  <c:pt idx="50">
                    <c:v>Niger</c:v>
                  </c:pt>
                  <c:pt idx="51">
                    <c:v>Guinea</c:v>
                  </c:pt>
                  <c:pt idx="52">
                    <c:v>Burkina Faso</c:v>
                  </c:pt>
                  <c:pt idx="53">
                    <c:v>Sao Tome and Principe </c:v>
                  </c:pt>
                  <c:pt idx="54">
                    <c:v>Mali</c:v>
                  </c:pt>
                  <c:pt idx="55">
                    <c:v>Guinea-Bissau</c:v>
                  </c:pt>
                  <c:pt idx="57">
                    <c:v>Somalia</c:v>
                  </c:pt>
                  <c:pt idx="58">
                    <c:v>Nigeria</c:v>
                  </c:pt>
                  <c:pt idx="59">
                    <c:v>Lesotho</c:v>
                  </c:pt>
                  <c:pt idx="60">
                    <c:v>Kenya</c:v>
                  </c:pt>
                  <c:pt idx="61">
                    <c:v>South Sudan</c:v>
                  </c:pt>
                  <c:pt idx="62">
                    <c:v>Sierra Leone</c:v>
                  </c:pt>
                  <c:pt idx="63">
                    <c:v>Botswana</c:v>
                  </c:pt>
                  <c:pt idx="64">
                    <c:v>Malawi</c:v>
                  </c:pt>
                  <c:pt idx="65">
                    <c:v>Uganda</c:v>
                  </c:pt>
                  <c:pt idx="66">
                    <c:v>Ghana</c:v>
                  </c:pt>
                  <c:pt idx="67">
                    <c:v>The Gambia</c:v>
                  </c:pt>
                  <c:pt idx="68">
                    <c:v>Zambia</c:v>
                  </c:pt>
                  <c:pt idx="69">
                    <c:v>Eswatini</c:v>
                  </c:pt>
                  <c:pt idx="70">
                    <c:v>South Africa</c:v>
                  </c:pt>
                  <c:pt idx="71">
                    <c:v>Ethiopia</c:v>
                  </c:pt>
                  <c:pt idx="72">
                    <c:v>Liberia</c:v>
                  </c:pt>
                  <c:pt idx="73">
                    <c:v>Zimbabwe</c:v>
                  </c:pt>
                  <c:pt idx="74">
                    <c:v>Tanzania</c:v>
                  </c:pt>
                </c:lvl>
                <c:lvl>
                  <c:pt idx="0">
                    <c:v>EECA</c:v>
                  </c:pt>
                  <c:pt idx="10">
                    <c:v>MENA</c:v>
                  </c:pt>
                  <c:pt idx="16">
                    <c:v>LAC</c:v>
                  </c:pt>
                  <c:pt idx="26">
                    <c:v>Asia</c:v>
                  </c:pt>
                  <c:pt idx="42">
                    <c:v>SSAF-F</c:v>
                  </c:pt>
                  <c:pt idx="57">
                    <c:v>SSAF-A</c:v>
                  </c:pt>
                </c:lvl>
              </c:multiLvlStrCache>
            </c:multiLvlStrRef>
          </c:cat>
          <c:val>
            <c:numRef>
              <c:f>'Tables and Figures'!$F$113:$F$187</c:f>
              <c:numCache>
                <c:formatCode>General</c:formatCode>
                <c:ptCount val="75"/>
                <c:pt idx="0">
                  <c:v>32.214225196251341</c:v>
                </c:pt>
                <c:pt idx="1">
                  <c:v>34.49045810156921</c:v>
                </c:pt>
                <c:pt idx="2">
                  <c:v>48.036145952812625</c:v>
                </c:pt>
                <c:pt idx="3">
                  <c:v>43.692912026245352</c:v>
                </c:pt>
                <c:pt idx="4">
                  <c:v>43.600455614344504</c:v>
                </c:pt>
                <c:pt idx="5">
                  <c:v>51.871272639246492</c:v>
                </c:pt>
                <c:pt idx="6">
                  <c:v>56.936728395061721</c:v>
                </c:pt>
                <c:pt idx="7">
                  <c:v>66.941391941391927</c:v>
                </c:pt>
                <c:pt idx="8">
                  <c:v>67.501225626225619</c:v>
                </c:pt>
                <c:pt idx="9">
                  <c:v>#N/A</c:v>
                </c:pt>
                <c:pt idx="10">
                  <c:v>58.507380872576938</c:v>
                </c:pt>
                <c:pt idx="11">
                  <c:v>60.000863334196659</c:v>
                </c:pt>
                <c:pt idx="12">
                  <c:v>61.025867136978242</c:v>
                </c:pt>
                <c:pt idx="13">
                  <c:v>61.894517066085683</c:v>
                </c:pt>
                <c:pt idx="14">
                  <c:v>64.710315404759839</c:v>
                </c:pt>
                <c:pt idx="15">
                  <c:v>#N/A</c:v>
                </c:pt>
                <c:pt idx="16">
                  <c:v>44.345238095238102</c:v>
                </c:pt>
                <c:pt idx="17">
                  <c:v>46.175750689639578</c:v>
                </c:pt>
                <c:pt idx="18">
                  <c:v>52.824975949975943</c:v>
                </c:pt>
                <c:pt idx="19">
                  <c:v>50.273877357210694</c:v>
                </c:pt>
                <c:pt idx="20">
                  <c:v>50.603802062135379</c:v>
                </c:pt>
                <c:pt idx="21">
                  <c:v>52.652512096956521</c:v>
                </c:pt>
                <c:pt idx="22">
                  <c:v>56.097129616328964</c:v>
                </c:pt>
                <c:pt idx="23">
                  <c:v>63.877955215674518</c:v>
                </c:pt>
                <c:pt idx="24">
                  <c:v>62.041600374933701</c:v>
                </c:pt>
                <c:pt idx="25">
                  <c:v>#N/A</c:v>
                </c:pt>
                <c:pt idx="26">
                  <c:v>48.200379867046536</c:v>
                </c:pt>
                <c:pt idx="27">
                  <c:v>47.953466286799625</c:v>
                </c:pt>
                <c:pt idx="28">
                  <c:v>58.393959435626101</c:v>
                </c:pt>
                <c:pt idx="29">
                  <c:v>54.593554593554586</c:v>
                </c:pt>
                <c:pt idx="30">
                  <c:v>48.214409047742372</c:v>
                </c:pt>
                <c:pt idx="31">
                  <c:v>51.743626743626749</c:v>
                </c:pt>
                <c:pt idx="32">
                  <c:v>58.713624338624335</c:v>
                </c:pt>
                <c:pt idx="33">
                  <c:v>62.490832213054439</c:v>
                </c:pt>
                <c:pt idx="34">
                  <c:v>60.14434382489938</c:v>
                </c:pt>
                <c:pt idx="35">
                  <c:v>64.679733846400509</c:v>
                </c:pt>
                <c:pt idx="36">
                  <c:v>63.381032547699213</c:v>
                </c:pt>
                <c:pt idx="37">
                  <c:v>60.687753604420266</c:v>
                </c:pt>
                <c:pt idx="38">
                  <c:v>68.678684998129455</c:v>
                </c:pt>
                <c:pt idx="39">
                  <c:v>74.39646772980106</c:v>
                </c:pt>
                <c:pt idx="40">
                  <c:v>72.47914122914122</c:v>
                </c:pt>
                <c:pt idx="41">
                  <c:v>#N/A</c:v>
                </c:pt>
                <c:pt idx="42">
                  <c:v>36.961880711880717</c:v>
                </c:pt>
                <c:pt idx="43">
                  <c:v>51.364895392673169</c:v>
                </c:pt>
                <c:pt idx="44">
                  <c:v>55.515806210250652</c:v>
                </c:pt>
                <c:pt idx="45">
                  <c:v>56.747388414055074</c:v>
                </c:pt>
                <c:pt idx="46">
                  <c:v>55.642891059557712</c:v>
                </c:pt>
                <c:pt idx="47">
                  <c:v>60.386437122548237</c:v>
                </c:pt>
                <c:pt idx="48">
                  <c:v>65.36528286528285</c:v>
                </c:pt>
                <c:pt idx="49">
                  <c:v>65.77711640211642</c:v>
                </c:pt>
                <c:pt idx="50">
                  <c:v>65.174195660306765</c:v>
                </c:pt>
                <c:pt idx="51">
                  <c:v>63.983323774990453</c:v>
                </c:pt>
                <c:pt idx="52">
                  <c:v>69.975934559267884</c:v>
                </c:pt>
                <c:pt idx="53">
                  <c:v>77.03423120089785</c:v>
                </c:pt>
                <c:pt idx="54">
                  <c:v>75.145703062369719</c:v>
                </c:pt>
                <c:pt idx="55">
                  <c:v>75.928681657848315</c:v>
                </c:pt>
                <c:pt idx="56">
                  <c:v>#N/A</c:v>
                </c:pt>
                <c:pt idx="57">
                  <c:v>48.096168235057121</c:v>
                </c:pt>
                <c:pt idx="58">
                  <c:v>51.123745082078415</c:v>
                </c:pt>
                <c:pt idx="59">
                  <c:v>50.097970445192658</c:v>
                </c:pt>
                <c:pt idx="60">
                  <c:v>55.445994334883231</c:v>
                </c:pt>
                <c:pt idx="61">
                  <c:v>57.515198279087173</c:v>
                </c:pt>
                <c:pt idx="62">
                  <c:v>57.453703703703702</c:v>
                </c:pt>
                <c:pt idx="63">
                  <c:v>61.103762492651384</c:v>
                </c:pt>
                <c:pt idx="64">
                  <c:v>58.78527336860671</c:v>
                </c:pt>
                <c:pt idx="65">
                  <c:v>55.497742997742996</c:v>
                </c:pt>
                <c:pt idx="66">
                  <c:v>62.83492741826074</c:v>
                </c:pt>
                <c:pt idx="67">
                  <c:v>65.787771898883022</c:v>
                </c:pt>
                <c:pt idx="68">
                  <c:v>64.212896157340595</c:v>
                </c:pt>
                <c:pt idx="69">
                  <c:v>61.487478570811902</c:v>
                </c:pt>
                <c:pt idx="70">
                  <c:v>65.371472663139329</c:v>
                </c:pt>
                <c:pt idx="71">
                  <c:v>65.004208754208747</c:v>
                </c:pt>
                <c:pt idx="72">
                  <c:v>66.891434183100841</c:v>
                </c:pt>
                <c:pt idx="73">
                  <c:v>70.822644433755542</c:v>
                </c:pt>
                <c:pt idx="74">
                  <c:v>73.532085198751858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35-46BE-9D88-98BD9644ED86}"/>
            </c:ext>
          </c:extLst>
        </c:ser>
        <c:ser>
          <c:idx val="3"/>
          <c:order val="3"/>
          <c:tx>
            <c:strRef>
              <c:f>'Tables and Figures'!$G$112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'Tables and Figures'!$B$113:$C$187</c:f>
              <c:multiLvlStrCache>
                <c:ptCount val="75"/>
                <c:lvl>
                  <c:pt idx="0">
                    <c:v>Romania</c:v>
                  </c:pt>
                  <c:pt idx="1">
                    <c:v>Georgia</c:v>
                  </c:pt>
                  <c:pt idx="2">
                    <c:v>Armenia</c:v>
                  </c:pt>
                  <c:pt idx="3">
                    <c:v>Kyrgyz Republic</c:v>
                  </c:pt>
                  <c:pt idx="4">
                    <c:v>Uzbekistan</c:v>
                  </c:pt>
                  <c:pt idx="5">
                    <c:v>Azerbaijan</c:v>
                  </c:pt>
                  <c:pt idx="6">
                    <c:v>Turkmenistan</c:v>
                  </c:pt>
                  <c:pt idx="7">
                    <c:v>Tajikistan</c:v>
                  </c:pt>
                  <c:pt idx="8">
                    <c:v>Kazakhstan</c:v>
                  </c:pt>
                  <c:pt idx="10">
                    <c:v>Jordan</c:v>
                  </c:pt>
                  <c:pt idx="11">
                    <c:v>Egypt</c:v>
                  </c:pt>
                  <c:pt idx="12">
                    <c:v>Palestine</c:v>
                  </c:pt>
                  <c:pt idx="13">
                    <c:v>Morocco</c:v>
                  </c:pt>
                  <c:pt idx="14">
                    <c:v>Djibouti</c:v>
                  </c:pt>
                  <c:pt idx="16">
                    <c:v>Bolivia</c:v>
                  </c:pt>
                  <c:pt idx="17">
                    <c:v>Ecuador</c:v>
                  </c:pt>
                  <c:pt idx="18">
                    <c:v>Haiti</c:v>
                  </c:pt>
                  <c:pt idx="19">
                    <c:v>Peru</c:v>
                  </c:pt>
                  <c:pt idx="20">
                    <c:v>El Salvador</c:v>
                  </c:pt>
                  <c:pt idx="21">
                    <c:v>Guatemala</c:v>
                  </c:pt>
                  <c:pt idx="22">
                    <c:v>Dominican Republic</c:v>
                  </c:pt>
                  <c:pt idx="23">
                    <c:v>Honduras</c:v>
                  </c:pt>
                  <c:pt idx="24">
                    <c:v>Jamaica</c:v>
                  </c:pt>
                  <c:pt idx="26">
                    <c:v>Papua New Guinea</c:v>
                  </c:pt>
                  <c:pt idx="27">
                    <c:v>Malaysia</c:v>
                  </c:pt>
                  <c:pt idx="28">
                    <c:v>Pakistan</c:v>
                  </c:pt>
                  <c:pt idx="29">
                    <c:v>Cambodia</c:v>
                  </c:pt>
                  <c:pt idx="30">
                    <c:v>India</c:v>
                  </c:pt>
                  <c:pt idx="31">
                    <c:v>Nepal</c:v>
                  </c:pt>
                  <c:pt idx="32">
                    <c:v>Timor-Leste</c:v>
                  </c:pt>
                  <c:pt idx="33">
                    <c:v>Mongolia</c:v>
                  </c:pt>
                  <c:pt idx="34">
                    <c:v>Philippines</c:v>
                  </c:pt>
                  <c:pt idx="35">
                    <c:v>Bangladesh</c:v>
                  </c:pt>
                  <c:pt idx="36">
                    <c:v>Lao PDR</c:v>
                  </c:pt>
                  <c:pt idx="37">
                    <c:v>Bhutan</c:v>
                  </c:pt>
                  <c:pt idx="38">
                    <c:v>Indonesia</c:v>
                  </c:pt>
                  <c:pt idx="39">
                    <c:v>China</c:v>
                  </c:pt>
                  <c:pt idx="40">
                    <c:v>Viet Nam</c:v>
                  </c:pt>
                  <c:pt idx="42">
                    <c:v>Tchad</c:v>
                  </c:pt>
                  <c:pt idx="43">
                    <c:v>Cameroon</c:v>
                  </c:pt>
                  <c:pt idx="44">
                    <c:v>DRC</c:v>
                  </c:pt>
                  <c:pt idx="45">
                    <c:v>Mozambique</c:v>
                  </c:pt>
                  <c:pt idx="46">
                    <c:v>Madagascar</c:v>
                  </c:pt>
                  <c:pt idx="47">
                    <c:v>Cote d'Ivoire</c:v>
                  </c:pt>
                  <c:pt idx="48">
                    <c:v>Burundi</c:v>
                  </c:pt>
                  <c:pt idx="49">
                    <c:v>Togo</c:v>
                  </c:pt>
                  <c:pt idx="50">
                    <c:v>Niger</c:v>
                  </c:pt>
                  <c:pt idx="51">
                    <c:v>Guinea</c:v>
                  </c:pt>
                  <c:pt idx="52">
                    <c:v>Burkina Faso</c:v>
                  </c:pt>
                  <c:pt idx="53">
                    <c:v>Sao Tome and Principe </c:v>
                  </c:pt>
                  <c:pt idx="54">
                    <c:v>Mali</c:v>
                  </c:pt>
                  <c:pt idx="55">
                    <c:v>Guinea-Bissau</c:v>
                  </c:pt>
                  <c:pt idx="57">
                    <c:v>Somalia</c:v>
                  </c:pt>
                  <c:pt idx="58">
                    <c:v>Nigeria</c:v>
                  </c:pt>
                  <c:pt idx="59">
                    <c:v>Lesotho</c:v>
                  </c:pt>
                  <c:pt idx="60">
                    <c:v>Kenya</c:v>
                  </c:pt>
                  <c:pt idx="61">
                    <c:v>South Sudan</c:v>
                  </c:pt>
                  <c:pt idx="62">
                    <c:v>Sierra Leone</c:v>
                  </c:pt>
                  <c:pt idx="63">
                    <c:v>Botswana</c:v>
                  </c:pt>
                  <c:pt idx="64">
                    <c:v>Malawi</c:v>
                  </c:pt>
                  <c:pt idx="65">
                    <c:v>Uganda</c:v>
                  </c:pt>
                  <c:pt idx="66">
                    <c:v>Ghana</c:v>
                  </c:pt>
                  <c:pt idx="67">
                    <c:v>The Gambia</c:v>
                  </c:pt>
                  <c:pt idx="68">
                    <c:v>Zambia</c:v>
                  </c:pt>
                  <c:pt idx="69">
                    <c:v>Eswatini</c:v>
                  </c:pt>
                  <c:pt idx="70">
                    <c:v>South Africa</c:v>
                  </c:pt>
                  <c:pt idx="71">
                    <c:v>Ethiopia</c:v>
                  </c:pt>
                  <c:pt idx="72">
                    <c:v>Liberia</c:v>
                  </c:pt>
                  <c:pt idx="73">
                    <c:v>Zimbabwe</c:v>
                  </c:pt>
                  <c:pt idx="74">
                    <c:v>Tanzania</c:v>
                  </c:pt>
                </c:lvl>
                <c:lvl>
                  <c:pt idx="0">
                    <c:v>EECA</c:v>
                  </c:pt>
                  <c:pt idx="10">
                    <c:v>MENA</c:v>
                  </c:pt>
                  <c:pt idx="16">
                    <c:v>LAC</c:v>
                  </c:pt>
                  <c:pt idx="26">
                    <c:v>Asia</c:v>
                  </c:pt>
                  <c:pt idx="42">
                    <c:v>SSAF-F</c:v>
                  </c:pt>
                  <c:pt idx="57">
                    <c:v>SSAF-A</c:v>
                  </c:pt>
                </c:lvl>
              </c:multiLvlStrCache>
            </c:multiLvlStrRef>
          </c:cat>
          <c:val>
            <c:numRef>
              <c:f>'Tables and Figures'!$G$113:$G$187</c:f>
              <c:numCache>
                <c:formatCode>General</c:formatCode>
                <c:ptCount val="75"/>
                <c:pt idx="0">
                  <c:v>43.780763334140232</c:v>
                </c:pt>
                <c:pt idx="1">
                  <c:v>51.000542667209331</c:v>
                </c:pt>
                <c:pt idx="2">
                  <c:v>53.649436982770311</c:v>
                </c:pt>
                <c:pt idx="3">
                  <c:v>45.77757633313189</c:v>
                </c:pt>
                <c:pt idx="4">
                  <c:v>55.927734816623691</c:v>
                </c:pt>
                <c:pt idx="5">
                  <c:v>52.453015394191866</c:v>
                </c:pt>
                <c:pt idx="6">
                  <c:v>62.834829779274209</c:v>
                </c:pt>
                <c:pt idx="7">
                  <c:v>68.159001492334824</c:v>
                </c:pt>
                <c:pt idx="8">
                  <c:v>67.277280332835886</c:v>
                </c:pt>
                <c:pt idx="9">
                  <c:v>#N/A</c:v>
                </c:pt>
                <c:pt idx="10">
                  <c:v>48.869825708061001</c:v>
                </c:pt>
                <c:pt idx="11">
                  <c:v>59.006829932755863</c:v>
                </c:pt>
                <c:pt idx="12">
                  <c:v>59.623380734491839</c:v>
                </c:pt>
                <c:pt idx="13">
                  <c:v>57.807078592753975</c:v>
                </c:pt>
                <c:pt idx="14">
                  <c:v>64.175351397573621</c:v>
                </c:pt>
                <c:pt idx="15">
                  <c:v>#N/A</c:v>
                </c:pt>
                <c:pt idx="16">
                  <c:v>49.969474969474966</c:v>
                </c:pt>
                <c:pt idx="17">
                  <c:v>54.687288020621367</c:v>
                </c:pt>
                <c:pt idx="18">
                  <c:v>55.641289437585741</c:v>
                </c:pt>
                <c:pt idx="19">
                  <c:v>56.303418803418801</c:v>
                </c:pt>
                <c:pt idx="20">
                  <c:v>57.526115859449192</c:v>
                </c:pt>
                <c:pt idx="21">
                  <c:v>60.632320354542571</c:v>
                </c:pt>
                <c:pt idx="22">
                  <c:v>65.120207927225465</c:v>
                </c:pt>
                <c:pt idx="23">
                  <c:v>66.653405785099409</c:v>
                </c:pt>
                <c:pt idx="24">
                  <c:v>70.977438199660412</c:v>
                </c:pt>
                <c:pt idx="25">
                  <c:v>#N/A</c:v>
                </c:pt>
                <c:pt idx="26">
                  <c:v>59.093067426400758</c:v>
                </c:pt>
                <c:pt idx="27">
                  <c:v>51.234567901234563</c:v>
                </c:pt>
                <c:pt idx="28">
                  <c:v>51.746710080043407</c:v>
                </c:pt>
                <c:pt idx="29">
                  <c:v>55.246913580246918</c:v>
                </c:pt>
                <c:pt idx="30">
                  <c:v>57.027540360873701</c:v>
                </c:pt>
                <c:pt idx="31">
                  <c:v>64.775533108866441</c:v>
                </c:pt>
                <c:pt idx="32">
                  <c:v>42.709502431724644</c:v>
                </c:pt>
                <c:pt idx="33">
                  <c:v>61.275298775298779</c:v>
                </c:pt>
                <c:pt idx="34">
                  <c:v>67.769935825491388</c:v>
                </c:pt>
                <c:pt idx="35">
                  <c:v>63.65506921062476</c:v>
                </c:pt>
                <c:pt idx="36">
                  <c:v>68.672839506172835</c:v>
                </c:pt>
                <c:pt idx="37">
                  <c:v>73.742255686700148</c:v>
                </c:pt>
                <c:pt idx="38">
                  <c:v>64.564627759072195</c:v>
                </c:pt>
                <c:pt idx="39">
                  <c:v>77.439289105955766</c:v>
                </c:pt>
                <c:pt idx="40">
                  <c:v>77.106227106227109</c:v>
                </c:pt>
                <c:pt idx="41">
                  <c:v>#N/A</c:v>
                </c:pt>
                <c:pt idx="42">
                  <c:v>55.658436213991763</c:v>
                </c:pt>
                <c:pt idx="43">
                  <c:v>58.69737258626148</c:v>
                </c:pt>
                <c:pt idx="44">
                  <c:v>55.195473251028808</c:v>
                </c:pt>
                <c:pt idx="45">
                  <c:v>62.139917695473251</c:v>
                </c:pt>
                <c:pt idx="46">
                  <c:v>66.171482838149515</c:v>
                </c:pt>
                <c:pt idx="47">
                  <c:v>63.187429854096507</c:v>
                </c:pt>
                <c:pt idx="48">
                  <c:v>62.971781305114632</c:v>
                </c:pt>
                <c:pt idx="49">
                  <c:v>72.265038731542006</c:v>
                </c:pt>
                <c:pt idx="50">
                  <c:v>70.182379349046016</c:v>
                </c:pt>
                <c:pt idx="51">
                  <c:v>70.61030276308054</c:v>
                </c:pt>
                <c:pt idx="52">
                  <c:v>76.356668023334677</c:v>
                </c:pt>
                <c:pt idx="53">
                  <c:v>72.407407407407391</c:v>
                </c:pt>
                <c:pt idx="54">
                  <c:v>73.571428571428598</c:v>
                </c:pt>
                <c:pt idx="55">
                  <c:v>81.712962962962962</c:v>
                </c:pt>
                <c:pt idx="56">
                  <c:v>#N/A</c:v>
                </c:pt>
                <c:pt idx="57">
                  <c:v>43.81265168302204</c:v>
                </c:pt>
                <c:pt idx="58">
                  <c:v>57.544317822095586</c:v>
                </c:pt>
                <c:pt idx="59">
                  <c:v>61.286319990023685</c:v>
                </c:pt>
                <c:pt idx="60">
                  <c:v>62.693602693602685</c:v>
                </c:pt>
                <c:pt idx="61">
                  <c:v>54.915045516897358</c:v>
                </c:pt>
                <c:pt idx="62">
                  <c:v>66.887392442947998</c:v>
                </c:pt>
                <c:pt idx="63">
                  <c:v>62.728052126200282</c:v>
                </c:pt>
                <c:pt idx="64">
                  <c:v>62.951657396101837</c:v>
                </c:pt>
                <c:pt idx="65">
                  <c:v>64.109347442680772</c:v>
                </c:pt>
                <c:pt idx="66">
                  <c:v>63.753222086555411</c:v>
                </c:pt>
                <c:pt idx="67">
                  <c:v>65.12345679012347</c:v>
                </c:pt>
                <c:pt idx="68">
                  <c:v>65.97923681257015</c:v>
                </c:pt>
                <c:pt idx="69">
                  <c:v>69.086109363887147</c:v>
                </c:pt>
                <c:pt idx="70">
                  <c:v>68.004115226337461</c:v>
                </c:pt>
                <c:pt idx="71">
                  <c:v>68.698092031425347</c:v>
                </c:pt>
                <c:pt idx="72">
                  <c:v>68.467643467643484</c:v>
                </c:pt>
                <c:pt idx="73">
                  <c:v>74.02076318742985</c:v>
                </c:pt>
                <c:pt idx="74">
                  <c:v>77.266087821643353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35-46BE-9D88-98BD9644ED86}"/>
            </c:ext>
          </c:extLst>
        </c:ser>
        <c:ser>
          <c:idx val="4"/>
          <c:order val="4"/>
          <c:tx>
            <c:strRef>
              <c:f>'Tables and Figures'!$H$112</c:f>
              <c:strCache>
                <c:ptCount val="1"/>
                <c:pt idx="0">
                  <c:v>Accountability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'Tables and Figures'!$B$113:$C$187</c:f>
              <c:multiLvlStrCache>
                <c:ptCount val="75"/>
                <c:lvl>
                  <c:pt idx="0">
                    <c:v>Romania</c:v>
                  </c:pt>
                  <c:pt idx="1">
                    <c:v>Georgia</c:v>
                  </c:pt>
                  <c:pt idx="2">
                    <c:v>Armenia</c:v>
                  </c:pt>
                  <c:pt idx="3">
                    <c:v>Kyrgyz Republic</c:v>
                  </c:pt>
                  <c:pt idx="4">
                    <c:v>Uzbekistan</c:v>
                  </c:pt>
                  <c:pt idx="5">
                    <c:v>Azerbaijan</c:v>
                  </c:pt>
                  <c:pt idx="6">
                    <c:v>Turkmenistan</c:v>
                  </c:pt>
                  <c:pt idx="7">
                    <c:v>Tajikistan</c:v>
                  </c:pt>
                  <c:pt idx="8">
                    <c:v>Kazakhstan</c:v>
                  </c:pt>
                  <c:pt idx="10">
                    <c:v>Jordan</c:v>
                  </c:pt>
                  <c:pt idx="11">
                    <c:v>Egypt</c:v>
                  </c:pt>
                  <c:pt idx="12">
                    <c:v>Palestine</c:v>
                  </c:pt>
                  <c:pt idx="13">
                    <c:v>Morocco</c:v>
                  </c:pt>
                  <c:pt idx="14">
                    <c:v>Djibouti</c:v>
                  </c:pt>
                  <c:pt idx="16">
                    <c:v>Bolivia</c:v>
                  </c:pt>
                  <c:pt idx="17">
                    <c:v>Ecuador</c:v>
                  </c:pt>
                  <c:pt idx="18">
                    <c:v>Haiti</c:v>
                  </c:pt>
                  <c:pt idx="19">
                    <c:v>Peru</c:v>
                  </c:pt>
                  <c:pt idx="20">
                    <c:v>El Salvador</c:v>
                  </c:pt>
                  <c:pt idx="21">
                    <c:v>Guatemala</c:v>
                  </c:pt>
                  <c:pt idx="22">
                    <c:v>Dominican Republic</c:v>
                  </c:pt>
                  <c:pt idx="23">
                    <c:v>Honduras</c:v>
                  </c:pt>
                  <c:pt idx="24">
                    <c:v>Jamaica</c:v>
                  </c:pt>
                  <c:pt idx="26">
                    <c:v>Papua New Guinea</c:v>
                  </c:pt>
                  <c:pt idx="27">
                    <c:v>Malaysia</c:v>
                  </c:pt>
                  <c:pt idx="28">
                    <c:v>Pakistan</c:v>
                  </c:pt>
                  <c:pt idx="29">
                    <c:v>Cambodia</c:v>
                  </c:pt>
                  <c:pt idx="30">
                    <c:v>India</c:v>
                  </c:pt>
                  <c:pt idx="31">
                    <c:v>Nepal</c:v>
                  </c:pt>
                  <c:pt idx="32">
                    <c:v>Timor-Leste</c:v>
                  </c:pt>
                  <c:pt idx="33">
                    <c:v>Mongolia</c:v>
                  </c:pt>
                  <c:pt idx="34">
                    <c:v>Philippines</c:v>
                  </c:pt>
                  <c:pt idx="35">
                    <c:v>Bangladesh</c:v>
                  </c:pt>
                  <c:pt idx="36">
                    <c:v>Lao PDR</c:v>
                  </c:pt>
                  <c:pt idx="37">
                    <c:v>Bhutan</c:v>
                  </c:pt>
                  <c:pt idx="38">
                    <c:v>Indonesia</c:v>
                  </c:pt>
                  <c:pt idx="39">
                    <c:v>China</c:v>
                  </c:pt>
                  <c:pt idx="40">
                    <c:v>Viet Nam</c:v>
                  </c:pt>
                  <c:pt idx="42">
                    <c:v>Tchad</c:v>
                  </c:pt>
                  <c:pt idx="43">
                    <c:v>Cameroon</c:v>
                  </c:pt>
                  <c:pt idx="44">
                    <c:v>DRC</c:v>
                  </c:pt>
                  <c:pt idx="45">
                    <c:v>Mozambique</c:v>
                  </c:pt>
                  <c:pt idx="46">
                    <c:v>Madagascar</c:v>
                  </c:pt>
                  <c:pt idx="47">
                    <c:v>Cote d'Ivoire</c:v>
                  </c:pt>
                  <c:pt idx="48">
                    <c:v>Burundi</c:v>
                  </c:pt>
                  <c:pt idx="49">
                    <c:v>Togo</c:v>
                  </c:pt>
                  <c:pt idx="50">
                    <c:v>Niger</c:v>
                  </c:pt>
                  <c:pt idx="51">
                    <c:v>Guinea</c:v>
                  </c:pt>
                  <c:pt idx="52">
                    <c:v>Burkina Faso</c:v>
                  </c:pt>
                  <c:pt idx="53">
                    <c:v>Sao Tome and Principe </c:v>
                  </c:pt>
                  <c:pt idx="54">
                    <c:v>Mali</c:v>
                  </c:pt>
                  <c:pt idx="55">
                    <c:v>Guinea-Bissau</c:v>
                  </c:pt>
                  <c:pt idx="57">
                    <c:v>Somalia</c:v>
                  </c:pt>
                  <c:pt idx="58">
                    <c:v>Nigeria</c:v>
                  </c:pt>
                  <c:pt idx="59">
                    <c:v>Lesotho</c:v>
                  </c:pt>
                  <c:pt idx="60">
                    <c:v>Kenya</c:v>
                  </c:pt>
                  <c:pt idx="61">
                    <c:v>South Sudan</c:v>
                  </c:pt>
                  <c:pt idx="62">
                    <c:v>Sierra Leone</c:v>
                  </c:pt>
                  <c:pt idx="63">
                    <c:v>Botswana</c:v>
                  </c:pt>
                  <c:pt idx="64">
                    <c:v>Malawi</c:v>
                  </c:pt>
                  <c:pt idx="65">
                    <c:v>Uganda</c:v>
                  </c:pt>
                  <c:pt idx="66">
                    <c:v>Ghana</c:v>
                  </c:pt>
                  <c:pt idx="67">
                    <c:v>The Gambia</c:v>
                  </c:pt>
                  <c:pt idx="68">
                    <c:v>Zambia</c:v>
                  </c:pt>
                  <c:pt idx="69">
                    <c:v>Eswatini</c:v>
                  </c:pt>
                  <c:pt idx="70">
                    <c:v>South Africa</c:v>
                  </c:pt>
                  <c:pt idx="71">
                    <c:v>Ethiopia</c:v>
                  </c:pt>
                  <c:pt idx="72">
                    <c:v>Liberia</c:v>
                  </c:pt>
                  <c:pt idx="73">
                    <c:v>Zimbabwe</c:v>
                  </c:pt>
                  <c:pt idx="74">
                    <c:v>Tanzania</c:v>
                  </c:pt>
                </c:lvl>
                <c:lvl>
                  <c:pt idx="0">
                    <c:v>EECA</c:v>
                  </c:pt>
                  <c:pt idx="10">
                    <c:v>MENA</c:v>
                  </c:pt>
                  <c:pt idx="16">
                    <c:v>LAC</c:v>
                  </c:pt>
                  <c:pt idx="26">
                    <c:v>Asia</c:v>
                  </c:pt>
                  <c:pt idx="42">
                    <c:v>SSAF-F</c:v>
                  </c:pt>
                  <c:pt idx="57">
                    <c:v>SSAF-A</c:v>
                  </c:pt>
                </c:lvl>
              </c:multiLvlStrCache>
            </c:multiLvlStrRef>
          </c:cat>
          <c:val>
            <c:numRef>
              <c:f>'Tables and Figures'!$H$113:$H$187</c:f>
              <c:numCache>
                <c:formatCode>General</c:formatCode>
                <c:ptCount val="75"/>
                <c:pt idx="0">
                  <c:v>27.947530864197528</c:v>
                </c:pt>
                <c:pt idx="1">
                  <c:v>44.329805996472658</c:v>
                </c:pt>
                <c:pt idx="2">
                  <c:v>40.809499142832472</c:v>
                </c:pt>
                <c:pt idx="3">
                  <c:v>35.684469851136512</c:v>
                </c:pt>
                <c:pt idx="4">
                  <c:v>49.347175458286564</c:v>
                </c:pt>
                <c:pt idx="5">
                  <c:v>54.153957879448079</c:v>
                </c:pt>
                <c:pt idx="6">
                  <c:v>46.286943509165731</c:v>
                </c:pt>
                <c:pt idx="7">
                  <c:v>55.378921490032603</c:v>
                </c:pt>
                <c:pt idx="8">
                  <c:v>69.233991317324637</c:v>
                </c:pt>
                <c:pt idx="9">
                  <c:v>#N/A</c:v>
                </c:pt>
                <c:pt idx="10">
                  <c:v>45.040779844701412</c:v>
                </c:pt>
                <c:pt idx="11">
                  <c:v>54.587120698231807</c:v>
                </c:pt>
                <c:pt idx="12">
                  <c:v>53.506359895248785</c:v>
                </c:pt>
                <c:pt idx="13">
                  <c:v>48.863168724279831</c:v>
                </c:pt>
                <c:pt idx="14">
                  <c:v>57.591122868900641</c:v>
                </c:pt>
                <c:pt idx="15">
                  <c:v>#N/A</c:v>
                </c:pt>
                <c:pt idx="16">
                  <c:v>32.253086419753082</c:v>
                </c:pt>
                <c:pt idx="17">
                  <c:v>28.328924162257493</c:v>
                </c:pt>
                <c:pt idx="18">
                  <c:v>41.666666666666664</c:v>
                </c:pt>
                <c:pt idx="19">
                  <c:v>44.916904083570749</c:v>
                </c:pt>
                <c:pt idx="20">
                  <c:v>50.690035273368608</c:v>
                </c:pt>
                <c:pt idx="21">
                  <c:v>45.702754036087363</c:v>
                </c:pt>
                <c:pt idx="22">
                  <c:v>44.09224520335632</c:v>
                </c:pt>
                <c:pt idx="23">
                  <c:v>50.879629629629626</c:v>
                </c:pt>
                <c:pt idx="24">
                  <c:v>63.873852484963599</c:v>
                </c:pt>
                <c:pt idx="25">
                  <c:v>#N/A</c:v>
                </c:pt>
                <c:pt idx="26">
                  <c:v>31.410934744268076</c:v>
                </c:pt>
                <c:pt idx="27">
                  <c:v>44.059829059829063</c:v>
                </c:pt>
                <c:pt idx="28">
                  <c:v>39.971808027363586</c:v>
                </c:pt>
                <c:pt idx="29">
                  <c:v>46.97530864197531</c:v>
                </c:pt>
                <c:pt idx="30">
                  <c:v>38.368945868945865</c:v>
                </c:pt>
                <c:pt idx="31">
                  <c:v>40.153519320185978</c:v>
                </c:pt>
                <c:pt idx="32">
                  <c:v>50.185185185185183</c:v>
                </c:pt>
                <c:pt idx="33">
                  <c:v>51.638808722142052</c:v>
                </c:pt>
                <c:pt idx="34">
                  <c:v>48.914958498291831</c:v>
                </c:pt>
                <c:pt idx="35">
                  <c:v>55.485409652076321</c:v>
                </c:pt>
                <c:pt idx="36">
                  <c:v>51.949120838009719</c:v>
                </c:pt>
                <c:pt idx="37">
                  <c:v>54.256453423120085</c:v>
                </c:pt>
                <c:pt idx="38">
                  <c:v>61.682098765432094</c:v>
                </c:pt>
                <c:pt idx="39">
                  <c:v>73.632026409804183</c:v>
                </c:pt>
                <c:pt idx="40">
                  <c:v>67.879188712522037</c:v>
                </c:pt>
                <c:pt idx="41">
                  <c:v>#N/A</c:v>
                </c:pt>
                <c:pt idx="42">
                  <c:v>41.697530864197525</c:v>
                </c:pt>
                <c:pt idx="43">
                  <c:v>38.49473571695794</c:v>
                </c:pt>
                <c:pt idx="44">
                  <c:v>37.780583613916946</c:v>
                </c:pt>
                <c:pt idx="45">
                  <c:v>49.571174710063595</c:v>
                </c:pt>
                <c:pt idx="46">
                  <c:v>45.148575704131254</c:v>
                </c:pt>
                <c:pt idx="47">
                  <c:v>55.359414248303132</c:v>
                </c:pt>
                <c:pt idx="48">
                  <c:v>46.970221136887801</c:v>
                </c:pt>
                <c:pt idx="49">
                  <c:v>49.040335269910429</c:v>
                </c:pt>
                <c:pt idx="50">
                  <c:v>51.73794826572604</c:v>
                </c:pt>
                <c:pt idx="51">
                  <c:v>53.412698412698411</c:v>
                </c:pt>
                <c:pt idx="52">
                  <c:v>56.059670781893004</c:v>
                </c:pt>
                <c:pt idx="53">
                  <c:v>56.09427609427609</c:v>
                </c:pt>
                <c:pt idx="54">
                  <c:v>58.905677655677657</c:v>
                </c:pt>
                <c:pt idx="55">
                  <c:v>66.508838383838381</c:v>
                </c:pt>
                <c:pt idx="56">
                  <c:v>#N/A</c:v>
                </c:pt>
                <c:pt idx="57">
                  <c:v>43.206710984488758</c:v>
                </c:pt>
                <c:pt idx="58">
                  <c:v>27.695473251028805</c:v>
                </c:pt>
                <c:pt idx="59">
                  <c:v>40.822243600021373</c:v>
                </c:pt>
                <c:pt idx="60">
                  <c:v>27.345679012345681</c:v>
                </c:pt>
                <c:pt idx="61">
                  <c:v>49.226390893057555</c:v>
                </c:pt>
                <c:pt idx="62">
                  <c:v>42.21580888247555</c:v>
                </c:pt>
                <c:pt idx="63">
                  <c:v>56.613756613756607</c:v>
                </c:pt>
                <c:pt idx="64">
                  <c:v>44.583333333333336</c:v>
                </c:pt>
                <c:pt idx="65">
                  <c:v>42.270368520368521</c:v>
                </c:pt>
                <c:pt idx="66">
                  <c:v>46.693121693121697</c:v>
                </c:pt>
                <c:pt idx="67">
                  <c:v>52.31481481481481</c:v>
                </c:pt>
                <c:pt idx="68">
                  <c:v>46.590241034685477</c:v>
                </c:pt>
                <c:pt idx="69">
                  <c:v>53.733833039388593</c:v>
                </c:pt>
                <c:pt idx="70">
                  <c:v>57.835097001763671</c:v>
                </c:pt>
                <c:pt idx="71">
                  <c:v>49.108679386457162</c:v>
                </c:pt>
                <c:pt idx="72">
                  <c:v>60.689834856501527</c:v>
                </c:pt>
                <c:pt idx="73">
                  <c:v>66.066217732884397</c:v>
                </c:pt>
                <c:pt idx="74">
                  <c:v>65.879799213132543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35-46BE-9D88-98BD9644ED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15190064"/>
        <c:axId val="615181328"/>
      </c:barChart>
      <c:catAx>
        <c:axId val="61519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181328"/>
        <c:crosses val="autoZero"/>
        <c:auto val="1"/>
        <c:lblAlgn val="ctr"/>
        <c:lblOffset val="100"/>
        <c:noMultiLvlLbl val="0"/>
      </c:catAx>
      <c:valAx>
        <c:axId val="615181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51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Correlations!$K$2</c:f>
              <c:strCache>
                <c:ptCount val="1"/>
                <c:pt idx="0">
                  <c:v>SSA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025967536180882"/>
                  <c:y val="0.38787911927675706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Correlations!$K$3:$K$71</c:f>
              <c:numCache>
                <c:formatCode>0.0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55.897195054602456</c:v>
                </c:pt>
                <c:pt idx="6">
                  <c:v>68.130270870169852</c:v>
                </c:pt>
                <c:pt idx="7">
                  <c:v>58.623413623413612</c:v>
                </c:pt>
                <c:pt idx="8">
                  <c:v>#N/A</c:v>
                </c:pt>
                <c:pt idx="9">
                  <c:v>49.821185455023837</c:v>
                </c:pt>
                <c:pt idx="10">
                  <c:v>#N/A</c:v>
                </c:pt>
                <c:pt idx="11">
                  <c:v>57.772933155508916</c:v>
                </c:pt>
                <c:pt idx="12">
                  <c:v>57.328674785745491</c:v>
                </c:pt>
                <c:pt idx="13">
                  <c:v>#N/A</c:v>
                </c:pt>
                <c:pt idx="14">
                  <c:v>51.428400163248646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61.76807591959107</c:v>
                </c:pt>
                <c:pt idx="19">
                  <c:v>#N/A</c:v>
                </c:pt>
                <c:pt idx="20">
                  <c:v>59.166341888564112</c:v>
                </c:pt>
                <c:pt idx="21">
                  <c:v>#N/A</c:v>
                </c:pt>
                <c:pt idx="22">
                  <c:v>59.066086831238337</c:v>
                </c:pt>
                <c:pt idx="23">
                  <c:v>#N/A</c:v>
                </c:pt>
                <c:pt idx="24">
                  <c:v>64.855908494797376</c:v>
                </c:pt>
                <c:pt idx="25">
                  <c:v>71.104627625460964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49.810152997021689</c:v>
                </c:pt>
                <c:pt idx="34">
                  <c:v>#N/A</c:v>
                </c:pt>
                <c:pt idx="35">
                  <c:v>#N/A</c:v>
                </c:pt>
                <c:pt idx="36">
                  <c:v>49.633932923916078</c:v>
                </c:pt>
                <c:pt idx="37">
                  <c:v>65.56453885620553</c:v>
                </c:pt>
                <c:pt idx="38">
                  <c:v>56.483539374953509</c:v>
                </c:pt>
                <c:pt idx="39">
                  <c:v>56.407945963501518</c:v>
                </c:pt>
                <c:pt idx="40">
                  <c:v>#N/A</c:v>
                </c:pt>
                <c:pt idx="41">
                  <c:v>69.47583617280587</c:v>
                </c:pt>
                <c:pt idx="42">
                  <c:v>#N/A</c:v>
                </c:pt>
                <c:pt idx="43">
                  <c:v>#N/A</c:v>
                </c:pt>
                <c:pt idx="44">
                  <c:v>54.199548580861709</c:v>
                </c:pt>
                <c:pt idx="45">
                  <c:v>64.217700696236051</c:v>
                </c:pt>
                <c:pt idx="46">
                  <c:v>49.088635410605107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68.194506391476096</c:v>
                </c:pt>
                <c:pt idx="54">
                  <c:v>55.946571292530891</c:v>
                </c:pt>
                <c:pt idx="55">
                  <c:v>42.958037691202669</c:v>
                </c:pt>
                <c:pt idx="56">
                  <c:v>62.059524416847651</c:v>
                </c:pt>
                <c:pt idx="57">
                  <c:v>53.054758949119218</c:v>
                </c:pt>
                <c:pt idx="58">
                  <c:v>#N/A</c:v>
                </c:pt>
                <c:pt idx="59">
                  <c:v>72.569841680952791</c:v>
                </c:pt>
                <c:pt idx="60">
                  <c:v>43.299006175268801</c:v>
                </c:pt>
                <c:pt idx="61">
                  <c:v>#N/A</c:v>
                </c:pt>
                <c:pt idx="62">
                  <c:v>63.364804676079189</c:v>
                </c:pt>
                <c:pt idx="63">
                  <c:v>#N/A</c:v>
                </c:pt>
                <c:pt idx="64">
                  <c:v>57.243956660623326</c:v>
                </c:pt>
                <c:pt idx="65">
                  <c:v>#N/A</c:v>
                </c:pt>
                <c:pt idx="66">
                  <c:v>#N/A</c:v>
                </c:pt>
                <c:pt idx="67">
                  <c:v>59.925432778968137</c:v>
                </c:pt>
                <c:pt idx="68">
                  <c:v>71.047244936133822</c:v>
                </c:pt>
              </c:numCache>
            </c:numRef>
          </c:xVal>
          <c:yVal>
            <c:numRef>
              <c:f>Correlations!$W$3:$W$71</c:f>
              <c:numCache>
                <c:formatCode>0.0</c:formatCode>
                <c:ptCount val="6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86.4</c:v>
                </c:pt>
                <c:pt idx="6">
                  <c:v>56.5</c:v>
                </c:pt>
                <c:pt idx="7">
                  <c:v>46.5</c:v>
                </c:pt>
                <c:pt idx="8">
                  <c:v>#N/A</c:v>
                </c:pt>
                <c:pt idx="9">
                  <c:v>48</c:v>
                </c:pt>
                <c:pt idx="10">
                  <c:v>#N/A</c:v>
                </c:pt>
                <c:pt idx="11">
                  <c:v>46</c:v>
                </c:pt>
                <c:pt idx="12">
                  <c:v>50.3</c:v>
                </c:pt>
                <c:pt idx="13">
                  <c:v>#N/A</c:v>
                </c:pt>
                <c:pt idx="14">
                  <c:v>32.4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83</c:v>
                </c:pt>
                <c:pt idx="19">
                  <c:v>#N/A</c:v>
                </c:pt>
                <c:pt idx="20">
                  <c:v>42.7</c:v>
                </c:pt>
                <c:pt idx="21">
                  <c:v>#N/A</c:v>
                </c:pt>
                <c:pt idx="22">
                  <c:v>48.9</c:v>
                </c:pt>
                <c:pt idx="23">
                  <c:v>#N/A</c:v>
                </c:pt>
                <c:pt idx="24">
                  <c:v>39.799999999999997</c:v>
                </c:pt>
                <c:pt idx="25">
                  <c:v>61.3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76.8</c:v>
                </c:pt>
                <c:pt idx="34">
                  <c:v>#N/A</c:v>
                </c:pt>
                <c:pt idx="35">
                  <c:v>#N/A</c:v>
                </c:pt>
                <c:pt idx="36">
                  <c:v>82.6</c:v>
                </c:pt>
                <c:pt idx="37">
                  <c:v>48.7</c:v>
                </c:pt>
                <c:pt idx="38">
                  <c:v>66.099999999999994</c:v>
                </c:pt>
                <c:pt idx="39">
                  <c:v>77.599999999999994</c:v>
                </c:pt>
                <c:pt idx="40">
                  <c:v>#N/A</c:v>
                </c:pt>
                <c:pt idx="41">
                  <c:v>44.5</c:v>
                </c:pt>
                <c:pt idx="42">
                  <c:v>#N/A</c:v>
                </c:pt>
                <c:pt idx="43">
                  <c:v>#N/A</c:v>
                </c:pt>
                <c:pt idx="44">
                  <c:v>56.6</c:v>
                </c:pt>
                <c:pt idx="45">
                  <c:v>40.4</c:v>
                </c:pt>
                <c:pt idx="46">
                  <c:v>40.299999999999997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59.4</c:v>
                </c:pt>
                <c:pt idx="54">
                  <c:v>55.9</c:v>
                </c:pt>
                <c:pt idx="55">
                  <c:v>7</c:v>
                </c:pt>
                <c:pt idx="56">
                  <c:v>81.599999999999994</c:v>
                </c:pt>
                <c:pt idx="57">
                  <c:v>20.100000000000001</c:v>
                </c:pt>
                <c:pt idx="58">
                  <c:v>#N/A</c:v>
                </c:pt>
                <c:pt idx="59">
                  <c:v>61.1</c:v>
                </c:pt>
                <c:pt idx="60">
                  <c:v>24.6</c:v>
                </c:pt>
                <c:pt idx="61">
                  <c:v>#N/A</c:v>
                </c:pt>
                <c:pt idx="62">
                  <c:v>45.8</c:v>
                </c:pt>
                <c:pt idx="63">
                  <c:v>#N/A</c:v>
                </c:pt>
                <c:pt idx="64">
                  <c:v>59.7</c:v>
                </c:pt>
                <c:pt idx="65">
                  <c:v>#N/A</c:v>
                </c:pt>
                <c:pt idx="66">
                  <c:v>#N/A</c:v>
                </c:pt>
                <c:pt idx="67">
                  <c:v>67.5</c:v>
                </c:pt>
                <c:pt idx="68">
                  <c:v>85.6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D0-44EE-8699-DB6E056B1C05}"/>
            </c:ext>
          </c:extLst>
        </c:ser>
        <c:ser>
          <c:idx val="1"/>
          <c:order val="1"/>
          <c:tx>
            <c:strRef>
              <c:f>Correlations!$L$2</c:f>
              <c:strCache>
                <c:ptCount val="1"/>
                <c:pt idx="0">
                  <c:v>Non-SSA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9666370474640392"/>
                  <c:y val="-0.1125670749489647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Correlations!$L$3:$L$71</c:f>
              <c:numCache>
                <c:formatCode>0.0</c:formatCode>
                <c:ptCount val="69"/>
                <c:pt idx="0">
                  <c:v>43.949693684542169</c:v>
                </c:pt>
                <c:pt idx="1">
                  <c:v>53.176936413864517</c:v>
                </c:pt>
                <c:pt idx="2">
                  <c:v>60.972592689764404</c:v>
                </c:pt>
                <c:pt idx="3">
                  <c:v>60.852565036908473</c:v>
                </c:pt>
                <c:pt idx="4">
                  <c:v>42.076266326266321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49.785255148891515</c:v>
                </c:pt>
                <c:pt idx="9">
                  <c:v>#N/A</c:v>
                </c:pt>
                <c:pt idx="10">
                  <c:v>71.014092902981787</c:v>
                </c:pt>
                <c:pt idx="11">
                  <c:v>#N/A</c:v>
                </c:pt>
                <c:pt idx="12">
                  <c:v>#N/A</c:v>
                </c:pt>
                <c:pt idx="13">
                  <c:v>52.875332090070422</c:v>
                </c:pt>
                <c:pt idx="14">
                  <c:v>#N/A</c:v>
                </c:pt>
                <c:pt idx="15">
                  <c:v>42.043539279650396</c:v>
                </c:pt>
                <c:pt idx="16">
                  <c:v>55.76287510967645</c:v>
                </c:pt>
                <c:pt idx="17">
                  <c:v>51.39999772954318</c:v>
                </c:pt>
                <c:pt idx="18">
                  <c:v>#N/A</c:v>
                </c:pt>
                <c:pt idx="19">
                  <c:v>63.423230622725569</c:v>
                </c:pt>
                <c:pt idx="20">
                  <c:v>#N/A</c:v>
                </c:pt>
                <c:pt idx="21">
                  <c:v>40.445247046257144</c:v>
                </c:pt>
                <c:pt idx="22">
                  <c:v>#N/A</c:v>
                </c:pt>
                <c:pt idx="23">
                  <c:v>52.067637749455926</c:v>
                </c:pt>
                <c:pt idx="24">
                  <c:v>#N/A</c:v>
                </c:pt>
                <c:pt idx="25">
                  <c:v>#N/A</c:v>
                </c:pt>
                <c:pt idx="26">
                  <c:v>49.209607093866353</c:v>
                </c:pt>
                <c:pt idx="27">
                  <c:v>56.614782351853798</c:v>
                </c:pt>
                <c:pt idx="28">
                  <c:v>49.714620957045199</c:v>
                </c:pt>
                <c:pt idx="29">
                  <c:v>64.692510118015178</c:v>
                </c:pt>
                <c:pt idx="30">
                  <c:v>66.00832556893161</c:v>
                </c:pt>
                <c:pt idx="31">
                  <c:v>51.920342720922029</c:v>
                </c:pt>
                <c:pt idx="32">
                  <c:v>67.468619530488212</c:v>
                </c:pt>
                <c:pt idx="33">
                  <c:v>#N/A</c:v>
                </c:pt>
                <c:pt idx="34">
                  <c:v>43.702838313949428</c:v>
                </c:pt>
                <c:pt idx="35">
                  <c:v>61.170560827126472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46.57685636473515</c:v>
                </c:pt>
                <c:pt idx="41">
                  <c:v>#N/A</c:v>
                </c:pt>
                <c:pt idx="42">
                  <c:v>57.965510826621937</c:v>
                </c:pt>
                <c:pt idx="43">
                  <c:v>57.155452279907614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47.888000374111485</c:v>
                </c:pt>
                <c:pt idx="48">
                  <c:v>55.782466504688728</c:v>
                </c:pt>
                <c:pt idx="49">
                  <c:v>42.026060359393696</c:v>
                </c:pt>
                <c:pt idx="50">
                  <c:v>50.401380605926057</c:v>
                </c:pt>
                <c:pt idx="51">
                  <c:v>59.616685456331922</c:v>
                </c:pt>
                <c:pt idx="52">
                  <c:v>30.110215391805802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63.570850959739843</c:v>
                </c:pt>
                <c:pt idx="59">
                  <c:v>#N/A</c:v>
                </c:pt>
                <c:pt idx="60">
                  <c:v>#N/A</c:v>
                </c:pt>
                <c:pt idx="61">
                  <c:v>50.768402519665145</c:v>
                </c:pt>
                <c:pt idx="62">
                  <c:v>#N/A</c:v>
                </c:pt>
                <c:pt idx="63">
                  <c:v>56.391477910417301</c:v>
                </c:pt>
                <c:pt idx="64">
                  <c:v>#N/A</c:v>
                </c:pt>
                <c:pt idx="65">
                  <c:v>45.590989024069827</c:v>
                </c:pt>
                <c:pt idx="66">
                  <c:v>72.441555358222018</c:v>
                </c:pt>
                <c:pt idx="67">
                  <c:v>#N/A</c:v>
                </c:pt>
                <c:pt idx="68">
                  <c:v>#N/A</c:v>
                </c:pt>
              </c:numCache>
            </c:numRef>
          </c:xVal>
          <c:yVal>
            <c:numRef>
              <c:f>Correlations!$X$3:$X$71</c:f>
              <c:numCache>
                <c:formatCode>0.0</c:formatCode>
                <c:ptCount val="69"/>
                <c:pt idx="0">
                  <c:v>44</c:v>
                </c:pt>
                <c:pt idx="1">
                  <c:v>32.4</c:v>
                </c:pt>
                <c:pt idx="2">
                  <c:v>73.400000000000006</c:v>
                </c:pt>
                <c:pt idx="3">
                  <c:v>79.900000000000006</c:v>
                </c:pt>
                <c:pt idx="4">
                  <c:v>59.1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63</c:v>
                </c:pt>
                <c:pt idx="9">
                  <c:v>#N/A</c:v>
                </c:pt>
                <c:pt idx="10">
                  <c:v>92</c:v>
                </c:pt>
                <c:pt idx="11">
                  <c:v>#N/A</c:v>
                </c:pt>
                <c:pt idx="12">
                  <c:v>#N/A</c:v>
                </c:pt>
                <c:pt idx="13">
                  <c:v>81.8</c:v>
                </c:pt>
                <c:pt idx="14">
                  <c:v>#N/A</c:v>
                </c:pt>
                <c:pt idx="15">
                  <c:v>81.099999999999994</c:v>
                </c:pt>
                <c:pt idx="16">
                  <c:v>80.3</c:v>
                </c:pt>
                <c:pt idx="17">
                  <c:v>81.2</c:v>
                </c:pt>
                <c:pt idx="18">
                  <c:v>#N/A</c:v>
                </c:pt>
                <c:pt idx="19">
                  <c:v>63.8</c:v>
                </c:pt>
                <c:pt idx="20">
                  <c:v>#N/A</c:v>
                </c:pt>
                <c:pt idx="21">
                  <c:v>51.2</c:v>
                </c:pt>
                <c:pt idx="22">
                  <c:v>#N/A</c:v>
                </c:pt>
                <c:pt idx="23">
                  <c:v>70.3</c:v>
                </c:pt>
                <c:pt idx="24">
                  <c:v>#N/A</c:v>
                </c:pt>
                <c:pt idx="25">
                  <c:v>#N/A</c:v>
                </c:pt>
                <c:pt idx="26">
                  <c:v>49.3</c:v>
                </c:pt>
                <c:pt idx="27">
                  <c:v>79</c:v>
                </c:pt>
                <c:pt idx="28">
                  <c:v>77.099999999999994</c:v>
                </c:pt>
                <c:pt idx="29">
                  <c:v>81</c:v>
                </c:pt>
                <c:pt idx="30">
                  <c:v>78.900000000000006</c:v>
                </c:pt>
                <c:pt idx="31">
                  <c:v>56.5</c:v>
                </c:pt>
                <c:pt idx="32">
                  <c:v>75.599999999999994</c:v>
                </c:pt>
                <c:pt idx="33">
                  <c:v>#N/A</c:v>
                </c:pt>
                <c:pt idx="34">
                  <c:v>66.3</c:v>
                </c:pt>
                <c:pt idx="35">
                  <c:v>70.900000000000006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56.9</c:v>
                </c:pt>
                <c:pt idx="41">
                  <c:v>#N/A</c:v>
                </c:pt>
                <c:pt idx="42">
                  <c:v>69.400000000000006</c:v>
                </c:pt>
                <c:pt idx="43">
                  <c:v>73.7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52</c:v>
                </c:pt>
                <c:pt idx="48">
                  <c:v>63.4</c:v>
                </c:pt>
                <c:pt idx="49">
                  <c:v>50.5</c:v>
                </c:pt>
                <c:pt idx="50">
                  <c:v>69.8</c:v>
                </c:pt>
                <c:pt idx="51">
                  <c:v>58</c:v>
                </c:pt>
                <c:pt idx="52">
                  <c:v>73.8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54.6</c:v>
                </c:pt>
                <c:pt idx="59">
                  <c:v>#N/A</c:v>
                </c:pt>
                <c:pt idx="60">
                  <c:v>#N/A</c:v>
                </c:pt>
                <c:pt idx="61">
                  <c:v>51.8</c:v>
                </c:pt>
                <c:pt idx="62">
                  <c:v>#N/A</c:v>
                </c:pt>
                <c:pt idx="63">
                  <c:v>76.2</c:v>
                </c:pt>
                <c:pt idx="64">
                  <c:v>#N/A</c:v>
                </c:pt>
                <c:pt idx="65">
                  <c:v>83.7</c:v>
                </c:pt>
                <c:pt idx="66">
                  <c:v>77.2</c:v>
                </c:pt>
                <c:pt idx="67">
                  <c:v>#N/A</c:v>
                </c:pt>
                <c:pt idx="6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D0-44EE-8699-DB6E056B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021632"/>
        <c:axId val="619032032"/>
      </c:scatterChart>
      <c:valAx>
        <c:axId val="619021632"/>
        <c:scaling>
          <c:orientation val="minMax"/>
          <c:max val="90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32032"/>
        <c:crosses val="autoZero"/>
        <c:crossBetween val="midCat"/>
      </c:valAx>
      <c:valAx>
        <c:axId val="619032032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02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'2021 individual items'!$B$76</c:f>
              <c:strCache>
                <c:ptCount val="1"/>
                <c:pt idx="0">
                  <c:v>SSAF-A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items'!$C$2:$AQ$2</c:f>
              <c:strCache>
                <c:ptCount val="41"/>
                <c:pt idx="0">
                  <c:v>Defined objectives</c:v>
                </c:pt>
                <c:pt idx="1">
                  <c:v>Reaching vuln</c:v>
                </c:pt>
                <c:pt idx="2">
                  <c:v>SBC</c:v>
                </c:pt>
                <c:pt idx="3">
                  <c:v>Resource needs projected</c:v>
                </c:pt>
                <c:pt idx="4">
                  <c:v>Securing resources</c:v>
                </c:pt>
                <c:pt idx="5">
                  <c:v>Contraceptives purchased</c:v>
                </c:pt>
                <c:pt idx="6">
                  <c:v>Expenditures monitored</c:v>
                </c:pt>
                <c:pt idx="7">
                  <c:v>Diverse participation</c:v>
                </c:pt>
                <c:pt idx="8">
                  <c:v>High level support</c:v>
                </c:pt>
                <c:pt idx="9">
                  <c:v>Regulations facilitate</c:v>
                </c:pt>
                <c:pt idx="10">
                  <c:v>Regulations barrier</c:v>
                </c:pt>
                <c:pt idx="11">
                  <c:v>Data collect private commodities</c:v>
                </c:pt>
                <c:pt idx="12">
                  <c:v>Quality control for SS</c:v>
                </c:pt>
                <c:pt idx="13">
                  <c:v>Data used for vuln access</c:v>
                </c:pt>
                <c:pt idx="14">
                  <c:v>Recordkeeping</c:v>
                </c:pt>
                <c:pt idx="15">
                  <c:v>Data used to measure progress</c:v>
                </c:pt>
                <c:pt idx="16">
                  <c:v>Data used for program improvement</c:v>
                </c:pt>
                <c:pt idx="17">
                  <c:v>Monitor subgroups</c:v>
                </c:pt>
                <c:pt idx="18">
                  <c:v>SOPs match WHO</c:v>
                </c:pt>
                <c:pt idx="19">
                  <c:v>Taskshare</c:v>
                </c:pt>
                <c:pt idx="20">
                  <c:v>QoC indicators public</c:v>
                </c:pt>
                <c:pt idx="21">
                  <c:v>QoC private</c:v>
                </c:pt>
                <c:pt idx="22">
                  <c:v>Structures to address QoC</c:v>
                </c:pt>
                <c:pt idx="23">
                  <c:v>Info on provider bias</c:v>
                </c:pt>
                <c:pt idx="24">
                  <c:v>Training</c:v>
                </c:pt>
                <c:pt idx="25">
                  <c:v>Logistics and supply</c:v>
                </c:pt>
                <c:pt idx="26">
                  <c:v>Supervision</c:v>
                </c:pt>
                <c:pt idx="27">
                  <c:v>Sterilization counsel</c:v>
                </c:pt>
                <c:pt idx="28">
                  <c:v>IUD removal access</c:v>
                </c:pt>
                <c:pt idx="29">
                  <c:v>Implant removal access</c:v>
                </c:pt>
                <c:pt idx="30">
                  <c:v>Monitor access</c:v>
                </c:pt>
                <c:pt idx="31">
                  <c:v>Denial of services</c:v>
                </c:pt>
                <c:pt idx="32">
                  <c:v>Violations review</c:v>
                </c:pt>
                <c:pt idx="33">
                  <c:v>Feedback</c:v>
                </c:pt>
                <c:pt idx="34">
                  <c:v>Communication</c:v>
                </c:pt>
                <c:pt idx="35">
                  <c:v>Citizen engagement</c:v>
                </c:pt>
                <c:pt idx="36">
                  <c:v>Policies</c:v>
                </c:pt>
                <c:pt idx="37">
                  <c:v>Providers</c:v>
                </c:pt>
                <c:pt idx="38">
                  <c:v>CBD</c:v>
                </c:pt>
                <c:pt idx="39">
                  <c:v>LAPMs</c:v>
                </c:pt>
                <c:pt idx="40">
                  <c:v>STMs</c:v>
                </c:pt>
              </c:strCache>
            </c:strRef>
          </c:cat>
          <c:val>
            <c:numRef>
              <c:f>'2021 individual items'!$C$76:$AQ$76</c:f>
              <c:numCache>
                <c:formatCode>0.0</c:formatCode>
                <c:ptCount val="41"/>
                <c:pt idx="0">
                  <c:v>72.010186315741876</c:v>
                </c:pt>
                <c:pt idx="1">
                  <c:v>68.10767421878532</c:v>
                </c:pt>
                <c:pt idx="2">
                  <c:v>53.220431831542946</c:v>
                </c:pt>
                <c:pt idx="3">
                  <c:v>66.055515129589196</c:v>
                </c:pt>
                <c:pt idx="4">
                  <c:v>47.782673430821582</c:v>
                </c:pt>
                <c:pt idx="5">
                  <c:v>44.556277056277054</c:v>
                </c:pt>
                <c:pt idx="6">
                  <c:v>49.903954070620749</c:v>
                </c:pt>
                <c:pt idx="7">
                  <c:v>60.596875689468284</c:v>
                </c:pt>
                <c:pt idx="8">
                  <c:v>70.724049612938487</c:v>
                </c:pt>
                <c:pt idx="9">
                  <c:v>57.910092308240465</c:v>
                </c:pt>
                <c:pt idx="10">
                  <c:v>66.458685347574232</c:v>
                </c:pt>
                <c:pt idx="11">
                  <c:v>48.137503785651923</c:v>
                </c:pt>
                <c:pt idx="12">
                  <c:v>60.875011476863328</c:v>
                </c:pt>
                <c:pt idx="13">
                  <c:v>60.18294291442438</c:v>
                </c:pt>
                <c:pt idx="14">
                  <c:v>57.572006183117281</c:v>
                </c:pt>
                <c:pt idx="15">
                  <c:v>61.316540112836407</c:v>
                </c:pt>
                <c:pt idx="16">
                  <c:v>57.405917128139357</c:v>
                </c:pt>
                <c:pt idx="17">
                  <c:v>56.332508369545394</c:v>
                </c:pt>
                <c:pt idx="18">
                  <c:v>75.251115482596958</c:v>
                </c:pt>
                <c:pt idx="19">
                  <c:v>69.070798885613698</c:v>
                </c:pt>
                <c:pt idx="20">
                  <c:v>62.398983047131182</c:v>
                </c:pt>
                <c:pt idx="21">
                  <c:v>50.532841643952764</c:v>
                </c:pt>
                <c:pt idx="22">
                  <c:v>55.108651636429414</c:v>
                </c:pt>
                <c:pt idx="23">
                  <c:v>50.163629237703312</c:v>
                </c:pt>
                <c:pt idx="24">
                  <c:v>66.89237717015493</c:v>
                </c:pt>
                <c:pt idx="25">
                  <c:v>56.794844387436974</c:v>
                </c:pt>
                <c:pt idx="26">
                  <c:v>51.876724098946319</c:v>
                </c:pt>
                <c:pt idx="27">
                  <c:v>72.489305961528174</c:v>
                </c:pt>
                <c:pt idx="28">
                  <c:v>55.626701830405523</c:v>
                </c:pt>
                <c:pt idx="29">
                  <c:v>61.17034542960468</c:v>
                </c:pt>
                <c:pt idx="30">
                  <c:v>55.909102899843646</c:v>
                </c:pt>
                <c:pt idx="31">
                  <c:v>43.208406819517933</c:v>
                </c:pt>
                <c:pt idx="32">
                  <c:v>38.924162257495588</c:v>
                </c:pt>
                <c:pt idx="33">
                  <c:v>50.028430074726359</c:v>
                </c:pt>
                <c:pt idx="34">
                  <c:v>53.961951971211235</c:v>
                </c:pt>
                <c:pt idx="35">
                  <c:v>48.931747265080595</c:v>
                </c:pt>
                <c:pt idx="36">
                  <c:v>60.17676527861714</c:v>
                </c:pt>
                <c:pt idx="37">
                  <c:v>72.085323455693811</c:v>
                </c:pt>
                <c:pt idx="38">
                  <c:v>49.34292045403155</c:v>
                </c:pt>
                <c:pt idx="39">
                  <c:v>50.610588399940255</c:v>
                </c:pt>
                <c:pt idx="40">
                  <c:v>81.410465391946872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A-4DCF-AD16-4AB1A5D0B227}"/>
            </c:ext>
          </c:extLst>
        </c:ser>
        <c:ser>
          <c:idx val="1"/>
          <c:order val="1"/>
          <c:tx>
            <c:strRef>
              <c:f>'2021 individual items'!$B$77</c:f>
              <c:strCache>
                <c:ptCount val="1"/>
                <c:pt idx="0">
                  <c:v>SSAF-F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items'!$C$2:$AQ$2</c:f>
              <c:strCache>
                <c:ptCount val="41"/>
                <c:pt idx="0">
                  <c:v>Defined objectives</c:v>
                </c:pt>
                <c:pt idx="1">
                  <c:v>Reaching vuln</c:v>
                </c:pt>
                <c:pt idx="2">
                  <c:v>SBC</c:v>
                </c:pt>
                <c:pt idx="3">
                  <c:v>Resource needs projected</c:v>
                </c:pt>
                <c:pt idx="4">
                  <c:v>Securing resources</c:v>
                </c:pt>
                <c:pt idx="5">
                  <c:v>Contraceptives purchased</c:v>
                </c:pt>
                <c:pt idx="6">
                  <c:v>Expenditures monitored</c:v>
                </c:pt>
                <c:pt idx="7">
                  <c:v>Diverse participation</c:v>
                </c:pt>
                <c:pt idx="8">
                  <c:v>High level support</c:v>
                </c:pt>
                <c:pt idx="9">
                  <c:v>Regulations facilitate</c:v>
                </c:pt>
                <c:pt idx="10">
                  <c:v>Regulations barrier</c:v>
                </c:pt>
                <c:pt idx="11">
                  <c:v>Data collect private commodities</c:v>
                </c:pt>
                <c:pt idx="12">
                  <c:v>Quality control for SS</c:v>
                </c:pt>
                <c:pt idx="13">
                  <c:v>Data used for vuln access</c:v>
                </c:pt>
                <c:pt idx="14">
                  <c:v>Recordkeeping</c:v>
                </c:pt>
                <c:pt idx="15">
                  <c:v>Data used to measure progress</c:v>
                </c:pt>
                <c:pt idx="16">
                  <c:v>Data used for program improvement</c:v>
                </c:pt>
                <c:pt idx="17">
                  <c:v>Monitor subgroups</c:v>
                </c:pt>
                <c:pt idx="18">
                  <c:v>SOPs match WHO</c:v>
                </c:pt>
                <c:pt idx="19">
                  <c:v>Taskshare</c:v>
                </c:pt>
                <c:pt idx="20">
                  <c:v>QoC indicators public</c:v>
                </c:pt>
                <c:pt idx="21">
                  <c:v>QoC private</c:v>
                </c:pt>
                <c:pt idx="22">
                  <c:v>Structures to address QoC</c:v>
                </c:pt>
                <c:pt idx="23">
                  <c:v>Info on provider bias</c:v>
                </c:pt>
                <c:pt idx="24">
                  <c:v>Training</c:v>
                </c:pt>
                <c:pt idx="25">
                  <c:v>Logistics and supply</c:v>
                </c:pt>
                <c:pt idx="26">
                  <c:v>Supervision</c:v>
                </c:pt>
                <c:pt idx="27">
                  <c:v>Sterilization counsel</c:v>
                </c:pt>
                <c:pt idx="28">
                  <c:v>IUD removal access</c:v>
                </c:pt>
                <c:pt idx="29">
                  <c:v>Implant removal access</c:v>
                </c:pt>
                <c:pt idx="30">
                  <c:v>Monitor access</c:v>
                </c:pt>
                <c:pt idx="31">
                  <c:v>Denial of services</c:v>
                </c:pt>
                <c:pt idx="32">
                  <c:v>Violations review</c:v>
                </c:pt>
                <c:pt idx="33">
                  <c:v>Feedback</c:v>
                </c:pt>
                <c:pt idx="34">
                  <c:v>Communication</c:v>
                </c:pt>
                <c:pt idx="35">
                  <c:v>Citizen engagement</c:v>
                </c:pt>
                <c:pt idx="36">
                  <c:v>Policies</c:v>
                </c:pt>
                <c:pt idx="37">
                  <c:v>Providers</c:v>
                </c:pt>
                <c:pt idx="38">
                  <c:v>CBD</c:v>
                </c:pt>
                <c:pt idx="39">
                  <c:v>LAPMs</c:v>
                </c:pt>
                <c:pt idx="40">
                  <c:v>STMs</c:v>
                </c:pt>
              </c:strCache>
            </c:strRef>
          </c:cat>
          <c:val>
            <c:numRef>
              <c:f>'2021 individual items'!$C$77:$AQ$77</c:f>
              <c:numCache>
                <c:formatCode>0.0</c:formatCode>
                <c:ptCount val="41"/>
                <c:pt idx="0">
                  <c:v>71.644859964187702</c:v>
                </c:pt>
                <c:pt idx="1">
                  <c:v>68.982029874887033</c:v>
                </c:pt>
                <c:pt idx="2">
                  <c:v>63.586682536262366</c:v>
                </c:pt>
                <c:pt idx="3">
                  <c:v>62.471262203405054</c:v>
                </c:pt>
                <c:pt idx="4">
                  <c:v>55.040123275417386</c:v>
                </c:pt>
                <c:pt idx="5">
                  <c:v>44.34428996928996</c:v>
                </c:pt>
                <c:pt idx="6">
                  <c:v>48.7485398199684</c:v>
                </c:pt>
                <c:pt idx="7">
                  <c:v>64.257867353105439</c:v>
                </c:pt>
                <c:pt idx="8">
                  <c:v>57.630438733379904</c:v>
                </c:pt>
                <c:pt idx="9">
                  <c:v>59.822788089594816</c:v>
                </c:pt>
                <c:pt idx="10">
                  <c:v>79.52277161835984</c:v>
                </c:pt>
                <c:pt idx="11">
                  <c:v>47.513074253270347</c:v>
                </c:pt>
                <c:pt idx="12">
                  <c:v>61.854213907785336</c:v>
                </c:pt>
                <c:pt idx="13">
                  <c:v>62.646908672819038</c:v>
                </c:pt>
                <c:pt idx="14">
                  <c:v>59.430362471328863</c:v>
                </c:pt>
                <c:pt idx="15">
                  <c:v>64.661057896352006</c:v>
                </c:pt>
                <c:pt idx="16">
                  <c:v>64.566132202686816</c:v>
                </c:pt>
                <c:pt idx="17">
                  <c:v>56.960942924178219</c:v>
                </c:pt>
                <c:pt idx="18">
                  <c:v>74.583648274124457</c:v>
                </c:pt>
                <c:pt idx="19">
                  <c:v>70.833660063351928</c:v>
                </c:pt>
                <c:pt idx="20">
                  <c:v>73.997646196525764</c:v>
                </c:pt>
                <c:pt idx="21">
                  <c:v>52.525439727820675</c:v>
                </c:pt>
                <c:pt idx="22">
                  <c:v>59.858976483626336</c:v>
                </c:pt>
                <c:pt idx="23">
                  <c:v>52.577330077330082</c:v>
                </c:pt>
                <c:pt idx="24">
                  <c:v>66.220762974964671</c:v>
                </c:pt>
                <c:pt idx="25">
                  <c:v>55.673030478702735</c:v>
                </c:pt>
                <c:pt idx="26">
                  <c:v>55.904148566963691</c:v>
                </c:pt>
                <c:pt idx="27">
                  <c:v>58.048049833764118</c:v>
                </c:pt>
                <c:pt idx="28">
                  <c:v>61.625182707115485</c:v>
                </c:pt>
                <c:pt idx="29">
                  <c:v>68.155354410606506</c:v>
                </c:pt>
                <c:pt idx="30">
                  <c:v>57.464981006647669</c:v>
                </c:pt>
                <c:pt idx="31">
                  <c:v>40.640503676217968</c:v>
                </c:pt>
                <c:pt idx="32">
                  <c:v>40.302658100277149</c:v>
                </c:pt>
                <c:pt idx="33">
                  <c:v>46.302631451440973</c:v>
                </c:pt>
                <c:pt idx="34">
                  <c:v>59.532584077402007</c:v>
                </c:pt>
                <c:pt idx="35">
                  <c:v>58.663076341647752</c:v>
                </c:pt>
                <c:pt idx="36">
                  <c:v>65.168482622264136</c:v>
                </c:pt>
                <c:pt idx="37">
                  <c:v>74.470247695037614</c:v>
                </c:pt>
                <c:pt idx="38">
                  <c:v>59.438089338299413</c:v>
                </c:pt>
                <c:pt idx="39">
                  <c:v>52.420454049918341</c:v>
                </c:pt>
                <c:pt idx="40">
                  <c:v>80.90275400499489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0A-4DCF-AD16-4AB1A5D0B227}"/>
            </c:ext>
          </c:extLst>
        </c:ser>
        <c:ser>
          <c:idx val="2"/>
          <c:order val="2"/>
          <c:tx>
            <c:strRef>
              <c:f>'2021 individual items'!$B$78</c:f>
              <c:strCache>
                <c:ptCount val="1"/>
                <c:pt idx="0">
                  <c:v>Asia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items'!$C$2:$AQ$2</c:f>
              <c:strCache>
                <c:ptCount val="41"/>
                <c:pt idx="0">
                  <c:v>Defined objectives</c:v>
                </c:pt>
                <c:pt idx="1">
                  <c:v>Reaching vuln</c:v>
                </c:pt>
                <c:pt idx="2">
                  <c:v>SBC</c:v>
                </c:pt>
                <c:pt idx="3">
                  <c:v>Resource needs projected</c:v>
                </c:pt>
                <c:pt idx="4">
                  <c:v>Securing resources</c:v>
                </c:pt>
                <c:pt idx="5">
                  <c:v>Contraceptives purchased</c:v>
                </c:pt>
                <c:pt idx="6">
                  <c:v>Expenditures monitored</c:v>
                </c:pt>
                <c:pt idx="7">
                  <c:v>Diverse participation</c:v>
                </c:pt>
                <c:pt idx="8">
                  <c:v>High level support</c:v>
                </c:pt>
                <c:pt idx="9">
                  <c:v>Regulations facilitate</c:v>
                </c:pt>
                <c:pt idx="10">
                  <c:v>Regulations barrier</c:v>
                </c:pt>
                <c:pt idx="11">
                  <c:v>Data collect private commodities</c:v>
                </c:pt>
                <c:pt idx="12">
                  <c:v>Quality control for SS</c:v>
                </c:pt>
                <c:pt idx="13">
                  <c:v>Data used for vuln access</c:v>
                </c:pt>
                <c:pt idx="14">
                  <c:v>Recordkeeping</c:v>
                </c:pt>
                <c:pt idx="15">
                  <c:v>Data used to measure progress</c:v>
                </c:pt>
                <c:pt idx="16">
                  <c:v>Data used for program improvement</c:v>
                </c:pt>
                <c:pt idx="17">
                  <c:v>Monitor subgroups</c:v>
                </c:pt>
                <c:pt idx="18">
                  <c:v>SOPs match WHO</c:v>
                </c:pt>
                <c:pt idx="19">
                  <c:v>Taskshare</c:v>
                </c:pt>
                <c:pt idx="20">
                  <c:v>QoC indicators public</c:v>
                </c:pt>
                <c:pt idx="21">
                  <c:v>QoC private</c:v>
                </c:pt>
                <c:pt idx="22">
                  <c:v>Structures to address QoC</c:v>
                </c:pt>
                <c:pt idx="23">
                  <c:v>Info on provider bias</c:v>
                </c:pt>
                <c:pt idx="24">
                  <c:v>Training</c:v>
                </c:pt>
                <c:pt idx="25">
                  <c:v>Logistics and supply</c:v>
                </c:pt>
                <c:pt idx="26">
                  <c:v>Supervision</c:v>
                </c:pt>
                <c:pt idx="27">
                  <c:v>Sterilization counsel</c:v>
                </c:pt>
                <c:pt idx="28">
                  <c:v>IUD removal access</c:v>
                </c:pt>
                <c:pt idx="29">
                  <c:v>Implant removal access</c:v>
                </c:pt>
                <c:pt idx="30">
                  <c:v>Monitor access</c:v>
                </c:pt>
                <c:pt idx="31">
                  <c:v>Denial of services</c:v>
                </c:pt>
                <c:pt idx="32">
                  <c:v>Violations review</c:v>
                </c:pt>
                <c:pt idx="33">
                  <c:v>Feedback</c:v>
                </c:pt>
                <c:pt idx="34">
                  <c:v>Communication</c:v>
                </c:pt>
                <c:pt idx="35">
                  <c:v>Citizen engagement</c:v>
                </c:pt>
                <c:pt idx="36">
                  <c:v>Policies</c:v>
                </c:pt>
                <c:pt idx="37">
                  <c:v>Providers</c:v>
                </c:pt>
                <c:pt idx="38">
                  <c:v>CBD</c:v>
                </c:pt>
                <c:pt idx="39">
                  <c:v>LAPMs</c:v>
                </c:pt>
                <c:pt idx="40">
                  <c:v>STMs</c:v>
                </c:pt>
              </c:strCache>
            </c:strRef>
          </c:cat>
          <c:val>
            <c:numRef>
              <c:f>'2021 individual items'!$C$78:$AQ$78</c:f>
              <c:numCache>
                <c:formatCode>0.0</c:formatCode>
                <c:ptCount val="41"/>
                <c:pt idx="0">
                  <c:v>69.014084680751338</c:v>
                </c:pt>
                <c:pt idx="1">
                  <c:v>64.130552574997012</c:v>
                </c:pt>
                <c:pt idx="2">
                  <c:v>54.613053613053609</c:v>
                </c:pt>
                <c:pt idx="3">
                  <c:v>62.340753896309451</c:v>
                </c:pt>
                <c:pt idx="4">
                  <c:v>55.230473230473223</c:v>
                </c:pt>
                <c:pt idx="5">
                  <c:v>65.8499771833105</c:v>
                </c:pt>
                <c:pt idx="6">
                  <c:v>54.419124085790749</c:v>
                </c:pt>
                <c:pt idx="7">
                  <c:v>57.805447638780976</c:v>
                </c:pt>
                <c:pt idx="8">
                  <c:v>61.455014121680776</c:v>
                </c:pt>
                <c:pt idx="9">
                  <c:v>57.652285985619315</c:v>
                </c:pt>
                <c:pt idx="10">
                  <c:v>67.661947106391551</c:v>
                </c:pt>
                <c:pt idx="11">
                  <c:v>52.42434314656537</c:v>
                </c:pt>
                <c:pt idx="12">
                  <c:v>57.165587498920836</c:v>
                </c:pt>
                <c:pt idx="13">
                  <c:v>54.965016465016468</c:v>
                </c:pt>
                <c:pt idx="14">
                  <c:v>53.255781255781258</c:v>
                </c:pt>
                <c:pt idx="15">
                  <c:v>56.357346357346358</c:v>
                </c:pt>
                <c:pt idx="16">
                  <c:v>52.062961729628384</c:v>
                </c:pt>
                <c:pt idx="17">
                  <c:v>42.34883634883635</c:v>
                </c:pt>
                <c:pt idx="18">
                  <c:v>69.89211405878072</c:v>
                </c:pt>
                <c:pt idx="19">
                  <c:v>65.22381322381321</c:v>
                </c:pt>
                <c:pt idx="20">
                  <c:v>58.613758669314215</c:v>
                </c:pt>
                <c:pt idx="21">
                  <c:v>46.913580246913575</c:v>
                </c:pt>
                <c:pt idx="22">
                  <c:v>49.94596761263427</c:v>
                </c:pt>
                <c:pt idx="23">
                  <c:v>50.086045641601196</c:v>
                </c:pt>
                <c:pt idx="24">
                  <c:v>62.631134297800969</c:v>
                </c:pt>
                <c:pt idx="25">
                  <c:v>63.37635204301872</c:v>
                </c:pt>
                <c:pt idx="26">
                  <c:v>51.920067586734241</c:v>
                </c:pt>
                <c:pt idx="27">
                  <c:v>75.843970843970865</c:v>
                </c:pt>
                <c:pt idx="28">
                  <c:v>65.400007400007411</c:v>
                </c:pt>
                <c:pt idx="29">
                  <c:v>55.953996620663276</c:v>
                </c:pt>
                <c:pt idx="30">
                  <c:v>59.354318520985196</c:v>
                </c:pt>
                <c:pt idx="31">
                  <c:v>48.760435038212819</c:v>
                </c:pt>
                <c:pt idx="32">
                  <c:v>44.494008049563597</c:v>
                </c:pt>
                <c:pt idx="33">
                  <c:v>46.648094703650258</c:v>
                </c:pt>
                <c:pt idx="34">
                  <c:v>53.560846560846556</c:v>
                </c:pt>
                <c:pt idx="35">
                  <c:v>46.462056462056452</c:v>
                </c:pt>
                <c:pt idx="36">
                  <c:v>51.71956931956931</c:v>
                </c:pt>
                <c:pt idx="37">
                  <c:v>69.239741739741746</c:v>
                </c:pt>
                <c:pt idx="38">
                  <c:v>51.795673462340126</c:v>
                </c:pt>
                <c:pt idx="39">
                  <c:v>56.789081289081288</c:v>
                </c:pt>
                <c:pt idx="40">
                  <c:v>79.840899840899866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0A-4DCF-AD16-4AB1A5D0B227}"/>
            </c:ext>
          </c:extLst>
        </c:ser>
        <c:ser>
          <c:idx val="3"/>
          <c:order val="3"/>
          <c:tx>
            <c:strRef>
              <c:f>'2021 individual items'!$B$79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items'!$C$2:$AQ$2</c:f>
              <c:strCache>
                <c:ptCount val="41"/>
                <c:pt idx="0">
                  <c:v>Defined objectives</c:v>
                </c:pt>
                <c:pt idx="1">
                  <c:v>Reaching vuln</c:v>
                </c:pt>
                <c:pt idx="2">
                  <c:v>SBC</c:v>
                </c:pt>
                <c:pt idx="3">
                  <c:v>Resource needs projected</c:v>
                </c:pt>
                <c:pt idx="4">
                  <c:v>Securing resources</c:v>
                </c:pt>
                <c:pt idx="5">
                  <c:v>Contraceptives purchased</c:v>
                </c:pt>
                <c:pt idx="6">
                  <c:v>Expenditures monitored</c:v>
                </c:pt>
                <c:pt idx="7">
                  <c:v>Diverse participation</c:v>
                </c:pt>
                <c:pt idx="8">
                  <c:v>High level support</c:v>
                </c:pt>
                <c:pt idx="9">
                  <c:v>Regulations facilitate</c:v>
                </c:pt>
                <c:pt idx="10">
                  <c:v>Regulations barrier</c:v>
                </c:pt>
                <c:pt idx="11">
                  <c:v>Data collect private commodities</c:v>
                </c:pt>
                <c:pt idx="12">
                  <c:v>Quality control for SS</c:v>
                </c:pt>
                <c:pt idx="13">
                  <c:v>Data used for vuln access</c:v>
                </c:pt>
                <c:pt idx="14">
                  <c:v>Recordkeeping</c:v>
                </c:pt>
                <c:pt idx="15">
                  <c:v>Data used to measure progress</c:v>
                </c:pt>
                <c:pt idx="16">
                  <c:v>Data used for program improvement</c:v>
                </c:pt>
                <c:pt idx="17">
                  <c:v>Monitor subgroups</c:v>
                </c:pt>
                <c:pt idx="18">
                  <c:v>SOPs match WHO</c:v>
                </c:pt>
                <c:pt idx="19">
                  <c:v>Taskshare</c:v>
                </c:pt>
                <c:pt idx="20">
                  <c:v>QoC indicators public</c:v>
                </c:pt>
                <c:pt idx="21">
                  <c:v>QoC private</c:v>
                </c:pt>
                <c:pt idx="22">
                  <c:v>Structures to address QoC</c:v>
                </c:pt>
                <c:pt idx="23">
                  <c:v>Info on provider bias</c:v>
                </c:pt>
                <c:pt idx="24">
                  <c:v>Training</c:v>
                </c:pt>
                <c:pt idx="25">
                  <c:v>Logistics and supply</c:v>
                </c:pt>
                <c:pt idx="26">
                  <c:v>Supervision</c:v>
                </c:pt>
                <c:pt idx="27">
                  <c:v>Sterilization counsel</c:v>
                </c:pt>
                <c:pt idx="28">
                  <c:v>IUD removal access</c:v>
                </c:pt>
                <c:pt idx="29">
                  <c:v>Implant removal access</c:v>
                </c:pt>
                <c:pt idx="30">
                  <c:v>Monitor access</c:v>
                </c:pt>
                <c:pt idx="31">
                  <c:v>Denial of services</c:v>
                </c:pt>
                <c:pt idx="32">
                  <c:v>Violations review</c:v>
                </c:pt>
                <c:pt idx="33">
                  <c:v>Feedback</c:v>
                </c:pt>
                <c:pt idx="34">
                  <c:v>Communication</c:v>
                </c:pt>
                <c:pt idx="35">
                  <c:v>Citizen engagement</c:v>
                </c:pt>
                <c:pt idx="36">
                  <c:v>Policies</c:v>
                </c:pt>
                <c:pt idx="37">
                  <c:v>Providers</c:v>
                </c:pt>
                <c:pt idx="38">
                  <c:v>CBD</c:v>
                </c:pt>
                <c:pt idx="39">
                  <c:v>LAPMs</c:v>
                </c:pt>
                <c:pt idx="40">
                  <c:v>STMs</c:v>
                </c:pt>
              </c:strCache>
            </c:strRef>
          </c:cat>
          <c:val>
            <c:numRef>
              <c:f>'2021 individual items'!$C$79:$AQ$79</c:f>
              <c:numCache>
                <c:formatCode>0.0</c:formatCode>
                <c:ptCount val="41"/>
                <c:pt idx="0">
                  <c:v>62.304276656128501</c:v>
                </c:pt>
                <c:pt idx="1">
                  <c:v>58.533350989491346</c:v>
                </c:pt>
                <c:pt idx="2">
                  <c:v>42.259592259592267</c:v>
                </c:pt>
                <c:pt idx="3">
                  <c:v>51.640879696435242</c:v>
                </c:pt>
                <c:pt idx="4">
                  <c:v>48.506399383592367</c:v>
                </c:pt>
                <c:pt idx="5">
                  <c:v>55.13596828411643</c:v>
                </c:pt>
                <c:pt idx="6">
                  <c:v>50.081302543176179</c:v>
                </c:pt>
                <c:pt idx="7">
                  <c:v>52.775139812176853</c:v>
                </c:pt>
                <c:pt idx="8">
                  <c:v>45.512008567564116</c:v>
                </c:pt>
                <c:pt idx="9">
                  <c:v>56.000172666839326</c:v>
                </c:pt>
                <c:pt idx="10">
                  <c:v>64.566770677881806</c:v>
                </c:pt>
                <c:pt idx="11">
                  <c:v>41.457965902410336</c:v>
                </c:pt>
                <c:pt idx="12">
                  <c:v>53.09296670407781</c:v>
                </c:pt>
                <c:pt idx="13">
                  <c:v>52.570680348458126</c:v>
                </c:pt>
                <c:pt idx="14">
                  <c:v>43.220585998363774</c:v>
                </c:pt>
                <c:pt idx="15">
                  <c:v>50.505764811320361</c:v>
                </c:pt>
                <c:pt idx="16">
                  <c:v>46.530434585990143</c:v>
                </c:pt>
                <c:pt idx="17">
                  <c:v>43.759834627653689</c:v>
                </c:pt>
                <c:pt idx="18">
                  <c:v>65.345251456362561</c:v>
                </c:pt>
                <c:pt idx="19">
                  <c:v>58.944305009119816</c:v>
                </c:pt>
                <c:pt idx="20">
                  <c:v>53.157322786952413</c:v>
                </c:pt>
                <c:pt idx="21">
                  <c:v>37.624926513815396</c:v>
                </c:pt>
                <c:pt idx="22">
                  <c:v>47.429114095780768</c:v>
                </c:pt>
                <c:pt idx="23">
                  <c:v>46.704389574759944</c:v>
                </c:pt>
                <c:pt idx="24">
                  <c:v>52.909477353921801</c:v>
                </c:pt>
                <c:pt idx="25">
                  <c:v>48.904506799243642</c:v>
                </c:pt>
                <c:pt idx="26">
                  <c:v>43.183278709594497</c:v>
                </c:pt>
                <c:pt idx="27">
                  <c:v>68.953606879303464</c:v>
                </c:pt>
                <c:pt idx="28">
                  <c:v>57.10120505442142</c:v>
                </c:pt>
                <c:pt idx="29">
                  <c:v>58.266404377515492</c:v>
                </c:pt>
                <c:pt idx="30">
                  <c:v>50.971799119947271</c:v>
                </c:pt>
                <c:pt idx="31">
                  <c:v>42.403042773413141</c:v>
                </c:pt>
                <c:pt idx="32">
                  <c:v>44.269547325102877</c:v>
                </c:pt>
                <c:pt idx="33">
                  <c:v>40.008328434254359</c:v>
                </c:pt>
                <c:pt idx="34">
                  <c:v>47.070350774054475</c:v>
                </c:pt>
                <c:pt idx="35">
                  <c:v>43.546330212996878</c:v>
                </c:pt>
                <c:pt idx="36">
                  <c:v>58.853923421174876</c:v>
                </c:pt>
                <c:pt idx="37">
                  <c:v>64.267391333668144</c:v>
                </c:pt>
                <c:pt idx="38">
                  <c:v>40.671690933128836</c:v>
                </c:pt>
                <c:pt idx="39">
                  <c:v>47.328533227656031</c:v>
                </c:pt>
                <c:pt idx="40">
                  <c:v>76.476507032062571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0A-4DCF-AD16-4AB1A5D0B227}"/>
            </c:ext>
          </c:extLst>
        </c:ser>
        <c:ser>
          <c:idx val="4"/>
          <c:order val="4"/>
          <c:tx>
            <c:strRef>
              <c:f>'2021 individual items'!$B$80</c:f>
              <c:strCache>
                <c:ptCount val="1"/>
                <c:pt idx="0">
                  <c:v>MENA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items'!$C$2:$AQ$2</c:f>
              <c:strCache>
                <c:ptCount val="41"/>
                <c:pt idx="0">
                  <c:v>Defined objectives</c:v>
                </c:pt>
                <c:pt idx="1">
                  <c:v>Reaching vuln</c:v>
                </c:pt>
                <c:pt idx="2">
                  <c:v>SBC</c:v>
                </c:pt>
                <c:pt idx="3">
                  <c:v>Resource needs projected</c:v>
                </c:pt>
                <c:pt idx="4">
                  <c:v>Securing resources</c:v>
                </c:pt>
                <c:pt idx="5">
                  <c:v>Contraceptives purchased</c:v>
                </c:pt>
                <c:pt idx="6">
                  <c:v>Expenditures monitored</c:v>
                </c:pt>
                <c:pt idx="7">
                  <c:v>Diverse participation</c:v>
                </c:pt>
                <c:pt idx="8">
                  <c:v>High level support</c:v>
                </c:pt>
                <c:pt idx="9">
                  <c:v>Regulations facilitate</c:v>
                </c:pt>
                <c:pt idx="10">
                  <c:v>Regulations barrier</c:v>
                </c:pt>
                <c:pt idx="11">
                  <c:v>Data collect private commodities</c:v>
                </c:pt>
                <c:pt idx="12">
                  <c:v>Quality control for SS</c:v>
                </c:pt>
                <c:pt idx="13">
                  <c:v>Data used for vuln access</c:v>
                </c:pt>
                <c:pt idx="14">
                  <c:v>Recordkeeping</c:v>
                </c:pt>
                <c:pt idx="15">
                  <c:v>Data used to measure progress</c:v>
                </c:pt>
                <c:pt idx="16">
                  <c:v>Data used for program improvement</c:v>
                </c:pt>
                <c:pt idx="17">
                  <c:v>Monitor subgroups</c:v>
                </c:pt>
                <c:pt idx="18">
                  <c:v>SOPs match WHO</c:v>
                </c:pt>
                <c:pt idx="19">
                  <c:v>Taskshare</c:v>
                </c:pt>
                <c:pt idx="20">
                  <c:v>QoC indicators public</c:v>
                </c:pt>
                <c:pt idx="21">
                  <c:v>QoC private</c:v>
                </c:pt>
                <c:pt idx="22">
                  <c:v>Structures to address QoC</c:v>
                </c:pt>
                <c:pt idx="23">
                  <c:v>Info on provider bias</c:v>
                </c:pt>
                <c:pt idx="24">
                  <c:v>Training</c:v>
                </c:pt>
                <c:pt idx="25">
                  <c:v>Logistics and supply</c:v>
                </c:pt>
                <c:pt idx="26">
                  <c:v>Supervision</c:v>
                </c:pt>
                <c:pt idx="27">
                  <c:v>Sterilization counsel</c:v>
                </c:pt>
                <c:pt idx="28">
                  <c:v>IUD removal access</c:v>
                </c:pt>
                <c:pt idx="29">
                  <c:v>Implant removal access</c:v>
                </c:pt>
                <c:pt idx="30">
                  <c:v>Monitor access</c:v>
                </c:pt>
                <c:pt idx="31">
                  <c:v>Denial of services</c:v>
                </c:pt>
                <c:pt idx="32">
                  <c:v>Violations review</c:v>
                </c:pt>
                <c:pt idx="33">
                  <c:v>Feedback</c:v>
                </c:pt>
                <c:pt idx="34">
                  <c:v>Communication</c:v>
                </c:pt>
                <c:pt idx="35">
                  <c:v>Citizen engagement</c:v>
                </c:pt>
                <c:pt idx="36">
                  <c:v>Policies</c:v>
                </c:pt>
                <c:pt idx="37">
                  <c:v>Providers</c:v>
                </c:pt>
                <c:pt idx="38">
                  <c:v>CBD</c:v>
                </c:pt>
                <c:pt idx="39">
                  <c:v>LAPMs</c:v>
                </c:pt>
                <c:pt idx="40">
                  <c:v>STMs</c:v>
                </c:pt>
              </c:strCache>
            </c:strRef>
          </c:cat>
          <c:val>
            <c:numRef>
              <c:f>'2021 individual items'!$C$80:$AQ$80</c:f>
              <c:numCache>
                <c:formatCode>0.0</c:formatCode>
                <c:ptCount val="41"/>
                <c:pt idx="0">
                  <c:v>66.104377104377107</c:v>
                </c:pt>
                <c:pt idx="1">
                  <c:v>64.162057985587381</c:v>
                </c:pt>
                <c:pt idx="2">
                  <c:v>56.101275267941936</c:v>
                </c:pt>
                <c:pt idx="3">
                  <c:v>61.537977817389574</c:v>
                </c:pt>
                <c:pt idx="4">
                  <c:v>56.040598290598282</c:v>
                </c:pt>
                <c:pt idx="5">
                  <c:v>67.345064521535107</c:v>
                </c:pt>
                <c:pt idx="6">
                  <c:v>52.209373778001222</c:v>
                </c:pt>
                <c:pt idx="7">
                  <c:v>55.145841812508479</c:v>
                </c:pt>
                <c:pt idx="8">
                  <c:v>54.799396681749627</c:v>
                </c:pt>
                <c:pt idx="9">
                  <c:v>57.990662931839395</c:v>
                </c:pt>
                <c:pt idx="10">
                  <c:v>68.563128955285819</c:v>
                </c:pt>
                <c:pt idx="11">
                  <c:v>51.739618406285068</c:v>
                </c:pt>
                <c:pt idx="12">
                  <c:v>59.410774410774408</c:v>
                </c:pt>
                <c:pt idx="13">
                  <c:v>56.495035828369154</c:v>
                </c:pt>
                <c:pt idx="14">
                  <c:v>55.492063492063494</c:v>
                </c:pt>
                <c:pt idx="15">
                  <c:v>52.745864157628866</c:v>
                </c:pt>
                <c:pt idx="16">
                  <c:v>57.743541861188916</c:v>
                </c:pt>
                <c:pt idx="17">
                  <c:v>36.471871048341633</c:v>
                </c:pt>
                <c:pt idx="18">
                  <c:v>69.782382650029689</c:v>
                </c:pt>
                <c:pt idx="19">
                  <c:v>63.024130190796861</c:v>
                </c:pt>
                <c:pt idx="20">
                  <c:v>68.356902356902339</c:v>
                </c:pt>
                <c:pt idx="21">
                  <c:v>42.962962962962962</c:v>
                </c:pt>
                <c:pt idx="22">
                  <c:v>54.064577397910725</c:v>
                </c:pt>
                <c:pt idx="23">
                  <c:v>59.616334283000946</c:v>
                </c:pt>
                <c:pt idx="24">
                  <c:v>61.956091838444785</c:v>
                </c:pt>
                <c:pt idx="25">
                  <c:v>63.692307692307693</c:v>
                </c:pt>
                <c:pt idx="26">
                  <c:v>56.035528741411099</c:v>
                </c:pt>
                <c:pt idx="27">
                  <c:v>62.722066604419545</c:v>
                </c:pt>
                <c:pt idx="28">
                  <c:v>74.647338137534206</c:v>
                </c:pt>
                <c:pt idx="29">
                  <c:v>57.872842299312893</c:v>
                </c:pt>
                <c:pt idx="30">
                  <c:v>60.117043450376777</c:v>
                </c:pt>
                <c:pt idx="31">
                  <c:v>50.229276895943556</c:v>
                </c:pt>
                <c:pt idx="32">
                  <c:v>56.023809523809518</c:v>
                </c:pt>
                <c:pt idx="33">
                  <c:v>49.085297418630752</c:v>
                </c:pt>
                <c:pt idx="34">
                  <c:v>52.245014245014239</c:v>
                </c:pt>
                <c:pt idx="35">
                  <c:v>43.805820903860123</c:v>
                </c:pt>
                <c:pt idx="36">
                  <c:v>41.228459340224035</c:v>
                </c:pt>
                <c:pt idx="37">
                  <c:v>70.60609963747217</c:v>
                </c:pt>
                <c:pt idx="38">
                  <c:v>48.659292776939836</c:v>
                </c:pt>
                <c:pt idx="39">
                  <c:v>48.78613021872826</c:v>
                </c:pt>
                <c:pt idx="40">
                  <c:v>79.720090125318876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0A-4DCF-AD16-4AB1A5D0B227}"/>
            </c:ext>
          </c:extLst>
        </c:ser>
        <c:ser>
          <c:idx val="5"/>
          <c:order val="5"/>
          <c:tx>
            <c:strRef>
              <c:f>'2021 individual items'!$B$81</c:f>
              <c:strCache>
                <c:ptCount val="1"/>
                <c:pt idx="0">
                  <c:v>EECA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items'!$C$2:$AQ$2</c:f>
              <c:strCache>
                <c:ptCount val="41"/>
                <c:pt idx="0">
                  <c:v>Defined objectives</c:v>
                </c:pt>
                <c:pt idx="1">
                  <c:v>Reaching vuln</c:v>
                </c:pt>
                <c:pt idx="2">
                  <c:v>SBC</c:v>
                </c:pt>
                <c:pt idx="3">
                  <c:v>Resource needs projected</c:v>
                </c:pt>
                <c:pt idx="4">
                  <c:v>Securing resources</c:v>
                </c:pt>
                <c:pt idx="5">
                  <c:v>Contraceptives purchased</c:v>
                </c:pt>
                <c:pt idx="6">
                  <c:v>Expenditures monitored</c:v>
                </c:pt>
                <c:pt idx="7">
                  <c:v>Diverse participation</c:v>
                </c:pt>
                <c:pt idx="8">
                  <c:v>High level support</c:v>
                </c:pt>
                <c:pt idx="9">
                  <c:v>Regulations facilitate</c:v>
                </c:pt>
                <c:pt idx="10">
                  <c:v>Regulations barrier</c:v>
                </c:pt>
                <c:pt idx="11">
                  <c:v>Data collect private commodities</c:v>
                </c:pt>
                <c:pt idx="12">
                  <c:v>Quality control for SS</c:v>
                </c:pt>
                <c:pt idx="13">
                  <c:v>Data used for vuln access</c:v>
                </c:pt>
                <c:pt idx="14">
                  <c:v>Recordkeeping</c:v>
                </c:pt>
                <c:pt idx="15">
                  <c:v>Data used to measure progress</c:v>
                </c:pt>
                <c:pt idx="16">
                  <c:v>Data used for program improvement</c:v>
                </c:pt>
                <c:pt idx="17">
                  <c:v>Monitor subgroups</c:v>
                </c:pt>
                <c:pt idx="18">
                  <c:v>SOPs match WHO</c:v>
                </c:pt>
                <c:pt idx="19">
                  <c:v>Taskshare</c:v>
                </c:pt>
                <c:pt idx="20">
                  <c:v>QoC indicators public</c:v>
                </c:pt>
                <c:pt idx="21">
                  <c:v>QoC private</c:v>
                </c:pt>
                <c:pt idx="22">
                  <c:v>Structures to address QoC</c:v>
                </c:pt>
                <c:pt idx="23">
                  <c:v>Info on provider bias</c:v>
                </c:pt>
                <c:pt idx="24">
                  <c:v>Training</c:v>
                </c:pt>
                <c:pt idx="25">
                  <c:v>Logistics and supply</c:v>
                </c:pt>
                <c:pt idx="26">
                  <c:v>Supervision</c:v>
                </c:pt>
                <c:pt idx="27">
                  <c:v>Sterilization counsel</c:v>
                </c:pt>
                <c:pt idx="28">
                  <c:v>IUD removal access</c:v>
                </c:pt>
                <c:pt idx="29">
                  <c:v>Implant removal access</c:v>
                </c:pt>
                <c:pt idx="30">
                  <c:v>Monitor access</c:v>
                </c:pt>
                <c:pt idx="31">
                  <c:v>Denial of services</c:v>
                </c:pt>
                <c:pt idx="32">
                  <c:v>Violations review</c:v>
                </c:pt>
                <c:pt idx="33">
                  <c:v>Feedback</c:v>
                </c:pt>
                <c:pt idx="34">
                  <c:v>Communication</c:v>
                </c:pt>
                <c:pt idx="35">
                  <c:v>Citizen engagement</c:v>
                </c:pt>
                <c:pt idx="36">
                  <c:v>Policies</c:v>
                </c:pt>
                <c:pt idx="37">
                  <c:v>Providers</c:v>
                </c:pt>
                <c:pt idx="38">
                  <c:v>CBD</c:v>
                </c:pt>
                <c:pt idx="39">
                  <c:v>LAPMs</c:v>
                </c:pt>
                <c:pt idx="40">
                  <c:v>STMs</c:v>
                </c:pt>
              </c:strCache>
            </c:strRef>
          </c:cat>
          <c:val>
            <c:numRef>
              <c:f>'2021 individual items'!$C$81:$AQ$81</c:f>
              <c:numCache>
                <c:formatCode>0.0</c:formatCode>
                <c:ptCount val="41"/>
                <c:pt idx="0">
                  <c:v>56.910870336796251</c:v>
                </c:pt>
                <c:pt idx="1">
                  <c:v>54.525618414507306</c:v>
                </c:pt>
                <c:pt idx="2">
                  <c:v>44.387161797292521</c:v>
                </c:pt>
                <c:pt idx="3">
                  <c:v>53.068632327891592</c:v>
                </c:pt>
                <c:pt idx="4">
                  <c:v>44.575249853027636</c:v>
                </c:pt>
                <c:pt idx="5">
                  <c:v>45.171006674274651</c:v>
                </c:pt>
                <c:pt idx="6">
                  <c:v>42.719667164111598</c:v>
                </c:pt>
                <c:pt idx="7">
                  <c:v>46.990488934933381</c:v>
                </c:pt>
                <c:pt idx="8">
                  <c:v>46.501245667912329</c:v>
                </c:pt>
                <c:pt idx="9">
                  <c:v>47.339627208908247</c:v>
                </c:pt>
                <c:pt idx="10">
                  <c:v>75.351177508040251</c:v>
                </c:pt>
                <c:pt idx="11">
                  <c:v>42.000293944738388</c:v>
                </c:pt>
                <c:pt idx="12">
                  <c:v>48.821726969875115</c:v>
                </c:pt>
                <c:pt idx="13">
                  <c:v>50.087916199027312</c:v>
                </c:pt>
                <c:pt idx="14">
                  <c:v>48.739429294984838</c:v>
                </c:pt>
                <c:pt idx="15">
                  <c:v>48.105373203412427</c:v>
                </c:pt>
                <c:pt idx="16">
                  <c:v>46.490525934970378</c:v>
                </c:pt>
                <c:pt idx="17">
                  <c:v>40.084743083109096</c:v>
                </c:pt>
                <c:pt idx="18">
                  <c:v>62.15373104261991</c:v>
                </c:pt>
                <c:pt idx="19">
                  <c:v>55.64618851655888</c:v>
                </c:pt>
                <c:pt idx="20">
                  <c:v>44.859900045085226</c:v>
                </c:pt>
                <c:pt idx="21">
                  <c:v>31.68087399568881</c:v>
                </c:pt>
                <c:pt idx="22">
                  <c:v>40.789303289303284</c:v>
                </c:pt>
                <c:pt idx="23">
                  <c:v>28.919886697664474</c:v>
                </c:pt>
                <c:pt idx="24">
                  <c:v>58.295063989508435</c:v>
                </c:pt>
                <c:pt idx="25">
                  <c:v>44.796251114333899</c:v>
                </c:pt>
                <c:pt idx="26">
                  <c:v>42.599344897819847</c:v>
                </c:pt>
                <c:pt idx="27">
                  <c:v>73.054311943200844</c:v>
                </c:pt>
                <c:pt idx="28">
                  <c:v>76.12494380468236</c:v>
                </c:pt>
                <c:pt idx="29">
                  <c:v>34.793287987732427</c:v>
                </c:pt>
                <c:pt idx="30">
                  <c:v>53.919153548783171</c:v>
                </c:pt>
                <c:pt idx="31">
                  <c:v>48.832549480697629</c:v>
                </c:pt>
                <c:pt idx="32">
                  <c:v>46.337448559670776</c:v>
                </c:pt>
                <c:pt idx="33">
                  <c:v>47.429542336949737</c:v>
                </c:pt>
                <c:pt idx="34">
                  <c:v>49.980780536336084</c:v>
                </c:pt>
                <c:pt idx="35">
                  <c:v>35.615389210160444</c:v>
                </c:pt>
                <c:pt idx="36">
                  <c:v>50.235856292501168</c:v>
                </c:pt>
                <c:pt idx="37">
                  <c:v>74.550158346454651</c:v>
                </c:pt>
                <c:pt idx="38">
                  <c:v>34.850626860430779</c:v>
                </c:pt>
                <c:pt idx="39">
                  <c:v>40.861046330817572</c:v>
                </c:pt>
                <c:pt idx="40">
                  <c:v>59.831825628848136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0A-4DCF-AD16-4AB1A5D0B227}"/>
            </c:ext>
          </c:extLst>
        </c:ser>
        <c:ser>
          <c:idx val="6"/>
          <c:order val="6"/>
          <c:tx>
            <c:strRef>
              <c:f>'2021 individual items'!$B$83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items'!$C$2:$AQ$2</c:f>
              <c:strCache>
                <c:ptCount val="41"/>
                <c:pt idx="0">
                  <c:v>Defined objectives</c:v>
                </c:pt>
                <c:pt idx="1">
                  <c:v>Reaching vuln</c:v>
                </c:pt>
                <c:pt idx="2">
                  <c:v>SBC</c:v>
                </c:pt>
                <c:pt idx="3">
                  <c:v>Resource needs projected</c:v>
                </c:pt>
                <c:pt idx="4">
                  <c:v>Securing resources</c:v>
                </c:pt>
                <c:pt idx="5">
                  <c:v>Contraceptives purchased</c:v>
                </c:pt>
                <c:pt idx="6">
                  <c:v>Expenditures monitored</c:v>
                </c:pt>
                <c:pt idx="7">
                  <c:v>Diverse participation</c:v>
                </c:pt>
                <c:pt idx="8">
                  <c:v>High level support</c:v>
                </c:pt>
                <c:pt idx="9">
                  <c:v>Regulations facilitate</c:v>
                </c:pt>
                <c:pt idx="10">
                  <c:v>Regulations barrier</c:v>
                </c:pt>
                <c:pt idx="11">
                  <c:v>Data collect private commodities</c:v>
                </c:pt>
                <c:pt idx="12">
                  <c:v>Quality control for SS</c:v>
                </c:pt>
                <c:pt idx="13">
                  <c:v>Data used for vuln access</c:v>
                </c:pt>
                <c:pt idx="14">
                  <c:v>Recordkeeping</c:v>
                </c:pt>
                <c:pt idx="15">
                  <c:v>Data used to measure progress</c:v>
                </c:pt>
                <c:pt idx="16">
                  <c:v>Data used for program improvement</c:v>
                </c:pt>
                <c:pt idx="17">
                  <c:v>Monitor subgroups</c:v>
                </c:pt>
                <c:pt idx="18">
                  <c:v>SOPs match WHO</c:v>
                </c:pt>
                <c:pt idx="19">
                  <c:v>Taskshare</c:v>
                </c:pt>
                <c:pt idx="20">
                  <c:v>QoC indicators public</c:v>
                </c:pt>
                <c:pt idx="21">
                  <c:v>QoC private</c:v>
                </c:pt>
                <c:pt idx="22">
                  <c:v>Structures to address QoC</c:v>
                </c:pt>
                <c:pt idx="23">
                  <c:v>Info on provider bias</c:v>
                </c:pt>
                <c:pt idx="24">
                  <c:v>Training</c:v>
                </c:pt>
                <c:pt idx="25">
                  <c:v>Logistics and supply</c:v>
                </c:pt>
                <c:pt idx="26">
                  <c:v>Supervision</c:v>
                </c:pt>
                <c:pt idx="27">
                  <c:v>Sterilization counsel</c:v>
                </c:pt>
                <c:pt idx="28">
                  <c:v>IUD removal access</c:v>
                </c:pt>
                <c:pt idx="29">
                  <c:v>Implant removal access</c:v>
                </c:pt>
                <c:pt idx="30">
                  <c:v>Monitor access</c:v>
                </c:pt>
                <c:pt idx="31">
                  <c:v>Denial of services</c:v>
                </c:pt>
                <c:pt idx="32">
                  <c:v>Violations review</c:v>
                </c:pt>
                <c:pt idx="33">
                  <c:v>Feedback</c:v>
                </c:pt>
                <c:pt idx="34">
                  <c:v>Communication</c:v>
                </c:pt>
                <c:pt idx="35">
                  <c:v>Citizen engagement</c:v>
                </c:pt>
                <c:pt idx="36">
                  <c:v>Policies</c:v>
                </c:pt>
                <c:pt idx="37">
                  <c:v>Providers</c:v>
                </c:pt>
                <c:pt idx="38">
                  <c:v>CBD</c:v>
                </c:pt>
                <c:pt idx="39">
                  <c:v>LAPMs</c:v>
                </c:pt>
                <c:pt idx="40">
                  <c:v>STMs</c:v>
                </c:pt>
              </c:strCache>
            </c:strRef>
          </c:cat>
          <c:val>
            <c:numRef>
              <c:f>'2021 individual items'!$C$83:$AQ$83</c:f>
              <c:numCache>
                <c:formatCode>0.0</c:formatCode>
                <c:ptCount val="41"/>
                <c:pt idx="0">
                  <c:v>67.684012455020849</c:v>
                </c:pt>
                <c:pt idx="1">
                  <c:v>64.171226533934785</c:v>
                </c:pt>
                <c:pt idx="2">
                  <c:v>53.252918507470319</c:v>
                </c:pt>
                <c:pt idx="3">
                  <c:v>60.696910699011553</c:v>
                </c:pt>
                <c:pt idx="4">
                  <c:v>51.100639723575739</c:v>
                </c:pt>
                <c:pt idx="5">
                  <c:v>52.143868593798558</c:v>
                </c:pt>
                <c:pt idx="6">
                  <c:v>49.90418840418841</c:v>
                </c:pt>
                <c:pt idx="7">
                  <c:v>57.586506967459329</c:v>
                </c:pt>
                <c:pt idx="8">
                  <c:v>58.625721695049414</c:v>
                </c:pt>
                <c:pt idx="9">
                  <c:v>56.638521401826729</c:v>
                </c:pt>
                <c:pt idx="10">
                  <c:v>70.379736056556766</c:v>
                </c:pt>
                <c:pt idx="11">
                  <c:v>47.54065265059662</c:v>
                </c:pt>
                <c:pt idx="12">
                  <c:v>57.621130412797093</c:v>
                </c:pt>
                <c:pt idx="13">
                  <c:v>57.017535556050952</c:v>
                </c:pt>
                <c:pt idx="14">
                  <c:v>53.889405140455565</c:v>
                </c:pt>
                <c:pt idx="15">
                  <c:v>57.222032726584551</c:v>
                </c:pt>
                <c:pt idx="16">
                  <c:v>54.915473415473414</c:v>
                </c:pt>
                <c:pt idx="17">
                  <c:v>48.337592163734726</c:v>
                </c:pt>
                <c:pt idx="18">
                  <c:v>70.621080302102726</c:v>
                </c:pt>
                <c:pt idx="19">
                  <c:v>65.139113026718064</c:v>
                </c:pt>
                <c:pt idx="20">
                  <c:v>60.889923413032662</c:v>
                </c:pt>
                <c:pt idx="21">
                  <c:v>45.531686126924235</c:v>
                </c:pt>
                <c:pt idx="22">
                  <c:v>52.049422255304613</c:v>
                </c:pt>
                <c:pt idx="23">
                  <c:v>48.128839855030321</c:v>
                </c:pt>
                <c:pt idx="24">
                  <c:v>62.589168806605763</c:v>
                </c:pt>
                <c:pt idx="25">
                  <c:v>55.916332371496019</c:v>
                </c:pt>
                <c:pt idx="26">
                  <c:v>50.678019767047481</c:v>
                </c:pt>
                <c:pt idx="27">
                  <c:v>69.240305286634367</c:v>
                </c:pt>
                <c:pt idx="28">
                  <c:v>63.104361889523311</c:v>
                </c:pt>
                <c:pt idx="29">
                  <c:v>57.449322451073144</c:v>
                </c:pt>
                <c:pt idx="30">
                  <c:v>56.368459362506997</c:v>
                </c:pt>
                <c:pt idx="31">
                  <c:v>45.005594493689721</c:v>
                </c:pt>
                <c:pt idx="32">
                  <c:v>43.255203790918074</c:v>
                </c:pt>
                <c:pt idx="33">
                  <c:v>46.869104660771335</c:v>
                </c:pt>
                <c:pt idx="34">
                  <c:v>53.469560914238777</c:v>
                </c:pt>
                <c:pt idx="35">
                  <c:v>47.578142083044078</c:v>
                </c:pt>
                <c:pt idx="36">
                  <c:v>56.561205509207866</c:v>
                </c:pt>
                <c:pt idx="37">
                  <c:v>71.158626590537267</c:v>
                </c:pt>
                <c:pt idx="38">
                  <c:v>48.860546355294254</c:v>
                </c:pt>
                <c:pt idx="39">
                  <c:v>50.49071477648436</c:v>
                </c:pt>
                <c:pt idx="40">
                  <c:v>77.443083933046609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0A-4DCF-AD16-4AB1A5D0B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710767"/>
        <c:axId val="583706191"/>
      </c:radarChart>
      <c:catAx>
        <c:axId val="58371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06191"/>
        <c:crosses val="autoZero"/>
        <c:auto val="1"/>
        <c:lblAlgn val="ctr"/>
        <c:lblOffset val="100"/>
        <c:noMultiLvlLbl val="0"/>
      </c:catAx>
      <c:valAx>
        <c:axId val="58370619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1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Scores for Individual</a:t>
            </a:r>
            <a:r>
              <a:rPr lang="en-US" baseline="0"/>
              <a:t> NCIFP Items, Guinea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items'!$C$2:$AQ$2</c:f>
              <c:strCache>
                <c:ptCount val="41"/>
                <c:pt idx="0">
                  <c:v>Defined objectives</c:v>
                </c:pt>
                <c:pt idx="1">
                  <c:v>Reaching vuln</c:v>
                </c:pt>
                <c:pt idx="2">
                  <c:v>SBC</c:v>
                </c:pt>
                <c:pt idx="3">
                  <c:v>Resource needs projected</c:v>
                </c:pt>
                <c:pt idx="4">
                  <c:v>Securing resources</c:v>
                </c:pt>
                <c:pt idx="5">
                  <c:v>Contraceptives purchased</c:v>
                </c:pt>
                <c:pt idx="6">
                  <c:v>Expenditures monitored</c:v>
                </c:pt>
                <c:pt idx="7">
                  <c:v>Diverse participation</c:v>
                </c:pt>
                <c:pt idx="8">
                  <c:v>High level support</c:v>
                </c:pt>
                <c:pt idx="9">
                  <c:v>Regulations facilitate</c:v>
                </c:pt>
                <c:pt idx="10">
                  <c:v>Regulations barrier</c:v>
                </c:pt>
                <c:pt idx="11">
                  <c:v>Data collect private commodities</c:v>
                </c:pt>
                <c:pt idx="12">
                  <c:v>Quality control for SS</c:v>
                </c:pt>
                <c:pt idx="13">
                  <c:v>Data used for vuln access</c:v>
                </c:pt>
                <c:pt idx="14">
                  <c:v>Recordkeeping</c:v>
                </c:pt>
                <c:pt idx="15">
                  <c:v>Data used to measure progress</c:v>
                </c:pt>
                <c:pt idx="16">
                  <c:v>Data used for program improvement</c:v>
                </c:pt>
                <c:pt idx="17">
                  <c:v>Monitor subgroups</c:v>
                </c:pt>
                <c:pt idx="18">
                  <c:v>SOPs match WHO</c:v>
                </c:pt>
                <c:pt idx="19">
                  <c:v>Taskshare</c:v>
                </c:pt>
                <c:pt idx="20">
                  <c:v>QoC indicators public</c:v>
                </c:pt>
                <c:pt idx="21">
                  <c:v>QoC private</c:v>
                </c:pt>
                <c:pt idx="22">
                  <c:v>Structures to address QoC</c:v>
                </c:pt>
                <c:pt idx="23">
                  <c:v>Info on provider bias</c:v>
                </c:pt>
                <c:pt idx="24">
                  <c:v>Training</c:v>
                </c:pt>
                <c:pt idx="25">
                  <c:v>Logistics and supply</c:v>
                </c:pt>
                <c:pt idx="26">
                  <c:v>Supervision</c:v>
                </c:pt>
                <c:pt idx="27">
                  <c:v>Sterilization counsel</c:v>
                </c:pt>
                <c:pt idx="28">
                  <c:v>IUD removal access</c:v>
                </c:pt>
                <c:pt idx="29">
                  <c:v>Implant removal access</c:v>
                </c:pt>
                <c:pt idx="30">
                  <c:v>Monitor access</c:v>
                </c:pt>
                <c:pt idx="31">
                  <c:v>Denial of services</c:v>
                </c:pt>
                <c:pt idx="32">
                  <c:v>Violations review</c:v>
                </c:pt>
                <c:pt idx="33">
                  <c:v>Feedback</c:v>
                </c:pt>
                <c:pt idx="34">
                  <c:v>Communication</c:v>
                </c:pt>
                <c:pt idx="35">
                  <c:v>Citizen engagement</c:v>
                </c:pt>
                <c:pt idx="36">
                  <c:v>Policies</c:v>
                </c:pt>
                <c:pt idx="37">
                  <c:v>Providers</c:v>
                </c:pt>
                <c:pt idx="38">
                  <c:v>CBD</c:v>
                </c:pt>
                <c:pt idx="39">
                  <c:v>LAPMs</c:v>
                </c:pt>
                <c:pt idx="40">
                  <c:v>STMs</c:v>
                </c:pt>
              </c:strCache>
            </c:strRef>
          </c:cat>
          <c:val>
            <c:numRef>
              <c:f>'2021 individual items'!$C$27:$AQ$27</c:f>
              <c:numCache>
                <c:formatCode>0.0</c:formatCode>
                <c:ptCount val="41"/>
                <c:pt idx="0">
                  <c:v>78.518518518518519</c:v>
                </c:pt>
                <c:pt idx="1">
                  <c:v>77.083333333333329</c:v>
                </c:pt>
                <c:pt idx="2">
                  <c:v>81.25</c:v>
                </c:pt>
                <c:pt idx="3">
                  <c:v>76.19047619047619</c:v>
                </c:pt>
                <c:pt idx="4">
                  <c:v>59.027777777777779</c:v>
                </c:pt>
                <c:pt idx="5">
                  <c:v>79.166666666666657</c:v>
                </c:pt>
                <c:pt idx="6">
                  <c:v>54.861111111111107</c:v>
                </c:pt>
                <c:pt idx="7">
                  <c:v>72.649572649572647</c:v>
                </c:pt>
                <c:pt idx="8">
                  <c:v>69.629629629629633</c:v>
                </c:pt>
                <c:pt idx="9">
                  <c:v>73.333333333333329</c:v>
                </c:pt>
                <c:pt idx="10">
                  <c:v>94.074074074074076</c:v>
                </c:pt>
                <c:pt idx="11">
                  <c:v>36.296296296296298</c:v>
                </c:pt>
                <c:pt idx="12">
                  <c:v>64.285714285714278</c:v>
                </c:pt>
                <c:pt idx="13">
                  <c:v>66.666666666666657</c:v>
                </c:pt>
                <c:pt idx="14">
                  <c:v>55.555555555555557</c:v>
                </c:pt>
                <c:pt idx="15">
                  <c:v>61.481481481481481</c:v>
                </c:pt>
                <c:pt idx="16">
                  <c:v>69.047619047619051</c:v>
                </c:pt>
                <c:pt idx="17">
                  <c:v>65.977513227513214</c:v>
                </c:pt>
                <c:pt idx="18">
                  <c:v>76.296296296296291</c:v>
                </c:pt>
                <c:pt idx="19">
                  <c:v>66.666666666666657</c:v>
                </c:pt>
                <c:pt idx="20">
                  <c:v>77.083333333333329</c:v>
                </c:pt>
                <c:pt idx="21">
                  <c:v>45.454545454545453</c:v>
                </c:pt>
                <c:pt idx="22">
                  <c:v>57.936507936507937</c:v>
                </c:pt>
                <c:pt idx="23">
                  <c:v>61.538461538461533</c:v>
                </c:pt>
                <c:pt idx="24">
                  <c:v>70.138888888888886</c:v>
                </c:pt>
                <c:pt idx="25">
                  <c:v>55.555555555555557</c:v>
                </c:pt>
                <c:pt idx="26">
                  <c:v>59.027777777777779</c:v>
                </c:pt>
                <c:pt idx="27">
                  <c:v>69.629629629629633</c:v>
                </c:pt>
                <c:pt idx="28">
                  <c:v>63.888888888888886</c:v>
                </c:pt>
                <c:pt idx="29">
                  <c:v>64.583333333333329</c:v>
                </c:pt>
                <c:pt idx="30">
                  <c:v>68.888888888888886</c:v>
                </c:pt>
                <c:pt idx="31">
                  <c:v>22.222222222222221</c:v>
                </c:pt>
                <c:pt idx="32">
                  <c:v>47.619047619047613</c:v>
                </c:pt>
                <c:pt idx="33">
                  <c:v>55.555555555555557</c:v>
                </c:pt>
                <c:pt idx="34">
                  <c:v>60.317460317460316</c:v>
                </c:pt>
                <c:pt idx="35">
                  <c:v>65.873015873015873</c:v>
                </c:pt>
                <c:pt idx="36">
                  <c:v>76.731481481481481</c:v>
                </c:pt>
                <c:pt idx="37">
                  <c:v>73.944444444444443</c:v>
                </c:pt>
                <c:pt idx="38">
                  <c:v>60.416666666666664</c:v>
                </c:pt>
                <c:pt idx="39">
                  <c:v>52.665343915343911</c:v>
                </c:pt>
                <c:pt idx="40">
                  <c:v>82.175925925925924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1-4811-8A58-5D156907D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343440"/>
        <c:axId val="1642348432"/>
      </c:radarChart>
      <c:catAx>
        <c:axId val="164234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348432"/>
        <c:crosses val="autoZero"/>
        <c:auto val="1"/>
        <c:lblAlgn val="ctr"/>
        <c:lblOffset val="100"/>
        <c:noMultiLvlLbl val="0"/>
      </c:catAx>
      <c:valAx>
        <c:axId val="16423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34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Covid-19</a:t>
            </a:r>
            <a:r>
              <a:rPr lang="en-US" baseline="0"/>
              <a:t> on FP services, Guinea 2021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'2021 individual items'!$AT$2:$BB$2</c:f>
              <c:strCache>
                <c:ptCount val="9"/>
                <c:pt idx="0">
                  <c:v>Interfered with financing</c:v>
                </c:pt>
                <c:pt idx="1">
                  <c:v>Interfered with advocacy</c:v>
                </c:pt>
                <c:pt idx="2">
                  <c:v>Interfered with logistics and supply</c:v>
                </c:pt>
                <c:pt idx="3">
                  <c:v>Interfered with routine data</c:v>
                </c:pt>
                <c:pt idx="4">
                  <c:v>Interfered with access to STMs</c:v>
                </c:pt>
                <c:pt idx="5">
                  <c:v>Interfered with access to LAPM</c:v>
                </c:pt>
                <c:pt idx="6">
                  <c:v>Government maintained commitment to FP</c:v>
                </c:pt>
                <c:pt idx="7">
                  <c:v>Maintained availability of contraceptives</c:v>
                </c:pt>
                <c:pt idx="8">
                  <c:v>Access during lockdowns</c:v>
                </c:pt>
              </c:strCache>
            </c:strRef>
          </c:cat>
          <c:val>
            <c:numRef>
              <c:f>'2021 individual items'!$AT$27:$BB$27</c:f>
              <c:numCache>
                <c:formatCode>General</c:formatCode>
                <c:ptCount val="9"/>
                <c:pt idx="0">
                  <c:v>43.75</c:v>
                </c:pt>
                <c:pt idx="1">
                  <c:v>44.444444444444443</c:v>
                </c:pt>
                <c:pt idx="2">
                  <c:v>45.925925925925931</c:v>
                </c:pt>
                <c:pt idx="3">
                  <c:v>57.936507936507937</c:v>
                </c:pt>
                <c:pt idx="4">
                  <c:v>51.111111111111107</c:v>
                </c:pt>
                <c:pt idx="5">
                  <c:v>50.370370370370374</c:v>
                </c:pt>
                <c:pt idx="6">
                  <c:v>74.305555555555557</c:v>
                </c:pt>
                <c:pt idx="7">
                  <c:v>68.75</c:v>
                </c:pt>
                <c:pt idx="8">
                  <c:v>63.703703703703702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F-47A7-9354-58C0441F7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50064"/>
        <c:axId val="1541357136"/>
      </c:radarChart>
      <c:catAx>
        <c:axId val="15413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57136"/>
        <c:crosses val="autoZero"/>
        <c:auto val="1"/>
        <c:lblAlgn val="ctr"/>
        <c:lblOffset val="100"/>
        <c:noMultiLvlLbl val="0"/>
      </c:catAx>
      <c:valAx>
        <c:axId val="15413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5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Dimension</a:t>
            </a:r>
            <a:r>
              <a:rPr lang="en-US" baseline="0"/>
              <a:t> Scores,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'2021 results by dimension'!$C$75</c:f>
              <c:strCache>
                <c:ptCount val="1"/>
                <c:pt idx="0">
                  <c:v>Strategy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'2021 results by dimension'!$B$76:$B$82</c:f>
              <c:strCache>
                <c:ptCount val="7"/>
                <c:pt idx="0">
                  <c:v>SSAF-A</c:v>
                </c:pt>
                <c:pt idx="1">
                  <c:v>SSAF-F</c:v>
                </c:pt>
                <c:pt idx="2">
                  <c:v>Asia</c:v>
                </c:pt>
                <c:pt idx="3">
                  <c:v>LAC</c:v>
                </c:pt>
                <c:pt idx="4">
                  <c:v>MENA</c:v>
                </c:pt>
                <c:pt idx="5">
                  <c:v>EECA</c:v>
                </c:pt>
                <c:pt idx="6">
                  <c:v>Total</c:v>
                </c:pt>
              </c:strCache>
            </c:strRef>
          </c:cat>
          <c:val>
            <c:numRef>
              <c:f>'2021 results by dimension'!$C$76:$C$82</c:f>
              <c:numCache>
                <c:formatCode>0.0</c:formatCode>
                <c:ptCount val="7"/>
                <c:pt idx="0">
                  <c:v>59.756946819236383</c:v>
                </c:pt>
                <c:pt idx="1">
                  <c:v>61.459241221623451</c:v>
                </c:pt>
                <c:pt idx="2">
                  <c:v>60.924792192468956</c:v>
                </c:pt>
                <c:pt idx="3">
                  <c:v>53.392351048817673</c:v>
                </c:pt>
                <c:pt idx="4">
                  <c:v>59.999977740619457</c:v>
                </c:pt>
                <c:pt idx="5">
                  <c:v>50.685522353426883</c:v>
                </c:pt>
                <c:pt idx="6">
                  <c:v>58.38038645799022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4-4531-9713-2300BBCA633C}"/>
            </c:ext>
          </c:extLst>
        </c:ser>
        <c:ser>
          <c:idx val="1"/>
          <c:order val="1"/>
          <c:tx>
            <c:strRef>
              <c:f>'2021 results by dimension'!$D$75</c:f>
              <c:strCache>
                <c:ptCount val="1"/>
                <c:pt idx="0">
                  <c:v>Data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'2021 results by dimension'!$B$76:$B$82</c:f>
              <c:strCache>
                <c:ptCount val="7"/>
                <c:pt idx="0">
                  <c:v>SSAF-A</c:v>
                </c:pt>
                <c:pt idx="1">
                  <c:v>SSAF-F</c:v>
                </c:pt>
                <c:pt idx="2">
                  <c:v>Asia</c:v>
                </c:pt>
                <c:pt idx="3">
                  <c:v>LAC</c:v>
                </c:pt>
                <c:pt idx="4">
                  <c:v>MENA</c:v>
                </c:pt>
                <c:pt idx="5">
                  <c:v>EECA</c:v>
                </c:pt>
                <c:pt idx="6">
                  <c:v>Total</c:v>
                </c:pt>
              </c:strCache>
            </c:strRef>
          </c:cat>
          <c:val>
            <c:numRef>
              <c:f>'2021 results by dimension'!$D$76:$D$82</c:f>
              <c:numCache>
                <c:formatCode>0.0</c:formatCode>
                <c:ptCount val="7"/>
                <c:pt idx="0">
                  <c:v>57.013860313523615</c:v>
                </c:pt>
                <c:pt idx="1">
                  <c:v>58.679678547739407</c:v>
                </c:pt>
                <c:pt idx="2">
                  <c:v>48.90683801794912</c:v>
                </c:pt>
                <c:pt idx="3">
                  <c:v>46.016142862626268</c:v>
                </c:pt>
                <c:pt idx="4">
                  <c:v>46.907841218001643</c:v>
                </c:pt>
                <c:pt idx="5">
                  <c:v>44.060816451141264</c:v>
                </c:pt>
                <c:pt idx="6">
                  <c:v>51.808562792784706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4-4531-9713-2300BBCA633C}"/>
            </c:ext>
          </c:extLst>
        </c:ser>
        <c:ser>
          <c:idx val="2"/>
          <c:order val="2"/>
          <c:tx>
            <c:strRef>
              <c:f>'2021 results by dimension'!$E$75</c:f>
              <c:strCache>
                <c:ptCount val="1"/>
                <c:pt idx="0">
                  <c:v>Quality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'2021 results by dimension'!$B$76:$B$82</c:f>
              <c:strCache>
                <c:ptCount val="7"/>
                <c:pt idx="0">
                  <c:v>SSAF-A</c:v>
                </c:pt>
                <c:pt idx="1">
                  <c:v>SSAF-F</c:v>
                </c:pt>
                <c:pt idx="2">
                  <c:v>Asia</c:v>
                </c:pt>
                <c:pt idx="3">
                  <c:v>LAC</c:v>
                </c:pt>
                <c:pt idx="4">
                  <c:v>MENA</c:v>
                </c:pt>
                <c:pt idx="5">
                  <c:v>EECA</c:v>
                </c:pt>
                <c:pt idx="6">
                  <c:v>Total</c:v>
                </c:pt>
              </c:strCache>
            </c:strRef>
          </c:cat>
          <c:val>
            <c:numRef>
              <c:f>'2021 results by dimension'!$E$76:$E$82</c:f>
              <c:numCache>
                <c:formatCode>0.0</c:formatCode>
                <c:ptCount val="7"/>
                <c:pt idx="0">
                  <c:v>60.614693234291991</c:v>
                </c:pt>
                <c:pt idx="1">
                  <c:v>62.500269149574699</c:v>
                </c:pt>
                <c:pt idx="2">
                  <c:v>59.65006735377105</c:v>
                </c:pt>
                <c:pt idx="3">
                  <c:v>53.210315717565926</c:v>
                </c:pt>
                <c:pt idx="4">
                  <c:v>61.227788762919474</c:v>
                </c:pt>
                <c:pt idx="5">
                  <c:v>49.476090610349871</c:v>
                </c:pt>
                <c:pt idx="6">
                  <c:v>58.444797962624399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74-4531-9713-2300BBCA633C}"/>
            </c:ext>
          </c:extLst>
        </c:ser>
        <c:ser>
          <c:idx val="3"/>
          <c:order val="3"/>
          <c:tx>
            <c:strRef>
              <c:f>'2021 results by dimension'!$F$75</c:f>
              <c:strCache>
                <c:ptCount val="1"/>
                <c:pt idx="0">
                  <c:v>Accountability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'2021 results by dimension'!$B$76:$B$82</c:f>
              <c:strCache>
                <c:ptCount val="7"/>
                <c:pt idx="0">
                  <c:v>SSAF-A</c:v>
                </c:pt>
                <c:pt idx="1">
                  <c:v>SSAF-F</c:v>
                </c:pt>
                <c:pt idx="2">
                  <c:v>Asia</c:v>
                </c:pt>
                <c:pt idx="3">
                  <c:v>LAC</c:v>
                </c:pt>
                <c:pt idx="4">
                  <c:v>MENA</c:v>
                </c:pt>
                <c:pt idx="5">
                  <c:v>EECA</c:v>
                </c:pt>
                <c:pt idx="6">
                  <c:v>Total</c:v>
                </c:pt>
              </c:strCache>
            </c:strRef>
          </c:cat>
          <c:val>
            <c:numRef>
              <c:f>'2021 results by dimension'!$F$76:$F$82</c:f>
              <c:numCache>
                <c:formatCode>0.0</c:formatCode>
                <c:ptCount val="7"/>
                <c:pt idx="0">
                  <c:v>48.493966881312559</c:v>
                </c:pt>
                <c:pt idx="1">
                  <c:v>50.484405775605588</c:v>
                </c:pt>
                <c:pt idx="2">
                  <c:v>50.437573057943425</c:v>
                </c:pt>
                <c:pt idx="3">
                  <c:v>44.711566439961501</c:v>
                </c:pt>
                <c:pt idx="4">
                  <c:v>51.917710406272498</c:v>
                </c:pt>
                <c:pt idx="5">
                  <c:v>47.01914394543298</c:v>
                </c:pt>
                <c:pt idx="6">
                  <c:v>48.877166087016704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74-4531-9713-2300BBCA633C}"/>
            </c:ext>
          </c:extLst>
        </c:ser>
        <c:ser>
          <c:idx val="4"/>
          <c:order val="4"/>
          <c:tx>
            <c:strRef>
              <c:f>'2021 results by dimension'!$G$75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'2021 results by dimension'!$B$76:$B$82</c:f>
              <c:strCache>
                <c:ptCount val="7"/>
                <c:pt idx="0">
                  <c:v>SSAF-A</c:v>
                </c:pt>
                <c:pt idx="1">
                  <c:v>SSAF-F</c:v>
                </c:pt>
                <c:pt idx="2">
                  <c:v>Asia</c:v>
                </c:pt>
                <c:pt idx="3">
                  <c:v>LAC</c:v>
                </c:pt>
                <c:pt idx="4">
                  <c:v>MENA</c:v>
                </c:pt>
                <c:pt idx="5">
                  <c:v>EECA</c:v>
                </c:pt>
                <c:pt idx="6">
                  <c:v>Total</c:v>
                </c:pt>
              </c:strCache>
            </c:strRef>
          </c:cat>
          <c:val>
            <c:numRef>
              <c:f>'2021 results by dimension'!$G$76:$G$82</c:f>
              <c:numCache>
                <c:formatCode>0.0</c:formatCode>
                <c:ptCount val="7"/>
                <c:pt idx="0">
                  <c:v>64.295950772288222</c:v>
                </c:pt>
                <c:pt idx="1">
                  <c:v>67.223434396637018</c:v>
                </c:pt>
                <c:pt idx="2">
                  <c:v>62.403958524328907</c:v>
                </c:pt>
                <c:pt idx="3">
                  <c:v>59.723439928564211</c:v>
                </c:pt>
                <c:pt idx="4">
                  <c:v>57.896493273127263</c:v>
                </c:pt>
                <c:pt idx="5">
                  <c:v>55.651131236945815</c:v>
                </c:pt>
                <c:pt idx="6">
                  <c:v>62.31954543106098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74-4531-9713-2300BBCA633C}"/>
            </c:ext>
          </c:extLst>
        </c:ser>
        <c:ser>
          <c:idx val="5"/>
          <c:order val="5"/>
          <c:tx>
            <c:strRef>
              <c:f>'2021 results by dimension'!$H$75</c:f>
              <c:strCache>
                <c:ptCount val="1"/>
                <c:pt idx="0">
                  <c:v>Supplement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'2021 results by dimension'!$B$76:$B$82</c:f>
              <c:strCache>
                <c:ptCount val="7"/>
                <c:pt idx="0">
                  <c:v>SSAF-A</c:v>
                </c:pt>
                <c:pt idx="1">
                  <c:v>SSAF-F</c:v>
                </c:pt>
                <c:pt idx="2">
                  <c:v>Asia</c:v>
                </c:pt>
                <c:pt idx="3">
                  <c:v>LAC</c:v>
                </c:pt>
                <c:pt idx="4">
                  <c:v>MENA</c:v>
                </c:pt>
                <c:pt idx="5">
                  <c:v>EECA</c:v>
                </c:pt>
                <c:pt idx="6">
                  <c:v>Total</c:v>
                </c:pt>
              </c:strCache>
            </c:strRef>
          </c:cat>
          <c:val>
            <c:numRef>
              <c:f>'2021 results by dimension'!$H$76:$H$82</c:f>
              <c:numCache>
                <c:formatCode>0.0</c:formatCode>
                <c:ptCount val="7"/>
                <c:pt idx="0">
                  <c:v>45.131575481369723</c:v>
                </c:pt>
                <c:pt idx="1">
                  <c:v>54.642007929823066</c:v>
                </c:pt>
                <c:pt idx="2">
                  <c:v>47.984343502862039</c:v>
                </c:pt>
                <c:pt idx="3">
                  <c:v>34.973951837716186</c:v>
                </c:pt>
                <c:pt idx="4">
                  <c:v>46.698096807573926</c:v>
                </c:pt>
                <c:pt idx="5">
                  <c:v>46.68393064120491</c:v>
                </c:pt>
                <c:pt idx="6">
                  <c:v>46.650472122475279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74-4531-9713-2300BBCA6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333872"/>
        <c:axId val="415322640"/>
      </c:barChart>
      <c:catAx>
        <c:axId val="41533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22640"/>
        <c:crosses val="autoZero"/>
        <c:auto val="1"/>
        <c:lblAlgn val="ctr"/>
        <c:lblOffset val="100"/>
        <c:noMultiLvlLbl val="0"/>
      </c:catAx>
      <c:valAx>
        <c:axId val="4153226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33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tmp"/><Relationship Id="rId5" Type="http://schemas.openxmlformats.org/officeDocument/2006/relationships/image" Target="../media/image1.tmp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1</xdr:row>
      <xdr:rowOff>180975</xdr:rowOff>
    </xdr:from>
    <xdr:to>
      <xdr:col>8</xdr:col>
      <xdr:colOff>282575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E9C58-581E-2AF2-7C4C-1791ECA5B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574675</xdr:colOff>
      <xdr:row>1</xdr:row>
      <xdr:rowOff>174625</xdr:rowOff>
    </xdr:from>
    <xdr:to>
      <xdr:col>17</xdr:col>
      <xdr:colOff>269875</xdr:colOff>
      <xdr:row>16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47CA69-84F6-2384-5D0A-608DF3B84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593724</xdr:colOff>
      <xdr:row>19</xdr:row>
      <xdr:rowOff>9525</xdr:rowOff>
    </xdr:from>
    <xdr:to>
      <xdr:col>9</xdr:col>
      <xdr:colOff>44449</xdr:colOff>
      <xdr:row>33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423A5D-F04F-F92B-1FEF-C651F7BFA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587374</xdr:colOff>
      <xdr:row>37</xdr:row>
      <xdr:rowOff>9525</xdr:rowOff>
    </xdr:from>
    <xdr:to>
      <xdr:col>9</xdr:col>
      <xdr:colOff>12699</xdr:colOff>
      <xdr:row>51</xdr:row>
      <xdr:rowOff>174625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1ABE96-46C1-A947-84FD-938441502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54</xdr:row>
      <xdr:rowOff>0</xdr:rowOff>
    </xdr:from>
    <xdr:to>
      <xdr:col>11</xdr:col>
      <xdr:colOff>200025</xdr:colOff>
      <xdr:row>78</xdr:row>
      <xdr:rowOff>66675</xdr:rowOff>
    </xdr:to>
    <xdr:pic>
      <xdr:nvPicPr>
        <xdr:cNvPr id="6" name="Picture 5" descr="Chart, radar chart&#10;&#10;Description automatically generated">
          <a:extLst>
            <a:ext uri="{FF2B5EF4-FFF2-40B4-BE49-F238E27FC236}">
              <a16:creationId xmlns:a16="http://schemas.microsoft.com/office/drawing/2014/main" id="{68AF3BB6-90CF-E8B8-64EE-E4B9D7175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128250"/>
          <a:ext cx="6296025" cy="448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11</xdr:col>
      <xdr:colOff>44450</xdr:colOff>
      <xdr:row>106</xdr:row>
      <xdr:rowOff>38100</xdr:rowOff>
    </xdr:to>
    <xdr:pic>
      <xdr:nvPicPr>
        <xdr:cNvPr id="7" name="Picture 6" descr="Chart, radar chart&#10;&#10;Description automatically generated">
          <a:extLst>
            <a:ext uri="{FF2B5EF4-FFF2-40B4-BE49-F238E27FC236}">
              <a16:creationId xmlns:a16="http://schemas.microsoft.com/office/drawing/2014/main" id="{3CFE6EEB-E186-C842-9635-982797E27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205200"/>
          <a:ext cx="6140450" cy="4457700"/>
        </a:xfrm>
        <a:prstGeom prst="rect">
          <a:avLst/>
        </a:prstGeom>
      </xdr:spPr>
    </xdr:pic>
    <xdr:clientData/>
  </xdr:twoCellAnchor>
  <xdr:twoCellAnchor>
    <xdr:from>
      <xdr:col>0</xdr:col>
      <xdr:colOff>600075</xdr:colOff>
      <xdr:row>111</xdr:row>
      <xdr:rowOff>9524</xdr:rowOff>
    </xdr:from>
    <xdr:to>
      <xdr:col>8</xdr:col>
      <xdr:colOff>295275</xdr:colOff>
      <xdr:row>187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E3DCF1-92DB-46F9-90EF-99D32F958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191</xdr:row>
      <xdr:rowOff>0</xdr:rowOff>
    </xdr:from>
    <xdr:to>
      <xdr:col>10</xdr:col>
      <xdr:colOff>196850</xdr:colOff>
      <xdr:row>203</xdr:row>
      <xdr:rowOff>31750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C4E6F8D-3A58-4464-BE51-0D30A9942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592136</xdr:colOff>
      <xdr:row>83</xdr:row>
      <xdr:rowOff>14288</xdr:rowOff>
    </xdr:from>
    <xdr:to>
      <xdr:col>23</xdr:col>
      <xdr:colOff>39688</xdr:colOff>
      <xdr:row>118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B91268-2C39-42E2-AE39-5AD1EA550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120</xdr:row>
      <xdr:rowOff>182561</xdr:rowOff>
    </xdr:from>
    <xdr:to>
      <xdr:col>20</xdr:col>
      <xdr:colOff>7938</xdr:colOff>
      <xdr:row>149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A8A7C7-C0CF-4AF2-8F26-F85488431C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0</xdr:colOff>
      <xdr:row>100</xdr:row>
      <xdr:rowOff>0</xdr:rowOff>
    </xdr:from>
    <xdr:to>
      <xdr:col>52</xdr:col>
      <xdr:colOff>293688</xdr:colOff>
      <xdr:row>115</xdr:row>
      <xdr:rowOff>4763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CA9A40-7C6C-4967-BCE1-40942B078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366315</xdr:colOff>
      <xdr:row>62</xdr:row>
      <xdr:rowOff>42464</xdr:rowOff>
    </xdr:from>
    <xdr:to>
      <xdr:col>17</xdr:col>
      <xdr:colOff>211534</xdr:colOff>
      <xdr:row>77</xdr:row>
      <xdr:rowOff>100408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36F2D5-0759-0072-0CDF-B3F2AF4C8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1330325</xdr:colOff>
      <xdr:row>5</xdr:row>
      <xdr:rowOff>25401</xdr:rowOff>
    </xdr:from>
    <xdr:to>
      <xdr:col>15</xdr:col>
      <xdr:colOff>571500</xdr:colOff>
      <xdr:row>10</xdr:row>
      <xdr:rowOff>92076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938CE2-2467-4E2C-9DE3-A2F30CE21533}"/>
            </a:ext>
          </a:extLst>
        </xdr:cNvPr>
        <xdr:cNvSpPr txBox="1"/>
      </xdr:nvSpPr>
      <xdr:spPr>
        <a:xfrm>
          <a:off x="9331325" y="752476"/>
          <a:ext cx="3965575" cy="7874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Order of countries matters. The order has to be the same as the previous tab. If a country is added, have to re-drag the formula.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142E-58A1-48EB-8ECC-FD02951BE0E7}">
  <dimension ref="B2:AK306"/>
  <sheetViews>
    <sheetView tabSelected="1" workbookViewId="0">
      <selection activeCell="A81" sqref="A81:XFD85"/>
    </sheetView>
  </sheetViews>
  <sheetFormatPr defaultRowHeight="14.5" x14ac:dyDescent="0.35"/>
  <sheetData>
    <row r="2" spans="2:13" x14ac:dyDescent="0.35">
      <c r="B2" t="s">
        <v>169</v>
      </c>
      <c r="K2" t="s">
        <v>170</v>
      </c>
    </row>
    <row r="3" spans="2:13" x14ac:dyDescent="0.35">
      <c r="L3">
        <v>2017</v>
      </c>
      <c r="M3">
        <v>2021</v>
      </c>
    </row>
    <row r="4" spans="2:13" x14ac:dyDescent="0.35">
      <c r="B4" t="s">
        <v>58</v>
      </c>
      <c r="C4">
        <v>58.38038645799022</v>
      </c>
      <c r="K4" t="s">
        <v>58</v>
      </c>
      <c r="L4">
        <v>57.607841931781287</v>
      </c>
      <c r="M4">
        <v>59.825900299783008</v>
      </c>
    </row>
    <row r="5" spans="2:13" x14ac:dyDescent="0.35">
      <c r="B5" t="s">
        <v>59</v>
      </c>
      <c r="C5">
        <v>51.808562792784706</v>
      </c>
      <c r="K5" t="s">
        <v>59</v>
      </c>
      <c r="L5">
        <v>46.248520272396298</v>
      </c>
      <c r="M5">
        <v>51.499781411310892</v>
      </c>
    </row>
    <row r="6" spans="2:13" x14ac:dyDescent="0.35">
      <c r="B6" t="s">
        <v>60</v>
      </c>
      <c r="C6">
        <v>58.444797962624399</v>
      </c>
      <c r="K6" t="s">
        <v>60</v>
      </c>
      <c r="L6">
        <v>50.823032147092128</v>
      </c>
      <c r="M6">
        <v>58.26540888333264</v>
      </c>
    </row>
    <row r="7" spans="2:13" x14ac:dyDescent="0.35">
      <c r="B7" t="s">
        <v>62</v>
      </c>
      <c r="C7">
        <v>62.31954543106098</v>
      </c>
      <c r="K7" t="s">
        <v>62</v>
      </c>
      <c r="L7">
        <v>55.108665169662942</v>
      </c>
      <c r="M7">
        <v>62.149962565026648</v>
      </c>
    </row>
    <row r="8" spans="2:13" x14ac:dyDescent="0.35">
      <c r="B8" t="s">
        <v>61</v>
      </c>
      <c r="C8">
        <v>48.877166087016704</v>
      </c>
      <c r="K8" t="s">
        <v>61</v>
      </c>
      <c r="L8">
        <v>39.34113127981724</v>
      </c>
      <c r="M8">
        <v>48.926371188093277</v>
      </c>
    </row>
    <row r="10" spans="2:13" x14ac:dyDescent="0.35">
      <c r="B10" t="s">
        <v>64</v>
      </c>
      <c r="C10">
        <v>55.966091746295398</v>
      </c>
      <c r="K10" t="s">
        <v>64</v>
      </c>
      <c r="L10">
        <v>48.679019230867567</v>
      </c>
      <c r="M10">
        <v>56.133484869509275</v>
      </c>
    </row>
    <row r="19" spans="2:9" x14ac:dyDescent="0.35">
      <c r="B19" t="s">
        <v>171</v>
      </c>
    </row>
    <row r="21" spans="2:9" x14ac:dyDescent="0.35">
      <c r="C21" t="s">
        <v>58</v>
      </c>
      <c r="D21" t="s">
        <v>59</v>
      </c>
      <c r="E21" t="s">
        <v>60</v>
      </c>
      <c r="F21" t="s">
        <v>62</v>
      </c>
      <c r="G21" t="s">
        <v>61</v>
      </c>
      <c r="I21" t="s">
        <v>64</v>
      </c>
    </row>
    <row r="22" spans="2:9" x14ac:dyDescent="0.35">
      <c r="B22" t="s">
        <v>116</v>
      </c>
      <c r="C22">
        <v>59.756946819236383</v>
      </c>
      <c r="D22">
        <v>57.013860313523615</v>
      </c>
      <c r="E22">
        <v>60.614693234291991</v>
      </c>
      <c r="F22">
        <v>64.295950772288222</v>
      </c>
      <c r="G22">
        <v>48.493966881312559</v>
      </c>
      <c r="I22">
        <v>58.035083604130556</v>
      </c>
    </row>
    <row r="23" spans="2:9" x14ac:dyDescent="0.35">
      <c r="B23" t="s">
        <v>114</v>
      </c>
      <c r="C23">
        <v>61.459241221623451</v>
      </c>
      <c r="D23">
        <v>58.679678547739407</v>
      </c>
      <c r="E23">
        <v>62.500269149574699</v>
      </c>
      <c r="F23">
        <v>67.223434396637018</v>
      </c>
      <c r="G23">
        <v>50.484405775605588</v>
      </c>
      <c r="I23">
        <v>60.069405818236035</v>
      </c>
    </row>
    <row r="24" spans="2:9" x14ac:dyDescent="0.35">
      <c r="B24" t="s">
        <v>92</v>
      </c>
      <c r="C24">
        <v>60.924792192468956</v>
      </c>
      <c r="D24">
        <v>48.90683801794912</v>
      </c>
      <c r="E24">
        <v>59.65006735377105</v>
      </c>
      <c r="F24">
        <v>62.403958524328907</v>
      </c>
      <c r="G24">
        <v>50.437573057943425</v>
      </c>
      <c r="I24">
        <v>56.46464582929228</v>
      </c>
    </row>
    <row r="25" spans="2:9" x14ac:dyDescent="0.35">
      <c r="B25" t="s">
        <v>91</v>
      </c>
      <c r="C25">
        <v>53.392351048817673</v>
      </c>
      <c r="D25">
        <v>46.016142862626268</v>
      </c>
      <c r="E25">
        <v>53.210315717565926</v>
      </c>
      <c r="F25">
        <v>59.723439928564211</v>
      </c>
      <c r="G25">
        <v>44.711566439961501</v>
      </c>
      <c r="I25">
        <v>51.410763199507123</v>
      </c>
    </row>
    <row r="26" spans="2:9" x14ac:dyDescent="0.35">
      <c r="B26" t="s">
        <v>90</v>
      </c>
      <c r="C26">
        <v>59.999977740619457</v>
      </c>
      <c r="D26">
        <v>46.907841218001643</v>
      </c>
      <c r="E26">
        <v>61.227788762919474</v>
      </c>
      <c r="F26">
        <v>57.896493273127263</v>
      </c>
      <c r="G26">
        <v>51.917710406272498</v>
      </c>
      <c r="I26">
        <v>55.589962280188068</v>
      </c>
    </row>
    <row r="27" spans="2:9" x14ac:dyDescent="0.35">
      <c r="B27" t="s">
        <v>93</v>
      </c>
      <c r="C27">
        <v>50.685522353426883</v>
      </c>
      <c r="D27">
        <v>44.060816451141264</v>
      </c>
      <c r="E27">
        <v>49.476090610349871</v>
      </c>
      <c r="F27">
        <v>55.651131236945815</v>
      </c>
      <c r="G27">
        <v>47.01914394543298</v>
      </c>
      <c r="I27">
        <v>49.378540919459361</v>
      </c>
    </row>
    <row r="37" spans="2:9" x14ac:dyDescent="0.35">
      <c r="B37" t="s">
        <v>174</v>
      </c>
    </row>
    <row r="39" spans="2:9" x14ac:dyDescent="0.35">
      <c r="C39" t="s">
        <v>150</v>
      </c>
      <c r="D39" t="s">
        <v>59</v>
      </c>
      <c r="E39" t="s">
        <v>151</v>
      </c>
      <c r="F39" t="s">
        <v>152</v>
      </c>
      <c r="G39" t="s">
        <v>61</v>
      </c>
      <c r="I39" t="s">
        <v>64</v>
      </c>
    </row>
    <row r="40" spans="2:9" x14ac:dyDescent="0.35">
      <c r="B40" t="s">
        <v>116</v>
      </c>
      <c r="C40">
        <v>0.21954318829318709</v>
      </c>
      <c r="D40">
        <v>3.6384125134125114</v>
      </c>
      <c r="E40">
        <v>8.7358346386124168</v>
      </c>
      <c r="F40">
        <v>1.0370370370370523</v>
      </c>
      <c r="G40">
        <v>5.8970504803838182</v>
      </c>
      <c r="I40">
        <v>6.0679659005416582</v>
      </c>
    </row>
    <row r="41" spans="2:9" x14ac:dyDescent="0.35">
      <c r="B41" t="s">
        <v>114</v>
      </c>
      <c r="C41">
        <v>3.1528055731487257</v>
      </c>
      <c r="D41">
        <v>9.1954368583156452</v>
      </c>
      <c r="E41">
        <v>10.604570326792555</v>
      </c>
      <c r="F41">
        <v>7.4132626632626781</v>
      </c>
      <c r="G41">
        <v>8.2244668911335523</v>
      </c>
      <c r="I41">
        <v>9.3594430774070361</v>
      </c>
    </row>
    <row r="42" spans="2:9" x14ac:dyDescent="0.35">
      <c r="B42" t="s">
        <v>92</v>
      </c>
      <c r="C42">
        <v>10.810185185185183</v>
      </c>
      <c r="D42">
        <v>14.508748546627331</v>
      </c>
      <c r="E42">
        <v>15.946812960701855</v>
      </c>
      <c r="F42">
        <v>17.111859334081551</v>
      </c>
      <c r="G42">
        <v>14.296447379780709</v>
      </c>
      <c r="I42">
        <v>14.277571208715848</v>
      </c>
    </row>
    <row r="43" spans="2:9" x14ac:dyDescent="0.35">
      <c r="B43" t="s">
        <v>91</v>
      </c>
      <c r="C43">
        <v>9.0233352038907597</v>
      </c>
      <c r="D43">
        <v>6.2655400155400116</v>
      </c>
      <c r="E43">
        <v>11.274445718890142</v>
      </c>
      <c r="F43">
        <v>7.211911545244881</v>
      </c>
      <c r="G43">
        <v>17.175602175602183</v>
      </c>
      <c r="I43">
        <v>16.997920118290502</v>
      </c>
    </row>
    <row r="44" spans="2:9" x14ac:dyDescent="0.35">
      <c r="B44" t="s">
        <v>90</v>
      </c>
      <c r="C44">
        <v>8.7233629206668368</v>
      </c>
      <c r="D44">
        <v>3.9850574875278468</v>
      </c>
      <c r="E44">
        <v>12.345545401100949</v>
      </c>
      <c r="F44">
        <v>19.932755858681787</v>
      </c>
      <c r="G44">
        <v>15.394825943845554</v>
      </c>
      <c r="I44">
        <v>11.428335758978925</v>
      </c>
    </row>
    <row r="45" spans="2:9" x14ac:dyDescent="0.35">
      <c r="B45" t="s">
        <v>93</v>
      </c>
      <c r="C45">
        <v>-4.8302469135802397</v>
      </c>
      <c r="D45">
        <v>1.53147868834143</v>
      </c>
      <c r="E45">
        <v>6.8490614323947696</v>
      </c>
      <c r="F45">
        <v>6.6864740198073491</v>
      </c>
      <c r="G45">
        <v>11.234567901234577</v>
      </c>
      <c r="I45">
        <v>-1.1272984398801427</v>
      </c>
    </row>
    <row r="54" spans="2:2" x14ac:dyDescent="0.35">
      <c r="B54" t="s">
        <v>175</v>
      </c>
    </row>
    <row r="82" spans="2:2" x14ac:dyDescent="0.35">
      <c r="B82" t="s">
        <v>176</v>
      </c>
    </row>
    <row r="111" spans="2:8" x14ac:dyDescent="0.35">
      <c r="B111" t="s">
        <v>177</v>
      </c>
    </row>
    <row r="112" spans="2:8" x14ac:dyDescent="0.35">
      <c r="D112" t="s">
        <v>58</v>
      </c>
      <c r="E112" t="s">
        <v>59</v>
      </c>
      <c r="F112" t="s">
        <v>60</v>
      </c>
      <c r="G112" t="s">
        <v>62</v>
      </c>
      <c r="H112" t="s">
        <v>61</v>
      </c>
    </row>
    <row r="113" spans="2:8" x14ac:dyDescent="0.35">
      <c r="B113" t="s">
        <v>93</v>
      </c>
      <c r="C113" t="s">
        <v>11</v>
      </c>
      <c r="D113">
        <v>26.962269756387403</v>
      </c>
      <c r="E113">
        <v>19.646287808052509</v>
      </c>
      <c r="F113">
        <v>32.214225196251341</v>
      </c>
      <c r="G113">
        <v>43.780763334140232</v>
      </c>
      <c r="H113">
        <v>27.947530864197528</v>
      </c>
    </row>
    <row r="114" spans="2:8" x14ac:dyDescent="0.35">
      <c r="C114" t="s">
        <v>57</v>
      </c>
      <c r="D114">
        <v>36.949218009824065</v>
      </c>
      <c r="E114">
        <v>35.456210456210449</v>
      </c>
      <c r="F114">
        <v>34.49045810156921</v>
      </c>
      <c r="G114">
        <v>51.000542667209331</v>
      </c>
      <c r="H114">
        <v>44.329805996472658</v>
      </c>
    </row>
    <row r="115" spans="2:8" x14ac:dyDescent="0.35">
      <c r="C115" t="s">
        <v>16</v>
      </c>
      <c r="D115">
        <v>43.84504384504384</v>
      </c>
      <c r="E115">
        <v>33.408342499251596</v>
      </c>
      <c r="F115">
        <v>48.036145952812625</v>
      </c>
      <c r="G115">
        <v>53.649436982770311</v>
      </c>
      <c r="H115">
        <v>40.809499142832472</v>
      </c>
    </row>
    <row r="116" spans="2:8" x14ac:dyDescent="0.35">
      <c r="C116" t="s">
        <v>141</v>
      </c>
      <c r="D116">
        <v>50.538720538720547</v>
      </c>
      <c r="E116">
        <v>42.820512820512818</v>
      </c>
      <c r="F116">
        <v>43.692912026245352</v>
      </c>
      <c r="G116">
        <v>45.77757633313189</v>
      </c>
      <c r="H116">
        <v>35.684469851136512</v>
      </c>
    </row>
    <row r="117" spans="2:8" x14ac:dyDescent="0.35">
      <c r="C117" t="s">
        <v>13</v>
      </c>
      <c r="D117">
        <v>44.818531636713452</v>
      </c>
      <c r="E117">
        <v>34.261047594380926</v>
      </c>
      <c r="F117">
        <v>43.600455614344504</v>
      </c>
      <c r="G117">
        <v>55.927734816623691</v>
      </c>
      <c r="H117">
        <v>49.347175458286564</v>
      </c>
    </row>
    <row r="118" spans="2:8" x14ac:dyDescent="0.35">
      <c r="C118" t="s">
        <v>142</v>
      </c>
      <c r="D118">
        <v>55.822687660922945</v>
      </c>
      <c r="E118">
        <v>51.583748495513191</v>
      </c>
      <c r="F118">
        <v>51.871272639246492</v>
      </c>
      <c r="G118">
        <v>52.453015394191866</v>
      </c>
      <c r="H118">
        <v>54.153957879448079</v>
      </c>
    </row>
    <row r="119" spans="2:8" x14ac:dyDescent="0.35">
      <c r="C119" t="s">
        <v>109</v>
      </c>
      <c r="D119">
        <v>63.621059075604514</v>
      </c>
      <c r="E119">
        <v>52.277828792980308</v>
      </c>
      <c r="F119">
        <v>56.936728395061721</v>
      </c>
      <c r="G119">
        <v>62.834829779274209</v>
      </c>
      <c r="H119">
        <v>46.286943509165731</v>
      </c>
    </row>
    <row r="120" spans="2:8" x14ac:dyDescent="0.35">
      <c r="C120" t="s">
        <v>106</v>
      </c>
      <c r="D120">
        <v>67.143967143967132</v>
      </c>
      <c r="E120">
        <v>60.230972730972717</v>
      </c>
      <c r="F120">
        <v>66.941391941391927</v>
      </c>
      <c r="G120">
        <v>68.159001492334824</v>
      </c>
      <c r="H120">
        <v>55.378921490032603</v>
      </c>
    </row>
    <row r="121" spans="2:8" x14ac:dyDescent="0.35">
      <c r="C121" t="s">
        <v>103</v>
      </c>
      <c r="D121">
        <v>66.468203513658054</v>
      </c>
      <c r="E121">
        <v>66.862396862396864</v>
      </c>
      <c r="F121">
        <v>67.501225626225619</v>
      </c>
      <c r="G121">
        <v>67.277280332835886</v>
      </c>
      <c r="H121">
        <v>69.233991317324637</v>
      </c>
    </row>
    <row r="122" spans="2:8" x14ac:dyDescent="0.35"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 spans="2:8" x14ac:dyDescent="0.35">
      <c r="B123" t="s">
        <v>90</v>
      </c>
      <c r="C123" t="s">
        <v>9</v>
      </c>
      <c r="D123">
        <v>63.919234360410833</v>
      </c>
      <c r="E123">
        <v>43.26449281886002</v>
      </c>
      <c r="F123">
        <v>58.507380872576938</v>
      </c>
      <c r="G123">
        <v>48.869825708061001</v>
      </c>
      <c r="H123">
        <v>45.040779844701412</v>
      </c>
    </row>
    <row r="124" spans="2:8" x14ac:dyDescent="0.35">
      <c r="C124" t="s">
        <v>5</v>
      </c>
      <c r="D124">
        <v>64.055080721747387</v>
      </c>
      <c r="E124">
        <v>41.164480861450556</v>
      </c>
      <c r="F124">
        <v>60.000863334196659</v>
      </c>
      <c r="G124">
        <v>59.006829932755863</v>
      </c>
      <c r="H124">
        <v>54.587120698231807</v>
      </c>
    </row>
    <row r="125" spans="2:8" x14ac:dyDescent="0.35">
      <c r="C125" t="s">
        <v>131</v>
      </c>
      <c r="D125">
        <v>56.361971361971356</v>
      </c>
      <c r="E125">
        <v>48.394753394753394</v>
      </c>
      <c r="F125">
        <v>61.025867136978242</v>
      </c>
      <c r="G125">
        <v>59.623380734491839</v>
      </c>
      <c r="H125">
        <v>53.506359895248785</v>
      </c>
    </row>
    <row r="126" spans="2:8" x14ac:dyDescent="0.35">
      <c r="C126" t="s">
        <v>105</v>
      </c>
      <c r="D126">
        <v>63.494929181203695</v>
      </c>
      <c r="E126">
        <v>53.717567835214894</v>
      </c>
      <c r="F126">
        <v>61.894517066085683</v>
      </c>
      <c r="G126">
        <v>57.807078592753975</v>
      </c>
      <c r="H126">
        <v>48.863168724279831</v>
      </c>
    </row>
    <row r="127" spans="2:8" x14ac:dyDescent="0.35">
      <c r="C127" t="s">
        <v>146</v>
      </c>
      <c r="D127">
        <v>52.168673077763977</v>
      </c>
      <c r="E127">
        <v>47.997911179729364</v>
      </c>
      <c r="F127">
        <v>64.710315404759839</v>
      </c>
      <c r="G127">
        <v>64.175351397573621</v>
      </c>
      <c r="H127">
        <v>57.591122868900641</v>
      </c>
    </row>
    <row r="128" spans="2:8" x14ac:dyDescent="0.35"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</row>
    <row r="129" spans="2:8" x14ac:dyDescent="0.35">
      <c r="B129" t="s">
        <v>91</v>
      </c>
      <c r="C129" t="s">
        <v>2</v>
      </c>
      <c r="D129">
        <v>42.74811608144941</v>
      </c>
      <c r="E129">
        <v>41.065416065416066</v>
      </c>
      <c r="F129">
        <v>44.345238095238102</v>
      </c>
      <c r="G129">
        <v>49.969474969474966</v>
      </c>
      <c r="H129">
        <v>32.253086419753082</v>
      </c>
    </row>
    <row r="130" spans="2:8" x14ac:dyDescent="0.35">
      <c r="C130" t="s">
        <v>160</v>
      </c>
      <c r="D130">
        <v>43.572908572908574</v>
      </c>
      <c r="E130">
        <v>37.452824952824948</v>
      </c>
      <c r="F130">
        <v>46.175750689639578</v>
      </c>
      <c r="G130">
        <v>54.687288020621367</v>
      </c>
      <c r="H130">
        <v>28.328924162257493</v>
      </c>
    </row>
    <row r="131" spans="2:8" x14ac:dyDescent="0.35">
      <c r="C131" t="s">
        <v>121</v>
      </c>
      <c r="D131">
        <v>42.474747474747474</v>
      </c>
      <c r="E131">
        <v>53.440355940355943</v>
      </c>
      <c r="F131">
        <v>52.824975949975943</v>
      </c>
      <c r="G131">
        <v>55.641289437585741</v>
      </c>
      <c r="H131">
        <v>41.666666666666664</v>
      </c>
    </row>
    <row r="132" spans="2:8" x14ac:dyDescent="0.35">
      <c r="C132" t="s">
        <v>133</v>
      </c>
      <c r="D132">
        <v>57.340597113324378</v>
      </c>
      <c r="E132">
        <v>43.172105672105666</v>
      </c>
      <c r="F132">
        <v>50.273877357210694</v>
      </c>
      <c r="G132">
        <v>56.303418803418801</v>
      </c>
      <c r="H132">
        <v>44.916904083570749</v>
      </c>
    </row>
    <row r="133" spans="2:8" x14ac:dyDescent="0.35">
      <c r="C133" t="s">
        <v>118</v>
      </c>
      <c r="D133">
        <v>50.856920856920851</v>
      </c>
      <c r="E133">
        <v>47.323114595841872</v>
      </c>
      <c r="F133">
        <v>50.603802062135379</v>
      </c>
      <c r="G133">
        <v>57.526115859449192</v>
      </c>
      <c r="H133">
        <v>50.690035273368608</v>
      </c>
    </row>
    <row r="134" spans="2:8" x14ac:dyDescent="0.35">
      <c r="C134" t="s">
        <v>14</v>
      </c>
      <c r="D134">
        <v>62.903863812954732</v>
      </c>
      <c r="E134">
        <v>38.446738446738451</v>
      </c>
      <c r="F134">
        <v>52.652512096956521</v>
      </c>
      <c r="G134">
        <v>60.632320354542571</v>
      </c>
      <c r="H134">
        <v>45.702754036087363</v>
      </c>
    </row>
    <row r="135" spans="2:8" x14ac:dyDescent="0.35">
      <c r="C135" t="s">
        <v>101</v>
      </c>
      <c r="D135">
        <v>57.189426734881266</v>
      </c>
      <c r="E135">
        <v>41.877650968560062</v>
      </c>
      <c r="F135">
        <v>56.097129616328964</v>
      </c>
      <c r="G135">
        <v>65.120207927225465</v>
      </c>
      <c r="H135">
        <v>44.09224520335632</v>
      </c>
    </row>
    <row r="136" spans="2:8" x14ac:dyDescent="0.35">
      <c r="C136" t="s">
        <v>7</v>
      </c>
      <c r="D136">
        <v>51.283574812986579</v>
      </c>
      <c r="E136">
        <v>50.37934631587882</v>
      </c>
      <c r="F136">
        <v>63.877955215674518</v>
      </c>
      <c r="G136">
        <v>66.653405785099409</v>
      </c>
      <c r="H136">
        <v>50.879629629629626</v>
      </c>
    </row>
    <row r="137" spans="2:8" x14ac:dyDescent="0.35">
      <c r="C137" t="s">
        <v>15</v>
      </c>
      <c r="D137">
        <v>72.161003979185793</v>
      </c>
      <c r="E137">
        <v>60.987732805914611</v>
      </c>
      <c r="F137">
        <v>62.041600374933701</v>
      </c>
      <c r="G137">
        <v>70.977438199660412</v>
      </c>
      <c r="H137">
        <v>63.873852484963599</v>
      </c>
    </row>
    <row r="138" spans="2:8" x14ac:dyDescent="0.35"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</row>
    <row r="139" spans="2:8" x14ac:dyDescent="0.35">
      <c r="B139" t="s">
        <v>92</v>
      </c>
      <c r="C139" t="s">
        <v>132</v>
      </c>
      <c r="D139">
        <v>36.323676323676317</v>
      </c>
      <c r="E139">
        <v>35.102243435576774</v>
      </c>
      <c r="F139">
        <v>48.200379867046536</v>
      </c>
      <c r="G139">
        <v>59.093067426400758</v>
      </c>
      <c r="H139">
        <v>31.410934744268076</v>
      </c>
    </row>
    <row r="140" spans="2:8" x14ac:dyDescent="0.35">
      <c r="C140" t="s">
        <v>128</v>
      </c>
      <c r="D140">
        <v>46.591870531264469</v>
      </c>
      <c r="E140">
        <v>43.044548044548037</v>
      </c>
      <c r="F140">
        <v>47.953466286799625</v>
      </c>
      <c r="G140">
        <v>51.234567901234563</v>
      </c>
      <c r="H140">
        <v>44.059829059829063</v>
      </c>
    </row>
    <row r="141" spans="2:8" x14ac:dyDescent="0.35">
      <c r="C141" t="s">
        <v>95</v>
      </c>
      <c r="D141">
        <v>54.173604173604183</v>
      </c>
      <c r="E141">
        <v>35.153920153920154</v>
      </c>
      <c r="F141">
        <v>58.393959435626101</v>
      </c>
      <c r="G141">
        <v>51.746710080043407</v>
      </c>
      <c r="H141">
        <v>39.971808027363586</v>
      </c>
    </row>
    <row r="142" spans="2:8" x14ac:dyDescent="0.35">
      <c r="C142" t="s">
        <v>99</v>
      </c>
      <c r="D142">
        <v>56.374349556167743</v>
      </c>
      <c r="E142">
        <v>35.736149372513012</v>
      </c>
      <c r="F142">
        <v>54.593554593554586</v>
      </c>
      <c r="G142">
        <v>55.246913580246918</v>
      </c>
      <c r="H142">
        <v>46.97530864197531</v>
      </c>
    </row>
    <row r="143" spans="2:8" x14ac:dyDescent="0.35">
      <c r="C143" t="s">
        <v>8</v>
      </c>
      <c r="D143">
        <v>62.362553271644174</v>
      </c>
      <c r="E143">
        <v>42.599656236019875</v>
      </c>
      <c r="F143">
        <v>48.214409047742372</v>
      </c>
      <c r="G143">
        <v>57.027540360873701</v>
      </c>
      <c r="H143">
        <v>38.368945868945865</v>
      </c>
    </row>
    <row r="144" spans="2:8" x14ac:dyDescent="0.35">
      <c r="C144" t="s">
        <v>130</v>
      </c>
      <c r="D144">
        <v>57.071727374757671</v>
      </c>
      <c r="E144">
        <v>43.67768595041322</v>
      </c>
      <c r="F144">
        <v>51.743626743626749</v>
      </c>
      <c r="G144">
        <v>64.775533108866441</v>
      </c>
      <c r="H144">
        <v>40.153519320185978</v>
      </c>
    </row>
    <row r="145" spans="2:8" x14ac:dyDescent="0.35">
      <c r="C145" t="s">
        <v>108</v>
      </c>
      <c r="D145">
        <v>59.155953474135281</v>
      </c>
      <c r="E145">
        <v>43.077747168656252</v>
      </c>
      <c r="F145">
        <v>58.713624338624335</v>
      </c>
      <c r="G145">
        <v>42.709502431724644</v>
      </c>
      <c r="H145">
        <v>50.185185185185183</v>
      </c>
    </row>
    <row r="146" spans="2:8" x14ac:dyDescent="0.35">
      <c r="C146" t="s">
        <v>104</v>
      </c>
      <c r="D146">
        <v>55.97402597402597</v>
      </c>
      <c r="E146">
        <v>58.448588448588445</v>
      </c>
      <c r="F146">
        <v>62.490832213054439</v>
      </c>
      <c r="G146">
        <v>61.275298775298779</v>
      </c>
      <c r="H146">
        <v>51.638808722142052</v>
      </c>
    </row>
    <row r="147" spans="2:8" x14ac:dyDescent="0.35">
      <c r="C147" t="s">
        <v>96</v>
      </c>
      <c r="D147">
        <v>66.254620800075344</v>
      </c>
      <c r="E147">
        <v>54.99956833290166</v>
      </c>
      <c r="F147">
        <v>60.14434382489938</v>
      </c>
      <c r="G147">
        <v>67.769935825491388</v>
      </c>
      <c r="H147">
        <v>48.914958498291831</v>
      </c>
    </row>
    <row r="148" spans="2:8" x14ac:dyDescent="0.35">
      <c r="C148" t="s">
        <v>113</v>
      </c>
      <c r="D148">
        <v>69.879604122028368</v>
      </c>
      <c r="E148">
        <v>51.163146617692071</v>
      </c>
      <c r="F148">
        <v>64.679733846400509</v>
      </c>
      <c r="G148">
        <v>63.65506921062476</v>
      </c>
      <c r="H148">
        <v>55.485409652076321</v>
      </c>
    </row>
    <row r="149" spans="2:8" x14ac:dyDescent="0.35">
      <c r="C149" t="s">
        <v>123</v>
      </c>
      <c r="D149">
        <v>68.801652892561961</v>
      </c>
      <c r="E149">
        <v>53.048158351188654</v>
      </c>
      <c r="F149">
        <v>63.381032547699213</v>
      </c>
      <c r="G149">
        <v>68.672839506172835</v>
      </c>
      <c r="H149">
        <v>51.949120838009719</v>
      </c>
    </row>
    <row r="150" spans="2:8" x14ac:dyDescent="0.35">
      <c r="C150" t="s">
        <v>1</v>
      </c>
      <c r="D150">
        <v>62.880755608028331</v>
      </c>
      <c r="E150">
        <v>52.695606862273529</v>
      </c>
      <c r="F150">
        <v>60.687753604420266</v>
      </c>
      <c r="G150">
        <v>73.742255686700148</v>
      </c>
      <c r="H150">
        <v>54.256453423120085</v>
      </c>
    </row>
    <row r="151" spans="2:8" x14ac:dyDescent="0.35">
      <c r="C151" t="s">
        <v>143</v>
      </c>
      <c r="D151">
        <v>68.234873992449749</v>
      </c>
      <c r="E151">
        <v>60.302265074992349</v>
      </c>
      <c r="F151">
        <v>68.678684998129455</v>
      </c>
      <c r="G151">
        <v>64.564627759072195</v>
      </c>
      <c r="H151">
        <v>61.682098765432094</v>
      </c>
    </row>
    <row r="152" spans="2:8" x14ac:dyDescent="0.35">
      <c r="C152" t="s">
        <v>159</v>
      </c>
      <c r="D152">
        <v>70.794760794760791</v>
      </c>
      <c r="E152">
        <v>58.807920474587142</v>
      </c>
      <c r="F152">
        <v>74.39646772980106</v>
      </c>
      <c r="G152">
        <v>77.439289105955766</v>
      </c>
      <c r="H152">
        <v>73.632026409804183</v>
      </c>
    </row>
    <row r="153" spans="2:8" x14ac:dyDescent="0.35">
      <c r="C153" t="s">
        <v>110</v>
      </c>
      <c r="D153">
        <v>78.997853997853994</v>
      </c>
      <c r="E153">
        <v>65.745365745365746</v>
      </c>
      <c r="F153">
        <v>72.47914122914122</v>
      </c>
      <c r="G153">
        <v>77.106227106227109</v>
      </c>
      <c r="H153">
        <v>67.879188712522037</v>
      </c>
    </row>
    <row r="154" spans="2:8" x14ac:dyDescent="0.35"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 spans="2:8" x14ac:dyDescent="0.35">
      <c r="B155" t="s">
        <v>114</v>
      </c>
      <c r="C155" t="s">
        <v>12</v>
      </c>
      <c r="D155">
        <v>42.884253793344698</v>
      </c>
      <c r="E155">
        <v>39.292929292929294</v>
      </c>
      <c r="F155">
        <v>36.961880711880717</v>
      </c>
      <c r="G155">
        <v>55.658436213991763</v>
      </c>
      <c r="H155">
        <v>41.697530864197525</v>
      </c>
    </row>
    <row r="156" spans="2:8" x14ac:dyDescent="0.35">
      <c r="C156" t="s">
        <v>100</v>
      </c>
      <c r="D156">
        <v>49.447583841523233</v>
      </c>
      <c r="E156">
        <v>51.101339737703363</v>
      </c>
      <c r="F156">
        <v>51.364895392673169</v>
      </c>
      <c r="G156">
        <v>58.69737258626148</v>
      </c>
      <c r="H156">
        <v>38.49473571695794</v>
      </c>
    </row>
    <row r="157" spans="2:8" x14ac:dyDescent="0.35">
      <c r="C157" t="s">
        <v>4</v>
      </c>
      <c r="D157">
        <v>56.397306397306401</v>
      </c>
      <c r="E157">
        <v>52.252831343740425</v>
      </c>
      <c r="F157">
        <v>55.515806210250652</v>
      </c>
      <c r="G157">
        <v>55.195473251028808</v>
      </c>
      <c r="H157">
        <v>37.780583613916946</v>
      </c>
    </row>
    <row r="158" spans="2:8" x14ac:dyDescent="0.35">
      <c r="C158" t="s">
        <v>129</v>
      </c>
      <c r="D158">
        <v>50.318570318570323</v>
      </c>
      <c r="E158">
        <v>52.220691766146317</v>
      </c>
      <c r="F158">
        <v>56.747388414055074</v>
      </c>
      <c r="G158">
        <v>62.139917695473251</v>
      </c>
      <c r="H158">
        <v>49.571174710063595</v>
      </c>
    </row>
    <row r="159" spans="2:8" x14ac:dyDescent="0.35">
      <c r="C159" t="s">
        <v>126</v>
      </c>
      <c r="D159">
        <v>64.313464313464308</v>
      </c>
      <c r="E159">
        <v>51.141282959464775</v>
      </c>
      <c r="F159">
        <v>55.642891059557712</v>
      </c>
      <c r="G159">
        <v>66.171482838149515</v>
      </c>
      <c r="H159">
        <v>45.148575704131254</v>
      </c>
    </row>
    <row r="160" spans="2:8" x14ac:dyDescent="0.35">
      <c r="C160" t="s">
        <v>117</v>
      </c>
      <c r="D160">
        <v>56.649066421793698</v>
      </c>
      <c r="E160">
        <v>53.282318130802985</v>
      </c>
      <c r="F160">
        <v>60.386437122548237</v>
      </c>
      <c r="G160">
        <v>63.187429854096507</v>
      </c>
      <c r="H160">
        <v>55.359414248303132</v>
      </c>
    </row>
    <row r="161" spans="2:8" x14ac:dyDescent="0.35">
      <c r="C161" t="s">
        <v>3</v>
      </c>
      <c r="D161">
        <v>60.071780071780069</v>
      </c>
      <c r="E161">
        <v>57.738002738002734</v>
      </c>
      <c r="F161">
        <v>65.36528286528285</v>
      </c>
      <c r="G161">
        <v>62.971781305114632</v>
      </c>
      <c r="H161">
        <v>46.970221136887801</v>
      </c>
    </row>
    <row r="162" spans="2:8" x14ac:dyDescent="0.35">
      <c r="C162" t="s">
        <v>138</v>
      </c>
      <c r="D162">
        <v>63.252624282036045</v>
      </c>
      <c r="E162">
        <v>66.48890869479105</v>
      </c>
      <c r="F162">
        <v>65.77711640211642</v>
      </c>
      <c r="G162">
        <v>72.265038731542006</v>
      </c>
      <c r="H162">
        <v>49.040335269910429</v>
      </c>
    </row>
    <row r="163" spans="2:8" x14ac:dyDescent="0.35">
      <c r="C163" t="s">
        <v>94</v>
      </c>
      <c r="D163">
        <v>75.635139271502922</v>
      </c>
      <c r="E163">
        <v>58.358840934598511</v>
      </c>
      <c r="F163">
        <v>65.174195660306765</v>
      </c>
      <c r="G163">
        <v>70.182379349046016</v>
      </c>
      <c r="H163">
        <v>51.73794826572604</v>
      </c>
    </row>
    <row r="164" spans="2:8" x14ac:dyDescent="0.35">
      <c r="C164" t="s">
        <v>6</v>
      </c>
      <c r="D164">
        <v>74.162226662226658</v>
      </c>
      <c r="E164">
        <v>62.11099086099086</v>
      </c>
      <c r="F164">
        <v>63.983323774990453</v>
      </c>
      <c r="G164">
        <v>70.61030276308054</v>
      </c>
      <c r="H164">
        <v>53.412698412698411</v>
      </c>
    </row>
    <row r="165" spans="2:8" x14ac:dyDescent="0.35">
      <c r="C165" t="s">
        <v>115</v>
      </c>
      <c r="D165">
        <v>67.684033138578584</v>
      </c>
      <c r="E165">
        <v>70.575047847775124</v>
      </c>
      <c r="F165">
        <v>69.975934559267884</v>
      </c>
      <c r="G165">
        <v>76.356668023334677</v>
      </c>
      <c r="H165">
        <v>56.059670781893004</v>
      </c>
    </row>
    <row r="166" spans="2:8" x14ac:dyDescent="0.35">
      <c r="C166" t="s">
        <v>173</v>
      </c>
      <c r="D166">
        <v>69.295990205081125</v>
      </c>
      <c r="E166">
        <v>66.140627049717963</v>
      </c>
      <c r="F166">
        <v>77.03423120089785</v>
      </c>
      <c r="G166">
        <v>72.407407407407391</v>
      </c>
      <c r="H166">
        <v>56.09427609427609</v>
      </c>
    </row>
    <row r="167" spans="2:8" x14ac:dyDescent="0.35">
      <c r="C167" t="s">
        <v>10</v>
      </c>
      <c r="D167">
        <v>71.34367316185498</v>
      </c>
      <c r="E167">
        <v>68.412698412698418</v>
      </c>
      <c r="F167">
        <v>75.145703062369719</v>
      </c>
      <c r="G167">
        <v>73.571428571428598</v>
      </c>
      <c r="H167">
        <v>58.905677655677657</v>
      </c>
    </row>
    <row r="168" spans="2:8" x14ac:dyDescent="0.35">
      <c r="C168" t="s">
        <v>102</v>
      </c>
      <c r="D168">
        <v>58.973665223665222</v>
      </c>
      <c r="E168">
        <v>72.398989898989896</v>
      </c>
      <c r="F168">
        <v>75.928681657848315</v>
      </c>
      <c r="G168">
        <v>81.712962962962962</v>
      </c>
      <c r="H168">
        <v>66.508838383838381</v>
      </c>
    </row>
    <row r="169" spans="2:8" x14ac:dyDescent="0.35"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</row>
    <row r="170" spans="2:8" x14ac:dyDescent="0.35">
      <c r="B170" t="s">
        <v>116</v>
      </c>
      <c r="C170" t="s">
        <v>135</v>
      </c>
      <c r="D170">
        <v>41.476536931082386</v>
      </c>
      <c r="E170">
        <v>38.198120622363049</v>
      </c>
      <c r="F170">
        <v>48.096168235057121</v>
      </c>
      <c r="G170">
        <v>43.81265168302204</v>
      </c>
      <c r="H170">
        <v>43.206710984488758</v>
      </c>
    </row>
    <row r="171" spans="2:8" x14ac:dyDescent="0.35">
      <c r="C171" t="s">
        <v>18</v>
      </c>
      <c r="D171">
        <v>60.8939208939209</v>
      </c>
      <c r="E171">
        <v>48.185720003901814</v>
      </c>
      <c r="F171">
        <v>51.123745082078415</v>
      </c>
      <c r="G171">
        <v>57.544317822095586</v>
      </c>
      <c r="H171">
        <v>27.695473251028805</v>
      </c>
    </row>
    <row r="172" spans="2:8" x14ac:dyDescent="0.35">
      <c r="C172" t="s">
        <v>124</v>
      </c>
      <c r="D172">
        <v>46.796463917676036</v>
      </c>
      <c r="E172">
        <v>49.166666666666657</v>
      </c>
      <c r="F172">
        <v>50.097970445192658</v>
      </c>
      <c r="G172">
        <v>61.286319990023685</v>
      </c>
      <c r="H172">
        <v>40.822243600021373</v>
      </c>
    </row>
    <row r="173" spans="2:8" x14ac:dyDescent="0.35">
      <c r="C173" t="s">
        <v>122</v>
      </c>
      <c r="D173">
        <v>57.182211727666278</v>
      </c>
      <c r="E173">
        <v>46.383277216610551</v>
      </c>
      <c r="F173">
        <v>55.445994334883231</v>
      </c>
      <c r="G173">
        <v>62.693602693602685</v>
      </c>
      <c r="H173">
        <v>27.345679012345681</v>
      </c>
    </row>
    <row r="174" spans="2:8" x14ac:dyDescent="0.35">
      <c r="C174" t="s">
        <v>136</v>
      </c>
      <c r="D174">
        <v>51.049819989213923</v>
      </c>
      <c r="E174">
        <v>52.567340067340062</v>
      </c>
      <c r="F174">
        <v>57.515198279087173</v>
      </c>
      <c r="G174">
        <v>54.915045516897358</v>
      </c>
      <c r="H174">
        <v>49.226390893057555</v>
      </c>
    </row>
    <row r="175" spans="2:8" x14ac:dyDescent="0.35">
      <c r="C175" t="s">
        <v>97</v>
      </c>
      <c r="D175">
        <v>54.029180695847366</v>
      </c>
      <c r="E175">
        <v>59.146770737679823</v>
      </c>
      <c r="F175">
        <v>57.453703703703702</v>
      </c>
      <c r="G175">
        <v>66.887392442947998</v>
      </c>
      <c r="H175">
        <v>42.21580888247555</v>
      </c>
    </row>
    <row r="176" spans="2:8" x14ac:dyDescent="0.35">
      <c r="C176" t="s">
        <v>158</v>
      </c>
      <c r="D176">
        <v>53.419913419913421</v>
      </c>
      <c r="E176">
        <v>45.620490620490621</v>
      </c>
      <c r="F176">
        <v>61.103762492651384</v>
      </c>
      <c r="G176">
        <v>62.728052126200282</v>
      </c>
      <c r="H176">
        <v>56.613756613756607</v>
      </c>
    </row>
    <row r="177" spans="2:8" x14ac:dyDescent="0.35">
      <c r="C177" t="s">
        <v>127</v>
      </c>
      <c r="D177">
        <v>58.851333851333841</v>
      </c>
      <c r="E177">
        <v>56.868131868131861</v>
      </c>
      <c r="F177">
        <v>58.78527336860671</v>
      </c>
      <c r="G177">
        <v>62.951657396101837</v>
      </c>
      <c r="H177">
        <v>44.583333333333336</v>
      </c>
    </row>
    <row r="178" spans="2:8" x14ac:dyDescent="0.35">
      <c r="C178" t="s">
        <v>98</v>
      </c>
      <c r="D178">
        <v>65.384615384615373</v>
      </c>
      <c r="E178">
        <v>58.957708957708952</v>
      </c>
      <c r="F178">
        <v>55.497742997742996</v>
      </c>
      <c r="G178">
        <v>64.109347442680772</v>
      </c>
      <c r="H178">
        <v>42.270368520368521</v>
      </c>
    </row>
    <row r="179" spans="2:8" x14ac:dyDescent="0.35">
      <c r="C179" t="s">
        <v>120</v>
      </c>
      <c r="D179">
        <v>61.283161283161284</v>
      </c>
      <c r="E179">
        <v>60.766001675092589</v>
      </c>
      <c r="F179">
        <v>62.83492741826074</v>
      </c>
      <c r="G179">
        <v>63.753222086555411</v>
      </c>
      <c r="H179">
        <v>46.693121693121697</v>
      </c>
    </row>
    <row r="180" spans="2:8" x14ac:dyDescent="0.35">
      <c r="C180" t="s">
        <v>17</v>
      </c>
      <c r="D180">
        <v>57.091920425253754</v>
      </c>
      <c r="E180">
        <v>55.513745513745512</v>
      </c>
      <c r="F180">
        <v>65.787771898883022</v>
      </c>
      <c r="G180">
        <v>65.12345679012347</v>
      </c>
      <c r="H180">
        <v>52.31481481481481</v>
      </c>
    </row>
    <row r="181" spans="2:8" x14ac:dyDescent="0.35">
      <c r="C181" t="s">
        <v>139</v>
      </c>
      <c r="D181">
        <v>63.039485766758496</v>
      </c>
      <c r="E181">
        <v>59.805304123485932</v>
      </c>
      <c r="F181">
        <v>64.212896157340595</v>
      </c>
      <c r="G181">
        <v>65.97923681257015</v>
      </c>
      <c r="H181">
        <v>46.590241034685477</v>
      </c>
    </row>
    <row r="182" spans="2:8" x14ac:dyDescent="0.35">
      <c r="C182" t="s">
        <v>137</v>
      </c>
      <c r="D182">
        <v>61.439402348493246</v>
      </c>
      <c r="E182">
        <v>63.093556275374453</v>
      </c>
      <c r="F182">
        <v>61.487478570811902</v>
      </c>
      <c r="G182">
        <v>69.086109363887147</v>
      </c>
      <c r="H182">
        <v>53.733833039388593</v>
      </c>
    </row>
    <row r="183" spans="2:8" x14ac:dyDescent="0.35">
      <c r="C183" t="s">
        <v>144</v>
      </c>
      <c r="D183">
        <v>67.056021980264404</v>
      </c>
      <c r="E183">
        <v>52.03091521273339</v>
      </c>
      <c r="F183">
        <v>65.371472663139329</v>
      </c>
      <c r="G183">
        <v>68.004115226337461</v>
      </c>
      <c r="H183">
        <v>57.835097001763671</v>
      </c>
    </row>
    <row r="184" spans="2:8" x14ac:dyDescent="0.35">
      <c r="C184" t="s">
        <v>119</v>
      </c>
      <c r="D184">
        <v>68.560606060606062</v>
      </c>
      <c r="E184">
        <v>65.744566880930506</v>
      </c>
      <c r="F184">
        <v>65.004208754208747</v>
      </c>
      <c r="G184">
        <v>68.698092031425347</v>
      </c>
      <c r="H184">
        <v>49.108679386457162</v>
      </c>
    </row>
    <row r="185" spans="2:8" x14ac:dyDescent="0.35">
      <c r="C185" t="s">
        <v>125</v>
      </c>
      <c r="D185">
        <v>64.568764568764564</v>
      </c>
      <c r="E185">
        <v>67.205017205017214</v>
      </c>
      <c r="F185">
        <v>66.891434183100841</v>
      </c>
      <c r="G185">
        <v>68.467643467643484</v>
      </c>
      <c r="H185">
        <v>60.689834856501527</v>
      </c>
    </row>
    <row r="186" spans="2:8" x14ac:dyDescent="0.35">
      <c r="C186" t="s">
        <v>140</v>
      </c>
      <c r="D186">
        <v>71.212121212121218</v>
      </c>
      <c r="E186">
        <v>73.114478114478118</v>
      </c>
      <c r="F186">
        <v>70.822644433755542</v>
      </c>
      <c r="G186">
        <v>74.02076318742985</v>
      </c>
      <c r="H186">
        <v>66.066217732884397</v>
      </c>
    </row>
    <row r="187" spans="2:8" x14ac:dyDescent="0.35">
      <c r="C187" t="s">
        <v>107</v>
      </c>
      <c r="D187">
        <v>72.289562289562284</v>
      </c>
      <c r="E187">
        <v>73.881673881673876</v>
      </c>
      <c r="F187">
        <v>73.532085198751858</v>
      </c>
      <c r="G187">
        <v>77.266087821643353</v>
      </c>
      <c r="H187">
        <v>65.879799213132543</v>
      </c>
    </row>
    <row r="191" spans="2:8" x14ac:dyDescent="0.35">
      <c r="B191" t="s">
        <v>203</v>
      </c>
    </row>
    <row r="208" spans="2:2" x14ac:dyDescent="0.35">
      <c r="B208" t="s">
        <v>204</v>
      </c>
    </row>
    <row r="209" spans="2:4" x14ac:dyDescent="0.35">
      <c r="B209" s="17" t="s">
        <v>163</v>
      </c>
      <c r="C209" s="17"/>
    </row>
    <row r="210" spans="2:4" x14ac:dyDescent="0.35">
      <c r="B210" s="16" t="s">
        <v>164</v>
      </c>
      <c r="C210" s="16"/>
      <c r="D210" s="10">
        <f>CORREL(Correlations!$AA$3:$AA$71,Correlations!$AM$3:$AM$71)</f>
        <v>0.33393600433619403</v>
      </c>
    </row>
    <row r="211" spans="2:4" x14ac:dyDescent="0.35">
      <c r="B211" s="16" t="s">
        <v>58</v>
      </c>
      <c r="C211" s="16"/>
      <c r="D211" s="10">
        <f>CORREL(Correlations!$AC$3:$AC$71,Correlations!$AM$3:$AM$71)</f>
        <v>0.27323525418139349</v>
      </c>
    </row>
    <row r="212" spans="2:4" x14ac:dyDescent="0.35">
      <c r="B212" s="16" t="s">
        <v>111</v>
      </c>
      <c r="C212" s="16"/>
      <c r="D212" s="10">
        <f>CORREL(Correlations!$AE$3:$AE$71,Correlations!$AM$3:$AM$71)</f>
        <v>0.26725716356407919</v>
      </c>
    </row>
    <row r="213" spans="2:4" x14ac:dyDescent="0.35">
      <c r="B213" s="16" t="s">
        <v>60</v>
      </c>
      <c r="C213" s="16"/>
      <c r="D213" s="10">
        <f>CORREL(Correlations!$AG$3:$AG$71,Correlations!$AM$3:$AM$71)</f>
        <v>0.28549327115198164</v>
      </c>
    </row>
    <row r="214" spans="2:4" x14ac:dyDescent="0.35">
      <c r="B214" s="16" t="s">
        <v>62</v>
      </c>
      <c r="C214" s="16"/>
      <c r="D214" s="10">
        <f>CORREL(Correlations!$AI$3:$AI$71,Correlations!$AM$3:$AM$71)</f>
        <v>0.47498089175173103</v>
      </c>
    </row>
    <row r="215" spans="2:4" x14ac:dyDescent="0.35">
      <c r="B215" s="16" t="s">
        <v>112</v>
      </c>
      <c r="C215" s="16"/>
      <c r="D215" s="10">
        <f>CORREL(Correlations!$AK$3:$AK$71,Correlations!$AM$3:$AM$71)</f>
        <v>0.20712631076000196</v>
      </c>
    </row>
    <row r="216" spans="2:4" x14ac:dyDescent="0.35">
      <c r="B216" s="17" t="s">
        <v>165</v>
      </c>
      <c r="C216" s="17"/>
    </row>
    <row r="217" spans="2:4" x14ac:dyDescent="0.35">
      <c r="B217" s="16" t="s">
        <v>164</v>
      </c>
      <c r="C217" s="16"/>
      <c r="D217" s="10">
        <f>CORREL(Correlations!$AB$3:$AB$71,Correlations!$AN$3:$AN$71)</f>
        <v>0.36084104245424781</v>
      </c>
    </row>
    <row r="218" spans="2:4" x14ac:dyDescent="0.35">
      <c r="B218" s="16" t="s">
        <v>58</v>
      </c>
      <c r="C218" s="16"/>
      <c r="D218" s="10">
        <f>CORREL(Correlations!$AD$3:$AD$71,Correlations!$AN$3:$AN$71)</f>
        <v>0.33578586937155619</v>
      </c>
    </row>
    <row r="219" spans="2:4" x14ac:dyDescent="0.35">
      <c r="B219" s="16" t="s">
        <v>111</v>
      </c>
      <c r="C219" s="16"/>
      <c r="D219" s="10">
        <f>CORREL(Correlations!$AF$3:$AF$71,Correlations!$AN$3:$AN$71)</f>
        <v>0.20202090711780418</v>
      </c>
    </row>
    <row r="220" spans="2:4" x14ac:dyDescent="0.35">
      <c r="B220" s="16" t="s">
        <v>60</v>
      </c>
      <c r="C220" s="16"/>
      <c r="D220" s="10">
        <f>CORREL(Correlations!$AH$3:$AH$71,Correlations!$AN$3:$AN$71)</f>
        <v>0.28912830371153697</v>
      </c>
    </row>
    <row r="221" spans="2:4" x14ac:dyDescent="0.35">
      <c r="B221" s="16" t="s">
        <v>62</v>
      </c>
      <c r="C221" s="16"/>
      <c r="D221" s="10">
        <f>CORREL(Correlations!$AJ$3:$AJ$71,Correlations!$AN$3:$AN$71)</f>
        <v>0.49299088547208808</v>
      </c>
    </row>
    <row r="222" spans="2:4" x14ac:dyDescent="0.35">
      <c r="B222" s="16" t="s">
        <v>112</v>
      </c>
      <c r="C222" s="16"/>
      <c r="D222" s="10">
        <f>CORREL(Correlations!$AL$3:$AL$71,Correlations!$AN$3:$AN$71)</f>
        <v>0.33475776529634654</v>
      </c>
    </row>
    <row r="248" spans="2:2" x14ac:dyDescent="0.35">
      <c r="B248" t="s">
        <v>178</v>
      </c>
    </row>
    <row r="276" spans="2:37" x14ac:dyDescent="0.35">
      <c r="B276" t="s">
        <v>185</v>
      </c>
      <c r="I276" t="s">
        <v>116</v>
      </c>
      <c r="N276" t="s">
        <v>114</v>
      </c>
      <c r="S276" t="s">
        <v>92</v>
      </c>
      <c r="X276" t="s">
        <v>91</v>
      </c>
      <c r="AC276" t="s">
        <v>90</v>
      </c>
      <c r="AH276" t="s">
        <v>93</v>
      </c>
    </row>
    <row r="277" spans="2:37" x14ac:dyDescent="0.35">
      <c r="C277">
        <v>2017</v>
      </c>
      <c r="D277">
        <v>2021</v>
      </c>
      <c r="E277" t="s">
        <v>63</v>
      </c>
      <c r="F277" t="s">
        <v>190</v>
      </c>
      <c r="I277">
        <v>2017</v>
      </c>
      <c r="J277">
        <v>2021</v>
      </c>
      <c r="K277" t="s">
        <v>63</v>
      </c>
      <c r="L277" t="s">
        <v>190</v>
      </c>
      <c r="N277">
        <v>2017</v>
      </c>
      <c r="O277">
        <v>2021</v>
      </c>
      <c r="P277" t="s">
        <v>63</v>
      </c>
      <c r="Q277" t="s">
        <v>190</v>
      </c>
      <c r="S277">
        <v>2017</v>
      </c>
      <c r="T277">
        <v>2021</v>
      </c>
      <c r="U277" t="s">
        <v>63</v>
      </c>
      <c r="V277" t="s">
        <v>190</v>
      </c>
      <c r="X277">
        <v>2017</v>
      </c>
      <c r="Y277">
        <v>2021</v>
      </c>
      <c r="Z277" t="s">
        <v>63</v>
      </c>
      <c r="AA277" t="s">
        <v>190</v>
      </c>
      <c r="AC277">
        <v>2017</v>
      </c>
      <c r="AD277">
        <v>2021</v>
      </c>
      <c r="AE277" t="s">
        <v>63</v>
      </c>
      <c r="AF277" t="s">
        <v>190</v>
      </c>
      <c r="AH277">
        <v>2017</v>
      </c>
      <c r="AI277">
        <v>2021</v>
      </c>
      <c r="AJ277" t="s">
        <v>63</v>
      </c>
      <c r="AK277" t="s">
        <v>190</v>
      </c>
    </row>
    <row r="278" spans="2:37" x14ac:dyDescent="0.35">
      <c r="B278" t="s">
        <v>186</v>
      </c>
      <c r="C278">
        <v>53.860214653878536</v>
      </c>
      <c r="D278">
        <v>55.762237673488258</v>
      </c>
      <c r="E278">
        <v>38.319732573426812</v>
      </c>
      <c r="F278">
        <v>1.9020230196097216</v>
      </c>
      <c r="I278">
        <v>64.743281636663994</v>
      </c>
      <c r="J278">
        <v>56.919094280205385</v>
      </c>
      <c r="K278">
        <v>32.773511891158954</v>
      </c>
      <c r="L278">
        <v>-7.8241873564586086</v>
      </c>
      <c r="N278">
        <v>60.349412492269629</v>
      </c>
      <c r="O278">
        <v>58.755692739411238</v>
      </c>
      <c r="P278">
        <v>40.257401328829907</v>
      </c>
      <c r="Q278">
        <v>-1.5937197528583908</v>
      </c>
      <c r="S278">
        <v>49.486624486624478</v>
      </c>
      <c r="T278">
        <v>58.785613563391344</v>
      </c>
      <c r="U278">
        <v>41.913025246358579</v>
      </c>
      <c r="V278">
        <v>9.2989890767668655</v>
      </c>
      <c r="X278">
        <v>43.35988085988086</v>
      </c>
      <c r="Y278">
        <v>50.073639540013815</v>
      </c>
      <c r="Z278">
        <v>32.598875747023897</v>
      </c>
      <c r="AA278">
        <v>6.7137586801329547</v>
      </c>
      <c r="AC278">
        <v>50.0580860363469</v>
      </c>
      <c r="AD278">
        <v>58.789288053993936</v>
      </c>
      <c r="AE278">
        <v>45.519228774130738</v>
      </c>
      <c r="AF278">
        <v>8.7312020176470355</v>
      </c>
      <c r="AH278">
        <v>43.236161986161981</v>
      </c>
      <c r="AI278">
        <v>48.82194109045961</v>
      </c>
      <c r="AJ278">
        <v>41.514091391542379</v>
      </c>
      <c r="AK278">
        <v>5.5857791042976288</v>
      </c>
    </row>
    <row r="279" spans="2:37" x14ac:dyDescent="0.35">
      <c r="B279" t="s">
        <v>191</v>
      </c>
      <c r="C279">
        <v>54.410675190806863</v>
      </c>
      <c r="D279">
        <v>53.690808220859381</v>
      </c>
      <c r="E279">
        <v>49.299122632811155</v>
      </c>
      <c r="F279">
        <v>-0.719866969947482</v>
      </c>
      <c r="I279">
        <v>58.86437092319445</v>
      </c>
      <c r="J279">
        <v>57.572006183117281</v>
      </c>
      <c r="K279">
        <v>47.390811802576508</v>
      </c>
      <c r="L279">
        <v>-1.2923647400771685</v>
      </c>
      <c r="N279">
        <v>55.06699805019133</v>
      </c>
      <c r="O279">
        <v>59.430362471328863</v>
      </c>
      <c r="P279">
        <v>55.341894333490977</v>
      </c>
      <c r="Q279">
        <v>4.3633644211375326</v>
      </c>
      <c r="S279">
        <v>51.391965359576687</v>
      </c>
      <c r="T279">
        <v>53.255781255781258</v>
      </c>
      <c r="U279">
        <v>49.215907549240896</v>
      </c>
      <c r="V279">
        <v>1.8638158962045708</v>
      </c>
      <c r="X279">
        <v>47.800925925925917</v>
      </c>
      <c r="Y279">
        <v>43.220585998363774</v>
      </c>
      <c r="Z279">
        <v>38.899714825640757</v>
      </c>
      <c r="AA279">
        <v>-4.580339927562143</v>
      </c>
      <c r="AC279">
        <v>65.130161913250149</v>
      </c>
      <c r="AD279">
        <v>55.492063492063494</v>
      </c>
      <c r="AE279">
        <v>46.573295985060696</v>
      </c>
      <c r="AF279">
        <v>-9.6380984211866547</v>
      </c>
      <c r="AH279">
        <v>50.931015924888477</v>
      </c>
      <c r="AI279">
        <v>48.739429294984838</v>
      </c>
      <c r="AJ279">
        <v>55.556290417401527</v>
      </c>
      <c r="AK279">
        <v>-2.1915866299036395</v>
      </c>
    </row>
    <row r="280" spans="2:37" x14ac:dyDescent="0.35">
      <c r="B280" t="s">
        <v>187</v>
      </c>
      <c r="C280">
        <v>51.722609568014697</v>
      </c>
      <c r="D280">
        <v>55.733691992553659</v>
      </c>
      <c r="E280">
        <v>39.340034156743442</v>
      </c>
      <c r="F280">
        <v>4.0110824245389622</v>
      </c>
      <c r="I280">
        <v>51.754574855065044</v>
      </c>
      <c r="J280">
        <v>56.794844387436974</v>
      </c>
      <c r="K280">
        <v>33.108057519822232</v>
      </c>
      <c r="L280">
        <v>5.04026953237193</v>
      </c>
      <c r="N280">
        <v>51.663614163614163</v>
      </c>
      <c r="O280">
        <v>55.673030478702735</v>
      </c>
      <c r="P280">
        <v>45.601412087756628</v>
      </c>
      <c r="Q280">
        <v>4.009416315088572</v>
      </c>
      <c r="S280">
        <v>56.647100088395632</v>
      </c>
      <c r="T280">
        <v>63.37635204301872</v>
      </c>
      <c r="U280">
        <v>42.045473045473045</v>
      </c>
      <c r="V280">
        <v>6.7292519546230878</v>
      </c>
      <c r="X280">
        <v>45.409613534613534</v>
      </c>
      <c r="Y280">
        <v>48.904506799243642</v>
      </c>
      <c r="Z280">
        <v>28.287350509572732</v>
      </c>
      <c r="AA280">
        <v>3.4948932646301074</v>
      </c>
      <c r="AC280">
        <v>65.485430283224389</v>
      </c>
      <c r="AD280">
        <v>63.692307692307693</v>
      </c>
      <c r="AE280">
        <v>42.658909717733245</v>
      </c>
      <c r="AF280">
        <v>-1.7931225909166955</v>
      </c>
      <c r="AH280">
        <v>44.364772224679349</v>
      </c>
      <c r="AI280">
        <v>44.796251114333899</v>
      </c>
      <c r="AJ280">
        <v>46.071423432534544</v>
      </c>
      <c r="AK280">
        <v>0.43147888965454939</v>
      </c>
    </row>
    <row r="281" spans="2:37" x14ac:dyDescent="0.35">
      <c r="B281" t="s">
        <v>188</v>
      </c>
      <c r="C281">
        <v>58.385189845478955</v>
      </c>
      <c r="D281">
        <v>63.079572716693001</v>
      </c>
      <c r="E281">
        <v>40.782795320305979</v>
      </c>
      <c r="F281">
        <v>4.6943828712140458</v>
      </c>
      <c r="I281">
        <v>47.9575131658465</v>
      </c>
      <c r="J281">
        <v>55.626701830405523</v>
      </c>
      <c r="K281">
        <v>39.872426048896649</v>
      </c>
      <c r="L281">
        <v>7.669188664559023</v>
      </c>
      <c r="N281">
        <v>55.756254845890695</v>
      </c>
      <c r="O281">
        <v>61.625182707115485</v>
      </c>
      <c r="P281">
        <v>52.527220678481193</v>
      </c>
      <c r="Q281">
        <v>5.8689278612247904</v>
      </c>
      <c r="S281">
        <v>59.717391620225627</v>
      </c>
      <c r="T281">
        <v>65.400007400007411</v>
      </c>
      <c r="U281">
        <v>36.731503064836389</v>
      </c>
      <c r="V281">
        <v>5.6826157797817842</v>
      </c>
      <c r="X281">
        <v>53.592668905168907</v>
      </c>
      <c r="Y281">
        <v>57.10120505442142</v>
      </c>
      <c r="Z281">
        <v>28.024239135350246</v>
      </c>
      <c r="AA281">
        <v>3.5085361492525138</v>
      </c>
      <c r="AC281">
        <v>73.845996732026151</v>
      </c>
      <c r="AD281">
        <v>74.647338137534206</v>
      </c>
      <c r="AE281">
        <v>39.700734994852638</v>
      </c>
      <c r="AF281">
        <v>0.80134140550805455</v>
      </c>
      <c r="AH281">
        <v>75.884764780856116</v>
      </c>
      <c r="AI281">
        <v>76.12494380468236</v>
      </c>
      <c r="AJ281">
        <v>44.345130178463513</v>
      </c>
      <c r="AK281">
        <v>0.24017902382624357</v>
      </c>
    </row>
    <row r="282" spans="2:37" x14ac:dyDescent="0.35">
      <c r="B282" t="s">
        <v>189</v>
      </c>
      <c r="C282">
        <v>51.457071521092466</v>
      </c>
      <c r="D282">
        <v>57.275480103343128</v>
      </c>
      <c r="E282">
        <v>40.782795320305979</v>
      </c>
      <c r="F282">
        <v>5.8184085822506617</v>
      </c>
      <c r="I282">
        <v>56.734985693319032</v>
      </c>
      <c r="J282">
        <v>61.17034542960468</v>
      </c>
      <c r="K282">
        <v>39.872426048896649</v>
      </c>
      <c r="L282">
        <v>4.4353597362856476</v>
      </c>
      <c r="N282">
        <v>60.755228276236679</v>
      </c>
      <c r="O282">
        <v>68.155354410606506</v>
      </c>
      <c r="P282">
        <v>52.527220678481193</v>
      </c>
      <c r="Q282">
        <v>7.4001261343698275</v>
      </c>
      <c r="S282">
        <v>44.107743483586937</v>
      </c>
      <c r="T282">
        <v>55.953996620663276</v>
      </c>
      <c r="U282">
        <v>36.731503064836389</v>
      </c>
      <c r="V282">
        <v>11.846253137076339</v>
      </c>
      <c r="X282">
        <v>49.625582750582751</v>
      </c>
      <c r="Y282">
        <v>58.266404377515492</v>
      </c>
      <c r="Z282">
        <v>28.024239135350246</v>
      </c>
      <c r="AA282">
        <v>8.6408216269327411</v>
      </c>
      <c r="AC282">
        <v>58.263888888888886</v>
      </c>
      <c r="AD282">
        <v>57.872842299312893</v>
      </c>
      <c r="AE282">
        <v>39.700734994852638</v>
      </c>
      <c r="AF282">
        <v>-0.3910465895759927</v>
      </c>
      <c r="AH282">
        <v>34.123628618113912</v>
      </c>
      <c r="AI282">
        <v>34.793287987732427</v>
      </c>
      <c r="AJ282">
        <v>44.345130178463513</v>
      </c>
      <c r="AK282">
        <v>0.66965936961851469</v>
      </c>
    </row>
    <row r="283" spans="2:37" x14ac:dyDescent="0.35">
      <c r="B283" t="s">
        <v>192</v>
      </c>
      <c r="C283">
        <v>44.087904570874606</v>
      </c>
      <c r="D283">
        <v>50.430730503250373</v>
      </c>
      <c r="E283">
        <v>43.337928477172575</v>
      </c>
      <c r="F283">
        <v>6.3428259323757672</v>
      </c>
      <c r="I283">
        <v>42.71877841883969</v>
      </c>
      <c r="J283">
        <v>50.610588399940255</v>
      </c>
      <c r="K283">
        <v>41.440092224405959</v>
      </c>
      <c r="L283">
        <v>7.8918099811005646</v>
      </c>
      <c r="N283">
        <v>44.003240670782695</v>
      </c>
      <c r="O283">
        <v>52.420454049918341</v>
      </c>
      <c r="P283">
        <v>51.940938768669866</v>
      </c>
      <c r="Q283">
        <v>8.4172133791356458</v>
      </c>
      <c r="S283">
        <v>45.595183949603658</v>
      </c>
      <c r="T283">
        <v>56.789081289081288</v>
      </c>
      <c r="U283">
        <v>42.827234493901166</v>
      </c>
      <c r="V283">
        <v>11.19389733947763</v>
      </c>
      <c r="X283">
        <v>45.482295482295477</v>
      </c>
      <c r="Y283">
        <v>47.328533227656031</v>
      </c>
      <c r="Z283">
        <v>29.655255581181507</v>
      </c>
      <c r="AA283">
        <v>1.8462377453605541</v>
      </c>
      <c r="AC283">
        <v>43.281144781144782</v>
      </c>
      <c r="AD283">
        <v>48.78613021872826</v>
      </c>
      <c r="AE283">
        <v>41.425937896526122</v>
      </c>
      <c r="AF283">
        <v>5.5049854375834784</v>
      </c>
      <c r="AH283">
        <v>42.622106783371621</v>
      </c>
      <c r="AI283">
        <v>40.861046330817572</v>
      </c>
      <c r="AJ283">
        <v>49.136316358538579</v>
      </c>
      <c r="AK283">
        <v>-1.7610604525540481</v>
      </c>
    </row>
    <row r="284" spans="2:37" x14ac:dyDescent="0.35">
      <c r="B284" t="s">
        <v>193</v>
      </c>
      <c r="C284">
        <v>74.750138863971458</v>
      </c>
      <c r="D284">
        <v>77.259310413378827</v>
      </c>
      <c r="E284">
        <v>40.782795320305979</v>
      </c>
      <c r="F284">
        <v>2.5091715494073696</v>
      </c>
      <c r="I284">
        <v>77.25615426391569</v>
      </c>
      <c r="J284">
        <v>81.410465391946872</v>
      </c>
      <c r="K284">
        <v>39.872426048896649</v>
      </c>
      <c r="L284">
        <v>4.154311128031182</v>
      </c>
      <c r="N284">
        <v>79.45078886255358</v>
      </c>
      <c r="O284">
        <v>80.90275400499489</v>
      </c>
      <c r="P284">
        <v>52.527220678481193</v>
      </c>
      <c r="Q284">
        <v>1.4519651424413098</v>
      </c>
      <c r="S284">
        <v>72.327595181846192</v>
      </c>
      <c r="T284">
        <v>79.840899840899866</v>
      </c>
      <c r="U284">
        <v>36.731503064836389</v>
      </c>
      <c r="V284">
        <v>7.5133046590536736</v>
      </c>
      <c r="X284">
        <v>77.214606381273057</v>
      </c>
      <c r="Y284">
        <v>76.476507032062571</v>
      </c>
      <c r="Z284">
        <v>28.024239135350246</v>
      </c>
      <c r="AA284">
        <v>-0.73809934921048637</v>
      </c>
      <c r="AC284">
        <v>78.781839302672637</v>
      </c>
      <c r="AD284">
        <v>79.720090125318876</v>
      </c>
      <c r="AE284">
        <v>39.700734994852638</v>
      </c>
      <c r="AF284">
        <v>0.93825082264623916</v>
      </c>
      <c r="AH284">
        <v>62.356842187692287</v>
      </c>
      <c r="AI284">
        <v>59.831825628848136</v>
      </c>
      <c r="AJ284">
        <v>44.345130178463513</v>
      </c>
      <c r="AK284">
        <v>-2.5250165588441504</v>
      </c>
    </row>
    <row r="286" spans="2:37" x14ac:dyDescent="0.35">
      <c r="C286" t="s">
        <v>186</v>
      </c>
      <c r="D286" t="s">
        <v>191</v>
      </c>
      <c r="E286" t="s">
        <v>187</v>
      </c>
      <c r="F286" t="s">
        <v>192</v>
      </c>
      <c r="G286" t="s">
        <v>193</v>
      </c>
    </row>
    <row r="287" spans="2:37" x14ac:dyDescent="0.35">
      <c r="B287" t="s">
        <v>116</v>
      </c>
      <c r="C287">
        <v>-7.8241873564586086</v>
      </c>
      <c r="D287">
        <v>-1.2923647400771685</v>
      </c>
      <c r="E287">
        <v>5.04026953237193</v>
      </c>
      <c r="F287">
        <v>7.8918099811005646</v>
      </c>
      <c r="G287">
        <v>4.154311128031182</v>
      </c>
    </row>
    <row r="288" spans="2:37" x14ac:dyDescent="0.35">
      <c r="B288" t="s">
        <v>114</v>
      </c>
      <c r="C288">
        <v>-1.5937197528583908</v>
      </c>
      <c r="D288">
        <v>4.3633644211375326</v>
      </c>
      <c r="E288">
        <v>4.009416315088572</v>
      </c>
      <c r="F288">
        <v>8.4172133791356458</v>
      </c>
      <c r="G288">
        <v>1.4519651424413098</v>
      </c>
    </row>
    <row r="289" spans="2:7" x14ac:dyDescent="0.35">
      <c r="B289" t="s">
        <v>92</v>
      </c>
      <c r="C289">
        <v>10.125639351829832</v>
      </c>
      <c r="D289">
        <v>4.2646643711806718</v>
      </c>
      <c r="E289">
        <v>7.8705039043385057</v>
      </c>
      <c r="F289">
        <v>11.065283115852246</v>
      </c>
      <c r="G289">
        <v>8.0390023278494596</v>
      </c>
    </row>
    <row r="290" spans="2:7" x14ac:dyDescent="0.35">
      <c r="B290" t="s">
        <v>91</v>
      </c>
      <c r="C290">
        <v>6.7137586801329547</v>
      </c>
      <c r="D290">
        <v>-4.580339927562143</v>
      </c>
      <c r="E290">
        <v>3.4948932646301074</v>
      </c>
      <c r="F290">
        <v>1.8462377453605541</v>
      </c>
      <c r="G290">
        <v>-0.73809934921048637</v>
      </c>
    </row>
    <row r="291" spans="2:7" x14ac:dyDescent="0.35">
      <c r="B291" t="s">
        <v>90</v>
      </c>
      <c r="C291">
        <v>8.7312020176470355</v>
      </c>
      <c r="D291">
        <v>-9.6380984211866547</v>
      </c>
      <c r="E291">
        <v>-1.7931225909166955</v>
      </c>
      <c r="F291">
        <v>5.5049854375834784</v>
      </c>
      <c r="G291">
        <v>0.93825082264623916</v>
      </c>
    </row>
    <row r="292" spans="2:7" x14ac:dyDescent="0.35">
      <c r="B292" t="s">
        <v>93</v>
      </c>
      <c r="C292">
        <v>5.5857791042976288</v>
      </c>
      <c r="D292">
        <v>-2.1915866299036395</v>
      </c>
      <c r="E292">
        <v>0.43147888965454939</v>
      </c>
      <c r="F292">
        <v>-1.7610604525540481</v>
      </c>
      <c r="G292">
        <v>-2.5250165588441504</v>
      </c>
    </row>
    <row r="293" spans="2:7" x14ac:dyDescent="0.35">
      <c r="B293" t="s">
        <v>64</v>
      </c>
      <c r="C293">
        <v>1.9560497582114778</v>
      </c>
      <c r="D293">
        <v>-0.28880768804823731</v>
      </c>
      <c r="E293">
        <v>4.2135201723728102</v>
      </c>
      <c r="F293">
        <v>6.2537308991104652</v>
      </c>
      <c r="G293">
        <v>2.5340219991993536</v>
      </c>
    </row>
    <row r="297" spans="2:7" x14ac:dyDescent="0.35">
      <c r="B297" t="s">
        <v>194</v>
      </c>
    </row>
    <row r="298" spans="2:7" x14ac:dyDescent="0.35">
      <c r="C298" t="s">
        <v>56</v>
      </c>
    </row>
    <row r="299" spans="2:7" x14ac:dyDescent="0.35">
      <c r="B299" t="s">
        <v>116</v>
      </c>
      <c r="C299">
        <v>74.787410805929312</v>
      </c>
    </row>
    <row r="300" spans="2:7" x14ac:dyDescent="0.35">
      <c r="B300" t="s">
        <v>114</v>
      </c>
      <c r="C300">
        <v>79.18511849184118</v>
      </c>
    </row>
    <row r="301" spans="2:7" x14ac:dyDescent="0.35">
      <c r="B301" t="s">
        <v>92</v>
      </c>
      <c r="C301">
        <v>66.378602878602877</v>
      </c>
    </row>
    <row r="302" spans="2:7" x14ac:dyDescent="0.35">
      <c r="B302" t="s">
        <v>91</v>
      </c>
      <c r="C302">
        <v>59.979574609204228</v>
      </c>
    </row>
    <row r="303" spans="2:7" x14ac:dyDescent="0.35">
      <c r="B303" t="s">
        <v>90</v>
      </c>
      <c r="C303">
        <v>69.970538720538713</v>
      </c>
    </row>
    <row r="304" spans="2:7" x14ac:dyDescent="0.35">
      <c r="B304" t="s">
        <v>93</v>
      </c>
      <c r="C304">
        <v>65.649131389872139</v>
      </c>
    </row>
    <row r="306" spans="2:3" x14ac:dyDescent="0.35">
      <c r="B306" t="s">
        <v>64</v>
      </c>
      <c r="C306">
        <v>70.442216345227536</v>
      </c>
    </row>
  </sheetData>
  <mergeCells count="14">
    <mergeCell ref="B221:C221"/>
    <mergeCell ref="B222:C222"/>
    <mergeCell ref="B215:C215"/>
    <mergeCell ref="B216:C216"/>
    <mergeCell ref="B217:C217"/>
    <mergeCell ref="B218:C218"/>
    <mergeCell ref="B219:C219"/>
    <mergeCell ref="B220:C220"/>
    <mergeCell ref="B209:C209"/>
    <mergeCell ref="B210:C210"/>
    <mergeCell ref="B211:C211"/>
    <mergeCell ref="B212:C212"/>
    <mergeCell ref="B213:C213"/>
    <mergeCell ref="B214:C2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39F2-969E-4B52-B8C8-E3AB902700D3}">
  <sheetPr>
    <tabColor rgb="FF00B050"/>
  </sheetPr>
  <dimension ref="A1:BG83"/>
  <sheetViews>
    <sheetView zoomScale="80" zoomScaleNormal="80" workbookViewId="0"/>
  </sheetViews>
  <sheetFormatPr defaultRowHeight="14.5" x14ac:dyDescent="0.35"/>
  <cols>
    <col min="56" max="56" width="20.54296875" bestFit="1" customWidth="1"/>
  </cols>
  <sheetData>
    <row r="1" spans="1:56" x14ac:dyDescent="0.35">
      <c r="C1" s="13" t="s">
        <v>58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 t="s">
        <v>59</v>
      </c>
      <c r="O1" s="13"/>
      <c r="P1" s="13"/>
      <c r="Q1" s="13"/>
      <c r="R1" s="13"/>
      <c r="S1" s="13"/>
      <c r="T1" s="13"/>
      <c r="U1" s="13" t="s">
        <v>60</v>
      </c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 t="s">
        <v>61</v>
      </c>
      <c r="AH1" s="13"/>
      <c r="AI1" s="13"/>
      <c r="AJ1" s="13"/>
      <c r="AK1" s="13"/>
      <c r="AL1" s="13"/>
      <c r="AM1" s="13" t="s">
        <v>62</v>
      </c>
      <c r="AN1" s="13"/>
      <c r="AO1" s="13"/>
      <c r="AP1" s="13"/>
      <c r="AQ1" s="13"/>
      <c r="AR1" s="1"/>
      <c r="AT1" s="13" t="s">
        <v>63</v>
      </c>
      <c r="AU1" s="13"/>
      <c r="AV1" s="13"/>
      <c r="AW1" s="13"/>
      <c r="AX1" s="13"/>
      <c r="AY1" s="13"/>
      <c r="AZ1" s="13"/>
      <c r="BA1" s="13"/>
      <c r="BB1" s="13"/>
      <c r="BC1" s="13"/>
    </row>
    <row r="2" spans="1:56" x14ac:dyDescent="0.35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180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181</v>
      </c>
      <c r="AN2" t="s">
        <v>182</v>
      </c>
      <c r="AO2" t="s">
        <v>55</v>
      </c>
      <c r="AP2" t="s">
        <v>74</v>
      </c>
      <c r="AQ2" t="s">
        <v>75</v>
      </c>
      <c r="AS2" t="s">
        <v>56</v>
      </c>
      <c r="AT2" s="11" t="s">
        <v>195</v>
      </c>
      <c r="AU2" s="11" t="s">
        <v>196</v>
      </c>
      <c r="AV2" s="11" t="s">
        <v>197</v>
      </c>
      <c r="AW2" s="11" t="s">
        <v>198</v>
      </c>
      <c r="AX2" s="11" t="s">
        <v>199</v>
      </c>
      <c r="AY2" s="11" t="s">
        <v>200</v>
      </c>
      <c r="AZ2" s="11" t="s">
        <v>166</v>
      </c>
      <c r="BA2" s="11" t="s">
        <v>167</v>
      </c>
      <c r="BB2" s="12" t="s">
        <v>168</v>
      </c>
      <c r="BD2" s="11" t="s">
        <v>179</v>
      </c>
    </row>
    <row r="3" spans="1:56" x14ac:dyDescent="0.35">
      <c r="A3" t="s">
        <v>93</v>
      </c>
      <c r="B3" t="s">
        <v>16</v>
      </c>
      <c r="C3" s="3">
        <v>55.555555555555557</v>
      </c>
      <c r="D3" s="3">
        <v>53.17460317460317</v>
      </c>
      <c r="E3" s="3">
        <v>30.952380952380949</v>
      </c>
      <c r="F3" s="3">
        <v>27.777777777777779</v>
      </c>
      <c r="G3" s="3">
        <v>37.301587301587297</v>
      </c>
      <c r="H3" s="3">
        <v>25.396825396825395</v>
      </c>
      <c r="I3" s="3">
        <v>26.19047619047619</v>
      </c>
      <c r="J3" s="3">
        <v>44.444444444444443</v>
      </c>
      <c r="K3" s="3">
        <v>52.136752136752136</v>
      </c>
      <c r="L3" s="3">
        <v>37.301587301587297</v>
      </c>
      <c r="M3" s="3">
        <v>92.063492063492063</v>
      </c>
      <c r="N3" s="3">
        <v>40.74074074074074</v>
      </c>
      <c r="O3" s="3">
        <v>43.434343434343432</v>
      </c>
      <c r="P3" s="3">
        <v>49.494949494949488</v>
      </c>
      <c r="Q3" s="3">
        <v>47.863247863247857</v>
      </c>
      <c r="R3" s="3">
        <v>65.079365079365076</v>
      </c>
      <c r="S3" s="3">
        <v>61.904761904761898</v>
      </c>
      <c r="T3" s="3">
        <v>11.794871794871796</v>
      </c>
      <c r="U3" s="3">
        <v>64.957264957264954</v>
      </c>
      <c r="V3" s="3">
        <v>62.037037037037031</v>
      </c>
      <c r="W3" s="3">
        <v>48.484848484848477</v>
      </c>
      <c r="X3" s="3">
        <v>30.158730158730158</v>
      </c>
      <c r="Y3" s="3">
        <v>25.252525252525253</v>
      </c>
      <c r="Z3" s="3">
        <v>0</v>
      </c>
      <c r="AA3" s="3">
        <v>75.213675213675216</v>
      </c>
      <c r="AB3" s="3">
        <v>25.396825396825395</v>
      </c>
      <c r="AC3" s="3">
        <v>26.984126984126981</v>
      </c>
      <c r="AD3" s="3">
        <v>95.726495726495713</v>
      </c>
      <c r="AE3" s="3">
        <v>89.682539682539669</v>
      </c>
      <c r="AF3" s="3">
        <v>32.539682539682538</v>
      </c>
      <c r="AG3" s="3">
        <v>41.025641025641029</v>
      </c>
      <c r="AH3" s="3">
        <v>57.407407407407412</v>
      </c>
      <c r="AI3" s="3">
        <v>51.851851851851855</v>
      </c>
      <c r="AJ3" s="3">
        <v>35.353535353535349</v>
      </c>
      <c r="AK3" s="3">
        <v>40.170940170940163</v>
      </c>
      <c r="AL3" s="3">
        <v>19.047619047619047</v>
      </c>
      <c r="AM3" s="3">
        <v>35.897435897435898</v>
      </c>
      <c r="AN3" s="3">
        <v>96.239316239316238</v>
      </c>
      <c r="AO3" s="3">
        <v>24.603174603174605</v>
      </c>
      <c r="AP3" s="3">
        <v>32.936507936507937</v>
      </c>
      <c r="AQ3" s="3">
        <v>49.552299552299552</v>
      </c>
      <c r="AR3" s="3"/>
      <c r="AS3">
        <v>71.794871794871796</v>
      </c>
      <c r="AT3">
        <v>13.49206349206348</v>
      </c>
      <c r="AU3">
        <v>19.047619047619037</v>
      </c>
      <c r="AV3">
        <v>16.239316239316238</v>
      </c>
      <c r="AW3">
        <v>28.703703703703709</v>
      </c>
      <c r="AX3">
        <v>37.606837606837615</v>
      </c>
      <c r="AY3">
        <v>37.606837606837615</v>
      </c>
      <c r="AZ3">
        <v>25.925925925925927</v>
      </c>
      <c r="BA3">
        <v>30.158730158730158</v>
      </c>
      <c r="BB3">
        <v>27.777777777777779</v>
      </c>
      <c r="BD3" s="3">
        <v>26.284312395423502</v>
      </c>
    </row>
    <row r="4" spans="1:56" x14ac:dyDescent="0.35">
      <c r="A4" t="s">
        <v>93</v>
      </c>
      <c r="B4" t="s">
        <v>142</v>
      </c>
      <c r="C4" s="3">
        <v>72.839506172839506</v>
      </c>
      <c r="D4" s="3">
        <v>57.407407407407412</v>
      </c>
      <c r="E4" s="3">
        <v>47.916666666666664</v>
      </c>
      <c r="F4" s="3">
        <v>64.197530864197532</v>
      </c>
      <c r="G4" s="3">
        <v>59.722222222222221</v>
      </c>
      <c r="H4" s="3">
        <v>52.941176470588232</v>
      </c>
      <c r="I4" s="3">
        <v>43.055555555555557</v>
      </c>
      <c r="J4" s="3">
        <v>61.111111111111107</v>
      </c>
      <c r="K4" s="3">
        <v>49.629629629629626</v>
      </c>
      <c r="L4" s="3">
        <v>37.908496732026144</v>
      </c>
      <c r="M4" s="3">
        <v>67.320261437908499</v>
      </c>
      <c r="N4" s="3">
        <v>62.962962962962962</v>
      </c>
      <c r="O4" s="3">
        <v>55.555555555555557</v>
      </c>
      <c r="P4" s="3">
        <v>52.222222222222221</v>
      </c>
      <c r="Q4" s="3">
        <v>55.555555555555557</v>
      </c>
      <c r="R4" s="3">
        <v>54.901960784313729</v>
      </c>
      <c r="S4" s="3">
        <v>41.481481481481481</v>
      </c>
      <c r="T4" s="3">
        <v>48.948298977710735</v>
      </c>
      <c r="U4" s="3">
        <v>58.585858585858581</v>
      </c>
      <c r="V4" s="3">
        <v>48.148148148148145</v>
      </c>
      <c r="W4" s="3">
        <v>56.666666666666657</v>
      </c>
      <c r="X4" s="3">
        <v>54.320987654320987</v>
      </c>
      <c r="Y4" s="3">
        <v>50.505050505050505</v>
      </c>
      <c r="Z4" s="3">
        <v>47.474747474747467</v>
      </c>
      <c r="AA4" s="3">
        <v>43.75</v>
      </c>
      <c r="AB4" s="3">
        <v>41.830065359477125</v>
      </c>
      <c r="AC4" s="3">
        <v>46.405228758169933</v>
      </c>
      <c r="AD4" s="3">
        <v>55.555555555555557</v>
      </c>
      <c r="AE4" s="3">
        <v>62.962962962962962</v>
      </c>
      <c r="AF4" s="3">
        <v>56.25</v>
      </c>
      <c r="AG4" s="3">
        <v>55.555555555555557</v>
      </c>
      <c r="AH4" s="3">
        <v>57.777777777777779</v>
      </c>
      <c r="AI4" s="3">
        <v>51.851851851851855</v>
      </c>
      <c r="AJ4" s="3">
        <v>51.111111111111107</v>
      </c>
      <c r="AK4" s="3">
        <v>62.222222222222214</v>
      </c>
      <c r="AL4" s="3">
        <v>46.405228758169933</v>
      </c>
      <c r="AM4" s="3">
        <v>53.492063492063494</v>
      </c>
      <c r="AN4" s="3">
        <v>64.25132275132276</v>
      </c>
      <c r="AO4" s="3">
        <v>36.601307189542482</v>
      </c>
      <c r="AP4" s="3">
        <v>40.677146927146921</v>
      </c>
      <c r="AQ4" s="3">
        <v>52.042483660130721</v>
      </c>
      <c r="AR4" s="3"/>
      <c r="AS4">
        <v>57.777777777777779</v>
      </c>
      <c r="AT4">
        <v>38.19444444444445</v>
      </c>
      <c r="AU4">
        <v>51.388888888888893</v>
      </c>
      <c r="AV4">
        <v>40.277777777777779</v>
      </c>
      <c r="AW4">
        <v>47.407407407407412</v>
      </c>
      <c r="AX4">
        <v>53.174603174603178</v>
      </c>
      <c r="AY4">
        <v>52.380952380952387</v>
      </c>
      <c r="AZ4">
        <v>55.555555555555557</v>
      </c>
      <c r="BA4">
        <v>47.222222222222221</v>
      </c>
      <c r="BB4">
        <v>47.222222222222221</v>
      </c>
      <c r="BD4" s="3">
        <v>48.091563786008237</v>
      </c>
    </row>
    <row r="5" spans="1:56" x14ac:dyDescent="0.35">
      <c r="A5" t="s">
        <v>92</v>
      </c>
      <c r="B5" t="s">
        <v>113</v>
      </c>
      <c r="C5" s="3">
        <v>74.074074074074076</v>
      </c>
      <c r="D5" s="3">
        <v>67.777777777777771</v>
      </c>
      <c r="E5" s="3">
        <v>65.656565656565661</v>
      </c>
      <c r="F5" s="3">
        <v>69.135802469135797</v>
      </c>
      <c r="G5" s="3">
        <v>56.56565656565656</v>
      </c>
      <c r="H5" s="3">
        <v>78.787878787878796</v>
      </c>
      <c r="I5" s="3">
        <v>60.606060606060602</v>
      </c>
      <c r="J5" s="3">
        <v>53.086419753086417</v>
      </c>
      <c r="K5" s="3">
        <v>81.818181818181813</v>
      </c>
      <c r="L5" s="3">
        <v>74.747474747474755</v>
      </c>
      <c r="M5" s="3">
        <v>86.419753086419746</v>
      </c>
      <c r="N5" s="3">
        <v>63.888888888888886</v>
      </c>
      <c r="O5" s="3">
        <v>59.259259259259252</v>
      </c>
      <c r="P5" s="3">
        <v>63.888888888888886</v>
      </c>
      <c r="Q5" s="3">
        <v>59.595959595959592</v>
      </c>
      <c r="R5" s="3">
        <v>55.555555555555557</v>
      </c>
      <c r="S5" s="3">
        <v>56.56565656565656</v>
      </c>
      <c r="T5" s="3">
        <v>40.80808080808081</v>
      </c>
      <c r="U5" s="3">
        <v>72.222222222222214</v>
      </c>
      <c r="V5" s="3">
        <v>69.841269841269835</v>
      </c>
      <c r="W5" s="3">
        <v>63.492063492063494</v>
      </c>
      <c r="X5" s="3">
        <v>42.592592592592588</v>
      </c>
      <c r="Y5" s="3">
        <v>53.968253968253961</v>
      </c>
      <c r="Z5" s="3">
        <v>55.555555555555557</v>
      </c>
      <c r="AA5" s="3">
        <v>63.63636363636364</v>
      </c>
      <c r="AB5" s="3">
        <v>75.757575757575751</v>
      </c>
      <c r="AC5" s="3">
        <v>53.535353535353536</v>
      </c>
      <c r="AD5" s="3">
        <v>86.666666666666671</v>
      </c>
      <c r="AE5" s="3">
        <v>68.888888888888886</v>
      </c>
      <c r="AF5" s="3">
        <v>70</v>
      </c>
      <c r="AG5" s="3">
        <v>62.5</v>
      </c>
      <c r="AH5" s="3">
        <v>50</v>
      </c>
      <c r="AI5" s="3">
        <v>64.81481481481481</v>
      </c>
      <c r="AJ5" s="3">
        <v>48.148148148148145</v>
      </c>
      <c r="AK5" s="3">
        <v>56.944444444444443</v>
      </c>
      <c r="AL5" s="3">
        <v>50.505050505050505</v>
      </c>
      <c r="AM5" s="3">
        <v>49.292929292929294</v>
      </c>
      <c r="AN5" s="3">
        <v>66.329966329966325</v>
      </c>
      <c r="AO5" s="3">
        <v>51.515151515151516</v>
      </c>
      <c r="AP5" s="3">
        <v>64.898989898989896</v>
      </c>
      <c r="AQ5" s="3">
        <v>85.521885521885523</v>
      </c>
      <c r="AR5" s="3"/>
      <c r="AS5">
        <v>64.444444444444443</v>
      </c>
      <c r="AT5">
        <v>55.555555555555557</v>
      </c>
      <c r="AU5">
        <v>43.333333333333343</v>
      </c>
      <c r="AV5">
        <v>68.888888888888886</v>
      </c>
      <c r="AW5">
        <v>59.25925925925926</v>
      </c>
      <c r="AX5">
        <v>51.515151515151523</v>
      </c>
      <c r="AY5">
        <v>43.43434343434344</v>
      </c>
      <c r="AZ5">
        <v>76.767676767676761</v>
      </c>
      <c r="BA5">
        <v>65.656565656565661</v>
      </c>
      <c r="BB5">
        <v>44.444444444444443</v>
      </c>
      <c r="BD5" s="3">
        <v>56.539468761690983</v>
      </c>
    </row>
    <row r="6" spans="1:56" x14ac:dyDescent="0.35">
      <c r="A6" t="s">
        <v>92</v>
      </c>
      <c r="B6" t="s">
        <v>1</v>
      </c>
      <c r="C6" s="3">
        <v>64.197530864197532</v>
      </c>
      <c r="D6" s="3">
        <v>68.253968253968253</v>
      </c>
      <c r="E6" s="3">
        <v>59.523809523809518</v>
      </c>
      <c r="F6" s="3">
        <v>72.222222222222214</v>
      </c>
      <c r="G6" s="3">
        <v>57.936507936507937</v>
      </c>
      <c r="H6" s="3">
        <v>72.592592592592595</v>
      </c>
      <c r="I6" s="3">
        <v>51.515151515151516</v>
      </c>
      <c r="J6" s="3">
        <v>65.432098765432102</v>
      </c>
      <c r="K6" s="3">
        <v>54.761904761904766</v>
      </c>
      <c r="L6" s="3">
        <v>58.585858585858581</v>
      </c>
      <c r="M6" s="3">
        <v>66.666666666666671</v>
      </c>
      <c r="N6" s="3">
        <v>55.555555555555557</v>
      </c>
      <c r="O6" s="3">
        <v>54.320987654320987</v>
      </c>
      <c r="P6" s="3">
        <v>70.833333333333329</v>
      </c>
      <c r="Q6" s="3">
        <v>63.703703703703702</v>
      </c>
      <c r="R6" s="3">
        <v>54.814814814814817</v>
      </c>
      <c r="S6" s="3">
        <v>48.412698412698404</v>
      </c>
      <c r="T6" s="3">
        <v>46.402116402116405</v>
      </c>
      <c r="U6" s="3">
        <v>73.333333333333329</v>
      </c>
      <c r="V6" s="3">
        <v>73.737373737373744</v>
      </c>
      <c r="W6" s="3">
        <v>66.666666666666657</v>
      </c>
      <c r="X6" s="3">
        <v>22.222222222222221</v>
      </c>
      <c r="Y6" s="3">
        <v>55.555555555555557</v>
      </c>
      <c r="Z6" s="3">
        <v>55.555555555555557</v>
      </c>
      <c r="AA6" s="3">
        <v>68.888888888888886</v>
      </c>
      <c r="AB6" s="3">
        <v>76.296296296296291</v>
      </c>
      <c r="AC6" s="3">
        <v>48.888888888888893</v>
      </c>
      <c r="AD6" s="3">
        <v>88.034188034188034</v>
      </c>
      <c r="AE6" s="3">
        <v>74.074074074074076</v>
      </c>
      <c r="AF6" s="3">
        <v>25</v>
      </c>
      <c r="AG6" s="3">
        <v>58.585858585858581</v>
      </c>
      <c r="AH6" s="3">
        <v>55.555555555555557</v>
      </c>
      <c r="AI6" s="3">
        <v>58.333333333333329</v>
      </c>
      <c r="AJ6" s="3">
        <v>43.434343434343432</v>
      </c>
      <c r="AK6" s="3">
        <v>55.555555555555557</v>
      </c>
      <c r="AL6" s="3">
        <v>54.074074074074069</v>
      </c>
      <c r="AM6" s="3">
        <v>60.275132275132272</v>
      </c>
      <c r="AN6" s="3">
        <v>91.51322751322752</v>
      </c>
      <c r="AO6" s="3">
        <v>58.333333333333329</v>
      </c>
      <c r="AP6" s="3">
        <v>58.447293447293454</v>
      </c>
      <c r="AQ6" s="3">
        <v>92.098765432098773</v>
      </c>
      <c r="AR6" s="3"/>
      <c r="AS6">
        <v>54.166666666666664</v>
      </c>
      <c r="AT6">
        <v>49.206349206349209</v>
      </c>
      <c r="AU6">
        <v>27.407407407407405</v>
      </c>
      <c r="AV6">
        <v>50.370370370370374</v>
      </c>
      <c r="AW6">
        <v>56.349206349206348</v>
      </c>
      <c r="AX6">
        <v>43.589743589743598</v>
      </c>
      <c r="AY6">
        <v>37.037037037037038</v>
      </c>
      <c r="AZ6">
        <v>87.179487179487182</v>
      </c>
      <c r="BA6">
        <v>78.518518518518519</v>
      </c>
      <c r="BB6">
        <v>57.037037037037038</v>
      </c>
      <c r="BD6" s="3">
        <v>54.077239632795191</v>
      </c>
    </row>
    <row r="7" spans="1:56" x14ac:dyDescent="0.35">
      <c r="A7" t="s">
        <v>91</v>
      </c>
      <c r="B7" t="s">
        <v>2</v>
      </c>
      <c r="C7" s="3">
        <v>43.20987654320988</v>
      </c>
      <c r="D7" s="3">
        <v>43.333333333333336</v>
      </c>
      <c r="E7" s="3">
        <v>24.603174603174605</v>
      </c>
      <c r="F7" s="3">
        <v>44.444444444444443</v>
      </c>
      <c r="G7" s="3">
        <v>42.857142857142854</v>
      </c>
      <c r="H7" s="3">
        <v>34.920634920634924</v>
      </c>
      <c r="I7" s="3">
        <v>35.714285714285715</v>
      </c>
      <c r="J7" s="3">
        <v>43.20987654320988</v>
      </c>
      <c r="K7" s="3">
        <v>34.126984126984119</v>
      </c>
      <c r="L7" s="3">
        <v>47.619047619047613</v>
      </c>
      <c r="M7" s="3">
        <v>76.19047619047619</v>
      </c>
      <c r="N7" s="3">
        <v>51.851851851851855</v>
      </c>
      <c r="O7" s="3">
        <v>51.851851851851855</v>
      </c>
      <c r="P7" s="3">
        <v>41.666666666666664</v>
      </c>
      <c r="Q7" s="3">
        <v>25.396825396825395</v>
      </c>
      <c r="R7" s="3">
        <v>42.063492063492063</v>
      </c>
      <c r="S7" s="3">
        <v>33.333333333333329</v>
      </c>
      <c r="T7" s="3">
        <v>41.111111111111107</v>
      </c>
      <c r="U7" s="3">
        <v>53.17460317460317</v>
      </c>
      <c r="V7" s="3">
        <v>52.777777777777779</v>
      </c>
      <c r="W7" s="3">
        <v>49.382716049382715</v>
      </c>
      <c r="X7" s="3">
        <v>50.793650793650791</v>
      </c>
      <c r="Y7" s="3">
        <v>39.506172839506171</v>
      </c>
      <c r="Z7" s="3">
        <v>27.777777777777779</v>
      </c>
      <c r="AA7" s="3">
        <v>40.476190476190482</v>
      </c>
      <c r="AB7" s="3">
        <v>33.333333333333329</v>
      </c>
      <c r="AC7" s="3">
        <v>36.507936507936506</v>
      </c>
      <c r="AD7" s="3">
        <v>44.444444444444443</v>
      </c>
      <c r="AE7" s="3">
        <v>49.206349206349209</v>
      </c>
      <c r="AF7" s="3">
        <v>54.761904761904766</v>
      </c>
      <c r="AG7" s="3">
        <v>48.148148148148145</v>
      </c>
      <c r="AH7" s="3">
        <v>16.666666666666664</v>
      </c>
      <c r="AI7" s="3">
        <v>31.481481481481481</v>
      </c>
      <c r="AJ7" s="3">
        <v>38.888888888888886</v>
      </c>
      <c r="AK7" s="3">
        <v>30.555555555555554</v>
      </c>
      <c r="AL7" s="3">
        <v>27.777777777777779</v>
      </c>
      <c r="AM7" s="3">
        <v>49.523809523809526</v>
      </c>
      <c r="AN7" s="3">
        <v>50.842490842490847</v>
      </c>
      <c r="AO7" s="3">
        <v>33.333333333333329</v>
      </c>
      <c r="AP7" s="3">
        <v>42.460317460317462</v>
      </c>
      <c r="AQ7" s="3">
        <v>64.81481481481481</v>
      </c>
      <c r="AR7" s="3"/>
      <c r="AS7">
        <v>58.02469135802469</v>
      </c>
      <c r="AT7">
        <v>15.740740740740733</v>
      </c>
      <c r="AU7">
        <v>13.675213675213669</v>
      </c>
      <c r="AV7">
        <v>14.529914529914535</v>
      </c>
      <c r="AW7">
        <v>37.037037037037038</v>
      </c>
      <c r="AX7">
        <v>16.239316239316238</v>
      </c>
      <c r="AY7">
        <v>17.948717948717942</v>
      </c>
      <c r="AZ7">
        <v>26.984126984126981</v>
      </c>
      <c r="BA7">
        <v>30.952380952380949</v>
      </c>
      <c r="BB7">
        <v>25.396825396825395</v>
      </c>
      <c r="BD7" s="3">
        <v>22.05603038936372</v>
      </c>
    </row>
    <row r="8" spans="1:56" x14ac:dyDescent="0.35">
      <c r="A8" t="s">
        <v>116</v>
      </c>
      <c r="B8" t="s">
        <v>158</v>
      </c>
      <c r="C8" s="3">
        <v>61.111111111111107</v>
      </c>
      <c r="D8" s="3">
        <v>54.44444444444445</v>
      </c>
      <c r="E8" s="3">
        <v>38.888888888888886</v>
      </c>
      <c r="F8" s="3">
        <v>58.730158730158728</v>
      </c>
      <c r="G8" s="3">
        <v>38.888888888888886</v>
      </c>
      <c r="H8" s="3">
        <v>63.333333333333336</v>
      </c>
      <c r="I8" s="3">
        <v>47.777777777777771</v>
      </c>
      <c r="J8" s="3">
        <v>53.333333333333329</v>
      </c>
      <c r="K8" s="3">
        <v>52.222222222222221</v>
      </c>
      <c r="L8" s="3">
        <v>56.666666666666657</v>
      </c>
      <c r="M8" s="3">
        <v>62.222222222222221</v>
      </c>
      <c r="N8" s="3">
        <v>33.333333333333329</v>
      </c>
      <c r="O8" s="3">
        <v>46.913580246913583</v>
      </c>
      <c r="P8" s="3">
        <v>59.722222222222221</v>
      </c>
      <c r="Q8" s="3">
        <v>47.777777777777771</v>
      </c>
      <c r="R8" s="3">
        <v>46.913580246913583</v>
      </c>
      <c r="S8" s="3">
        <v>52.222222222222221</v>
      </c>
      <c r="T8" s="3">
        <v>42.988536155202816</v>
      </c>
      <c r="U8" s="3">
        <v>71.604938271604937</v>
      </c>
      <c r="V8" s="3">
        <v>66.666666666666657</v>
      </c>
      <c r="W8" s="3">
        <v>72.222222222222214</v>
      </c>
      <c r="X8" s="3">
        <v>55.555555555555557</v>
      </c>
      <c r="Y8" s="3">
        <v>63.492063492063494</v>
      </c>
      <c r="Z8" s="3">
        <v>44.444444444444443</v>
      </c>
      <c r="AA8" s="3">
        <v>62.962962962962962</v>
      </c>
      <c r="AB8" s="3">
        <v>60.493827160493829</v>
      </c>
      <c r="AC8" s="3">
        <v>51.851851851851855</v>
      </c>
      <c r="AD8" s="3">
        <v>82.716049382716051</v>
      </c>
      <c r="AE8" s="3">
        <v>55.555555555555557</v>
      </c>
      <c r="AF8" s="3">
        <v>45.679012345679006</v>
      </c>
      <c r="AG8" s="3">
        <v>61.111111111111107</v>
      </c>
      <c r="AH8" s="3">
        <v>53.968253968253961</v>
      </c>
      <c r="AI8" s="3">
        <v>44.444444444444443</v>
      </c>
      <c r="AJ8" s="3">
        <v>63.492063492063494</v>
      </c>
      <c r="AK8" s="3">
        <v>66.666666666666657</v>
      </c>
      <c r="AL8" s="3">
        <v>50</v>
      </c>
      <c r="AM8" s="3">
        <v>57.895061728395056</v>
      </c>
      <c r="AN8" s="3">
        <v>77.037037037037038</v>
      </c>
      <c r="AO8" s="3">
        <v>47.777777777777771</v>
      </c>
      <c r="AP8" s="3">
        <v>41.666666666666671</v>
      </c>
      <c r="AQ8" s="3">
        <v>80</v>
      </c>
      <c r="AR8" s="3"/>
      <c r="AS8">
        <v>59.259259259259252</v>
      </c>
      <c r="AT8">
        <v>24.444444444444443</v>
      </c>
      <c r="AU8">
        <v>22.222222222222229</v>
      </c>
      <c r="AV8">
        <v>20.000000000000014</v>
      </c>
      <c r="AW8">
        <v>36.666666666666664</v>
      </c>
      <c r="AX8">
        <v>28.395061728395063</v>
      </c>
      <c r="AY8">
        <v>29.629629629629633</v>
      </c>
      <c r="AZ8">
        <v>75.555555555555557</v>
      </c>
      <c r="BA8">
        <v>57.777777777777779</v>
      </c>
      <c r="BB8">
        <v>43.20987654320988</v>
      </c>
      <c r="BD8" s="3">
        <v>37.544581618655691</v>
      </c>
    </row>
    <row r="9" spans="1:56" x14ac:dyDescent="0.35">
      <c r="A9" t="s">
        <v>114</v>
      </c>
      <c r="B9" t="s">
        <v>115</v>
      </c>
      <c r="C9" s="3">
        <v>64.646464646464651</v>
      </c>
      <c r="D9" s="3">
        <v>62.393162393162385</v>
      </c>
      <c r="E9" s="3">
        <v>67.521367521367509</v>
      </c>
      <c r="F9" s="3">
        <v>74.074074074074076</v>
      </c>
      <c r="G9" s="3">
        <v>52.38095238095238</v>
      </c>
      <c r="H9" s="3">
        <v>66.666666666666657</v>
      </c>
      <c r="I9" s="3">
        <v>59.259259259259252</v>
      </c>
      <c r="J9" s="3">
        <v>74.444444444444443</v>
      </c>
      <c r="K9" s="3">
        <v>66.666666666666657</v>
      </c>
      <c r="L9" s="3">
        <v>68.376068376068375</v>
      </c>
      <c r="M9" s="3">
        <v>88.095238095238088</v>
      </c>
      <c r="N9" s="3">
        <v>57.407407407407412</v>
      </c>
      <c r="O9" s="3">
        <v>76.767676767676761</v>
      </c>
      <c r="P9" s="3">
        <v>80.555555555555557</v>
      </c>
      <c r="Q9" s="3">
        <v>65.740740740740748</v>
      </c>
      <c r="R9" s="3">
        <v>76.92307692307692</v>
      </c>
      <c r="S9" s="3">
        <v>70.634920634920633</v>
      </c>
      <c r="T9" s="3">
        <v>69.659229659229638</v>
      </c>
      <c r="U9" s="3">
        <v>80.555555555555557</v>
      </c>
      <c r="V9" s="3">
        <v>79.629629629629619</v>
      </c>
      <c r="W9" s="3">
        <v>78.571428571428569</v>
      </c>
      <c r="X9" s="3">
        <v>66.666666666666657</v>
      </c>
      <c r="Y9" s="3">
        <v>75.757575757575751</v>
      </c>
      <c r="Z9" s="3">
        <v>60.606060606060602</v>
      </c>
      <c r="AA9" s="3">
        <v>69.047619047619051</v>
      </c>
      <c r="AB9" s="3">
        <v>73.80952380952381</v>
      </c>
      <c r="AC9" s="3">
        <v>69.047619047619051</v>
      </c>
      <c r="AD9" s="3">
        <v>48.717948717948723</v>
      </c>
      <c r="AE9" s="3">
        <v>65.079365079365076</v>
      </c>
      <c r="AF9" s="3">
        <v>72.222222222222214</v>
      </c>
      <c r="AG9" s="3">
        <v>65.740740740740748</v>
      </c>
      <c r="AH9" s="3">
        <v>41.269841269841272</v>
      </c>
      <c r="AI9" s="3">
        <v>54.320987654320987</v>
      </c>
      <c r="AJ9" s="3">
        <v>53.333333333333329</v>
      </c>
      <c r="AK9" s="3">
        <v>62.962962962962962</v>
      </c>
      <c r="AL9" s="3">
        <v>58.730158730158728</v>
      </c>
      <c r="AM9" s="3">
        <v>74.884004884004895</v>
      </c>
      <c r="AN9" s="3">
        <v>83.80952380952381</v>
      </c>
      <c r="AO9" s="3">
        <v>70.634920634920633</v>
      </c>
      <c r="AP9" s="3">
        <v>62.301587301587297</v>
      </c>
      <c r="AQ9" s="3">
        <v>87.037037037037024</v>
      </c>
      <c r="AR9" s="3"/>
      <c r="AS9">
        <v>77.777777777777771</v>
      </c>
      <c r="AT9">
        <v>47.61904761904762</v>
      </c>
      <c r="AU9">
        <v>44.444444444444443</v>
      </c>
      <c r="AV9">
        <v>50</v>
      </c>
      <c r="AW9">
        <v>58.730158730158728</v>
      </c>
      <c r="AX9">
        <v>57.142857142857146</v>
      </c>
      <c r="AY9">
        <v>53.174603174603178</v>
      </c>
      <c r="AZ9">
        <v>78.571428571428569</v>
      </c>
      <c r="BA9">
        <v>79.365079365079353</v>
      </c>
      <c r="BB9">
        <v>69.841269841269835</v>
      </c>
      <c r="BD9" s="3">
        <v>59.876543209876544</v>
      </c>
    </row>
    <row r="10" spans="1:56" x14ac:dyDescent="0.35">
      <c r="A10" t="s">
        <v>114</v>
      </c>
      <c r="B10" t="s">
        <v>3</v>
      </c>
      <c r="C10" s="3">
        <v>54.44444444444445</v>
      </c>
      <c r="D10" s="3">
        <v>60.683760683760681</v>
      </c>
      <c r="E10" s="3">
        <v>45.185185185185183</v>
      </c>
      <c r="F10" s="3">
        <v>41.666666666666664</v>
      </c>
      <c r="G10" s="3">
        <v>49.629629629629626</v>
      </c>
      <c r="H10" s="3">
        <v>60.74074074074074</v>
      </c>
      <c r="I10" s="3">
        <v>60.317460317460316</v>
      </c>
      <c r="J10" s="3">
        <v>75</v>
      </c>
      <c r="K10" s="3">
        <v>57.037037037037038</v>
      </c>
      <c r="L10" s="3">
        <v>74.603174603174608</v>
      </c>
      <c r="M10" s="3">
        <v>81.481481481481481</v>
      </c>
      <c r="N10" s="3">
        <v>67.592592592592581</v>
      </c>
      <c r="O10" s="3">
        <v>74.81481481481481</v>
      </c>
      <c r="P10" s="3">
        <v>62.393162393162385</v>
      </c>
      <c r="Q10" s="3">
        <v>65.873015873015873</v>
      </c>
      <c r="R10" s="3">
        <v>70.370370370370367</v>
      </c>
      <c r="S10" s="3">
        <v>68.148148148148152</v>
      </c>
      <c r="T10" s="3">
        <v>45.185185185185183</v>
      </c>
      <c r="U10" s="3">
        <v>76.19047619047619</v>
      </c>
      <c r="V10" s="3">
        <v>69.047619047619051</v>
      </c>
      <c r="W10" s="3">
        <v>78.571428571428569</v>
      </c>
      <c r="X10" s="3">
        <v>52.991452991452988</v>
      </c>
      <c r="Y10" s="3">
        <v>57.142857142857146</v>
      </c>
      <c r="Z10" s="3">
        <v>46.153846153846153</v>
      </c>
      <c r="AA10" s="3">
        <v>73.80952380952381</v>
      </c>
      <c r="AB10" s="3">
        <v>66.666666666666657</v>
      </c>
      <c r="AC10" s="3">
        <v>57.142857142857146</v>
      </c>
      <c r="AD10" s="3">
        <v>57.777777777777779</v>
      </c>
      <c r="AE10" s="3">
        <v>74.074074074074076</v>
      </c>
      <c r="AF10" s="3">
        <v>74.81481481481481</v>
      </c>
      <c r="AG10" s="3">
        <v>60.683760683760681</v>
      </c>
      <c r="AH10" s="3">
        <v>33.333333333333329</v>
      </c>
      <c r="AI10" s="3">
        <v>25.396825396825395</v>
      </c>
      <c r="AJ10" s="3">
        <v>41.111111111111114</v>
      </c>
      <c r="AK10" s="3">
        <v>62.037037037037031</v>
      </c>
      <c r="AL10" s="3">
        <v>59.259259259259252</v>
      </c>
      <c r="AM10" s="3">
        <v>49.481481481481481</v>
      </c>
      <c r="AN10" s="3">
        <v>71.587301587301596</v>
      </c>
      <c r="AO10" s="3">
        <v>58.518518518518519</v>
      </c>
      <c r="AP10" s="3">
        <v>59.25925925925926</v>
      </c>
      <c r="AQ10" s="3">
        <v>77.530864197530875</v>
      </c>
      <c r="AR10" s="3"/>
      <c r="AS10">
        <v>67.460317460317455</v>
      </c>
      <c r="AT10">
        <v>57.777777777777779</v>
      </c>
      <c r="AU10">
        <v>51.111111111111107</v>
      </c>
      <c r="AV10">
        <v>56.296296296296298</v>
      </c>
      <c r="AW10">
        <v>70.370370370370381</v>
      </c>
      <c r="AX10">
        <v>67.407407407407419</v>
      </c>
      <c r="AY10">
        <v>66.666666666666671</v>
      </c>
      <c r="AZ10">
        <v>84.444444444444443</v>
      </c>
      <c r="BA10">
        <v>78.518518518518519</v>
      </c>
      <c r="BB10">
        <v>79.259259259259252</v>
      </c>
      <c r="BD10" s="3">
        <v>67.983539094650212</v>
      </c>
    </row>
    <row r="11" spans="1:56" x14ac:dyDescent="0.35">
      <c r="A11" t="s">
        <v>92</v>
      </c>
      <c r="B11" t="s">
        <v>99</v>
      </c>
      <c r="C11" s="3">
        <v>65.656565656565661</v>
      </c>
      <c r="D11" s="3">
        <v>54.545454545454547</v>
      </c>
      <c r="E11" s="3">
        <v>38.888888888888886</v>
      </c>
      <c r="F11" s="3">
        <v>54.545454545454547</v>
      </c>
      <c r="G11" s="3">
        <v>46.296296296296298</v>
      </c>
      <c r="H11" s="3">
        <v>67.592592592592581</v>
      </c>
      <c r="I11" s="3">
        <v>41.666666666666664</v>
      </c>
      <c r="J11" s="3">
        <v>51.851851851851855</v>
      </c>
      <c r="K11" s="3">
        <v>63.888888888888886</v>
      </c>
      <c r="L11" s="3">
        <v>50.925925925925924</v>
      </c>
      <c r="M11" s="3">
        <v>84.259259259259267</v>
      </c>
      <c r="N11" s="3">
        <v>38.888888888888886</v>
      </c>
      <c r="O11" s="3">
        <v>39.393939393939398</v>
      </c>
      <c r="P11" s="3">
        <v>42.592592592592588</v>
      </c>
      <c r="Q11" s="3">
        <v>41.666666666666664</v>
      </c>
      <c r="R11" s="3">
        <v>41.666666666666664</v>
      </c>
      <c r="S11" s="3">
        <v>37.962962962962962</v>
      </c>
      <c r="T11" s="3">
        <v>30.185185185185183</v>
      </c>
      <c r="U11" s="3">
        <v>53.535353535353536</v>
      </c>
      <c r="V11" s="3">
        <v>55.555555555555557</v>
      </c>
      <c r="W11" s="3">
        <v>40.74074074074074</v>
      </c>
      <c r="X11" s="3">
        <v>51.851851851851855</v>
      </c>
      <c r="Y11" s="3">
        <v>34.920634920634924</v>
      </c>
      <c r="Z11" s="3">
        <v>61.111111111111107</v>
      </c>
      <c r="AA11" s="3">
        <v>62.037037037037031</v>
      </c>
      <c r="AB11" s="3">
        <v>60.185185185185183</v>
      </c>
      <c r="AC11" s="3">
        <v>58.333333333333329</v>
      </c>
      <c r="AD11" s="3">
        <v>62.962962962962962</v>
      </c>
      <c r="AE11" s="3">
        <v>57.407407407407412</v>
      </c>
      <c r="AF11" s="3">
        <v>56.481481481481474</v>
      </c>
      <c r="AG11" s="3">
        <v>62.962962962962962</v>
      </c>
      <c r="AH11" s="3">
        <v>55.555555555555557</v>
      </c>
      <c r="AI11" s="3">
        <v>38.888888888888886</v>
      </c>
      <c r="AJ11" s="3">
        <v>44.444444444444443</v>
      </c>
      <c r="AK11" s="3">
        <v>46.666666666666664</v>
      </c>
      <c r="AL11" s="3">
        <v>33.333333333333329</v>
      </c>
      <c r="AM11" s="3">
        <v>28.518518518518515</v>
      </c>
      <c r="AN11" s="3">
        <v>79.444444444444457</v>
      </c>
      <c r="AO11" s="3">
        <v>28.703703703703706</v>
      </c>
      <c r="AP11" s="3">
        <v>44.675925925925924</v>
      </c>
      <c r="AQ11" s="3">
        <v>82.407407407407405</v>
      </c>
      <c r="AR11" s="3"/>
      <c r="AS11">
        <v>31.111111111111107</v>
      </c>
      <c r="AT11">
        <v>41.414141414141419</v>
      </c>
      <c r="AU11">
        <v>36.111111111111114</v>
      </c>
      <c r="AV11">
        <v>51.851851851851855</v>
      </c>
      <c r="AW11">
        <v>66.666666666666671</v>
      </c>
      <c r="AX11">
        <v>51.851851851851855</v>
      </c>
      <c r="AY11">
        <v>42.592592592592588</v>
      </c>
      <c r="AZ11">
        <v>68.518518518518519</v>
      </c>
      <c r="BA11">
        <v>67.592592592592581</v>
      </c>
      <c r="BB11">
        <v>35.18518518518519</v>
      </c>
      <c r="BD11" s="3">
        <v>51.309390198279097</v>
      </c>
    </row>
    <row r="12" spans="1:56" x14ac:dyDescent="0.35">
      <c r="A12" t="s">
        <v>114</v>
      </c>
      <c r="B12" t="s">
        <v>100</v>
      </c>
      <c r="C12" s="3">
        <v>60</v>
      </c>
      <c r="D12" s="3">
        <v>60.683760683760681</v>
      </c>
      <c r="E12" s="3">
        <v>44.444444444444443</v>
      </c>
      <c r="F12" s="3">
        <v>42.222222222222221</v>
      </c>
      <c r="G12" s="3">
        <v>47.008547008547005</v>
      </c>
      <c r="H12" s="3">
        <v>42.735042735042732</v>
      </c>
      <c r="I12" s="3">
        <v>43.434343434343432</v>
      </c>
      <c r="J12" s="3">
        <v>46.913580246913583</v>
      </c>
      <c r="K12" s="3">
        <v>56.481481481481474</v>
      </c>
      <c r="L12" s="3">
        <v>43.589743589743591</v>
      </c>
      <c r="M12" s="3">
        <v>56.410256410256409</v>
      </c>
      <c r="N12" s="3">
        <v>61.111111111111107</v>
      </c>
      <c r="O12" s="3">
        <v>56.481481481481474</v>
      </c>
      <c r="P12" s="3">
        <v>50.505050505050505</v>
      </c>
      <c r="Q12" s="3">
        <v>48.717948717948723</v>
      </c>
      <c r="R12" s="3">
        <v>48.717948717948723</v>
      </c>
      <c r="S12" s="3">
        <v>50.427350427350426</v>
      </c>
      <c r="T12" s="3">
        <v>49.230769230769226</v>
      </c>
      <c r="U12" s="3">
        <v>68.888888888888886</v>
      </c>
      <c r="V12" s="3">
        <v>58.585858585858581</v>
      </c>
      <c r="W12" s="3">
        <v>56.481481481481474</v>
      </c>
      <c r="X12" s="3">
        <v>54.320987654320987</v>
      </c>
      <c r="Y12" s="3">
        <v>47.474747474747467</v>
      </c>
      <c r="Z12" s="3">
        <v>53.703703703703695</v>
      </c>
      <c r="AA12" s="3">
        <v>48.717948717948723</v>
      </c>
      <c r="AB12" s="3">
        <v>47.008547008547005</v>
      </c>
      <c r="AC12" s="3">
        <v>36.752136752136749</v>
      </c>
      <c r="AD12" s="3">
        <v>41.880341880341881</v>
      </c>
      <c r="AE12" s="3">
        <v>49.572649572649574</v>
      </c>
      <c r="AF12" s="3">
        <v>52.991452991452988</v>
      </c>
      <c r="AG12" s="3">
        <v>38.888888888888886</v>
      </c>
      <c r="AH12" s="3">
        <v>26.984126984126981</v>
      </c>
      <c r="AI12" s="3">
        <v>22.222222222222221</v>
      </c>
      <c r="AJ12" s="3">
        <v>35.802469135802468</v>
      </c>
      <c r="AK12" s="3">
        <v>51.515151515151516</v>
      </c>
      <c r="AL12" s="3">
        <v>55.555555555555557</v>
      </c>
      <c r="AM12" s="3">
        <v>56.239316239316238</v>
      </c>
      <c r="AN12" s="3">
        <v>69.401709401709397</v>
      </c>
      <c r="AO12" s="3">
        <v>41.025641025641029</v>
      </c>
      <c r="AP12" s="3">
        <v>40.206552706552706</v>
      </c>
      <c r="AQ12" s="3">
        <v>75.498575498575505</v>
      </c>
      <c r="AR12" s="3"/>
      <c r="AS12">
        <v>66.666666666666657</v>
      </c>
      <c r="AT12">
        <v>35.897435897435898</v>
      </c>
      <c r="AU12">
        <v>29.914529914529922</v>
      </c>
      <c r="AV12">
        <v>38.461538461538467</v>
      </c>
      <c r="AW12">
        <v>55.555555555555557</v>
      </c>
      <c r="AX12">
        <v>46.15384615384616</v>
      </c>
      <c r="AY12">
        <v>50.427350427350426</v>
      </c>
      <c r="AZ12">
        <v>60.683760683760681</v>
      </c>
      <c r="BA12">
        <v>63.247863247863251</v>
      </c>
      <c r="BB12">
        <v>52.991452991452988</v>
      </c>
      <c r="BD12" s="3">
        <v>48.148148148148152</v>
      </c>
    </row>
    <row r="13" spans="1:56" x14ac:dyDescent="0.35">
      <c r="A13" t="s">
        <v>92</v>
      </c>
      <c r="B13" t="s">
        <v>159</v>
      </c>
      <c r="C13" s="3">
        <v>75.213675213675216</v>
      </c>
      <c r="D13" s="3">
        <v>77.777777777777771</v>
      </c>
      <c r="E13" s="3">
        <v>71.851851851851848</v>
      </c>
      <c r="F13" s="3">
        <v>70.085470085470078</v>
      </c>
      <c r="G13" s="3">
        <v>64.285714285714278</v>
      </c>
      <c r="H13" s="3">
        <v>73.333333333333329</v>
      </c>
      <c r="I13" s="3">
        <v>61.111111111111107</v>
      </c>
      <c r="J13" s="3">
        <v>58.119658119658119</v>
      </c>
      <c r="K13" s="3">
        <v>64.285714285714278</v>
      </c>
      <c r="L13" s="3">
        <v>81.481481481481481</v>
      </c>
      <c r="M13" s="3">
        <v>81.196581196581192</v>
      </c>
      <c r="N13" s="3">
        <v>58.02469135802469</v>
      </c>
      <c r="O13" s="3">
        <v>65.740740740740748</v>
      </c>
      <c r="P13" s="3">
        <v>66.666666666666657</v>
      </c>
      <c r="Q13" s="3">
        <v>65.873015873015873</v>
      </c>
      <c r="R13" s="3">
        <v>72.592592592592595</v>
      </c>
      <c r="S13" s="3">
        <v>66.666666666666657</v>
      </c>
      <c r="T13" s="3">
        <v>50.264550264550259</v>
      </c>
      <c r="U13" s="3">
        <v>76.92307692307692</v>
      </c>
      <c r="V13" s="3">
        <v>71.717171717171709</v>
      </c>
      <c r="W13" s="3">
        <v>69.841269841269835</v>
      </c>
      <c r="X13" s="3">
        <v>62.222222222222214</v>
      </c>
      <c r="Y13" s="3">
        <v>67.676767676767668</v>
      </c>
      <c r="Z13" s="3">
        <v>63.63636363636364</v>
      </c>
      <c r="AA13" s="3">
        <v>70.370370370370367</v>
      </c>
      <c r="AB13" s="3">
        <v>84.444444444444443</v>
      </c>
      <c r="AC13" s="3">
        <v>70.634920634920633</v>
      </c>
      <c r="AD13" s="3">
        <v>94.444444444444443</v>
      </c>
      <c r="AE13" s="3">
        <v>81.481481481481481</v>
      </c>
      <c r="AF13" s="3">
        <v>79.365079365079353</v>
      </c>
      <c r="AG13" s="3">
        <v>78.632478632478623</v>
      </c>
      <c r="AH13" s="3">
        <v>79.012345679012341</v>
      </c>
      <c r="AI13" s="3">
        <v>74.358974358974365</v>
      </c>
      <c r="AJ13" s="3">
        <v>74.603174603174608</v>
      </c>
      <c r="AK13" s="3">
        <v>66.666666666666657</v>
      </c>
      <c r="AL13" s="3">
        <v>68.518518518518519</v>
      </c>
      <c r="AM13" s="3">
        <v>71.440781440781436</v>
      </c>
      <c r="AN13" s="3">
        <v>79.181929181929178</v>
      </c>
      <c r="AO13" s="3">
        <v>82.539682539682545</v>
      </c>
      <c r="AP13" s="3">
        <v>79.735449735449734</v>
      </c>
      <c r="AQ13" s="3">
        <v>79.770723104056444</v>
      </c>
      <c r="AR13" s="3"/>
      <c r="AS13">
        <v>84.615384615384613</v>
      </c>
      <c r="AT13">
        <v>59.25925925925926</v>
      </c>
      <c r="AU13">
        <v>45.925925925925931</v>
      </c>
      <c r="AV13">
        <v>57.142857142857146</v>
      </c>
      <c r="AW13">
        <v>65.079365079365076</v>
      </c>
      <c r="AX13">
        <v>58.730158730158728</v>
      </c>
      <c r="AY13">
        <v>46.666666666666671</v>
      </c>
      <c r="AZ13">
        <v>72.222222222222214</v>
      </c>
      <c r="BA13">
        <v>74.81481481481481</v>
      </c>
      <c r="BB13">
        <v>47.619047619047613</v>
      </c>
      <c r="BD13" s="3">
        <v>58.606701940035272</v>
      </c>
    </row>
    <row r="14" spans="1:56" x14ac:dyDescent="0.35">
      <c r="A14" t="s">
        <v>114</v>
      </c>
      <c r="B14" t="s">
        <v>117</v>
      </c>
      <c r="C14" s="3">
        <v>74.444444444444443</v>
      </c>
      <c r="D14" s="3">
        <v>78.787878787878796</v>
      </c>
      <c r="E14" s="3">
        <v>55.555555555555557</v>
      </c>
      <c r="F14" s="3">
        <v>56.944444444444443</v>
      </c>
      <c r="G14" s="3">
        <v>47.474747474747467</v>
      </c>
      <c r="H14" s="3">
        <v>46.464646464646464</v>
      </c>
      <c r="I14" s="3">
        <v>46.464646464646464</v>
      </c>
      <c r="J14" s="3">
        <v>46.296296296296298</v>
      </c>
      <c r="K14" s="3">
        <v>41.414141414141419</v>
      </c>
      <c r="L14" s="3">
        <v>59.595959595959592</v>
      </c>
      <c r="M14" s="3">
        <v>69.696969696969703</v>
      </c>
      <c r="N14" s="3">
        <v>40.277777777777779</v>
      </c>
      <c r="O14" s="3">
        <v>59.722222222222221</v>
      </c>
      <c r="P14" s="3">
        <v>69.135802469135797</v>
      </c>
      <c r="Q14" s="3">
        <v>52.525252525252526</v>
      </c>
      <c r="R14" s="3">
        <v>46.666666666666664</v>
      </c>
      <c r="S14" s="3">
        <v>48.888888888888893</v>
      </c>
      <c r="T14" s="3">
        <v>53.777777777777771</v>
      </c>
      <c r="U14" s="3">
        <v>71.604938271604937</v>
      </c>
      <c r="V14" s="3">
        <v>82.222222222222229</v>
      </c>
      <c r="W14" s="3">
        <v>75.308641975308632</v>
      </c>
      <c r="X14" s="3">
        <v>57.142857142857146</v>
      </c>
      <c r="Y14" s="3">
        <v>56.944444444444443</v>
      </c>
      <c r="Z14" s="3">
        <v>51.111111111111107</v>
      </c>
      <c r="AA14" s="3">
        <v>57.575757575757571</v>
      </c>
      <c r="AB14" s="3">
        <v>47.474747474747467</v>
      </c>
      <c r="AC14" s="3">
        <v>54.545454545454547</v>
      </c>
      <c r="AD14" s="3">
        <v>41.414141414141419</v>
      </c>
      <c r="AE14" s="3">
        <v>60.606060606060602</v>
      </c>
      <c r="AF14" s="3">
        <v>68.686868686868678</v>
      </c>
      <c r="AG14" s="3">
        <v>68.888888888888886</v>
      </c>
      <c r="AH14" s="3">
        <v>66.666666666666657</v>
      </c>
      <c r="AI14" s="3">
        <v>44.444444444444443</v>
      </c>
      <c r="AJ14" s="3">
        <v>52.38095238095238</v>
      </c>
      <c r="AK14" s="3">
        <v>54.320987654320987</v>
      </c>
      <c r="AL14" s="3">
        <v>45.454545454545453</v>
      </c>
      <c r="AM14" s="3">
        <v>54.444444444444436</v>
      </c>
      <c r="AN14" s="3">
        <v>78.585858585858574</v>
      </c>
      <c r="AO14" s="3">
        <v>41.111111111111114</v>
      </c>
      <c r="AP14" s="3">
        <v>44.722222222222214</v>
      </c>
      <c r="AQ14" s="3">
        <v>84.074074074074076</v>
      </c>
      <c r="AR14" s="3"/>
      <c r="AS14">
        <v>79.797979797979792</v>
      </c>
      <c r="AT14">
        <v>51.111111111111107</v>
      </c>
      <c r="AU14">
        <v>42.222222222222221</v>
      </c>
      <c r="AV14">
        <v>50</v>
      </c>
      <c r="AW14">
        <v>63.333333333333336</v>
      </c>
      <c r="AX14">
        <v>63.333333333333336</v>
      </c>
      <c r="AY14">
        <v>63.333333333333336</v>
      </c>
      <c r="AZ14">
        <v>77.777777777777771</v>
      </c>
      <c r="BA14">
        <v>71.111111111111114</v>
      </c>
      <c r="BB14">
        <v>69.696969696969688</v>
      </c>
      <c r="BD14" s="3">
        <v>61.324354657687991</v>
      </c>
    </row>
    <row r="15" spans="1:56" x14ac:dyDescent="0.35">
      <c r="A15" t="s">
        <v>90</v>
      </c>
      <c r="B15" t="s">
        <v>146</v>
      </c>
      <c r="C15" s="3">
        <v>59.595959595959592</v>
      </c>
      <c r="D15" s="3">
        <v>62.393162393162385</v>
      </c>
      <c r="E15" s="3">
        <v>45.238095238095234</v>
      </c>
      <c r="F15" s="3">
        <v>58.585858585858581</v>
      </c>
      <c r="G15" s="3">
        <v>49.629629629629626</v>
      </c>
      <c r="H15" s="3">
        <v>33.333333333333329</v>
      </c>
      <c r="I15" s="3">
        <v>22.222222222222221</v>
      </c>
      <c r="J15" s="3">
        <v>53.968253968253961</v>
      </c>
      <c r="K15" s="3">
        <v>45.185185185185183</v>
      </c>
      <c r="L15" s="3">
        <v>51.111111111111107</v>
      </c>
      <c r="M15" s="3">
        <v>92.592592592592595</v>
      </c>
      <c r="N15" s="3">
        <v>63.63636363636364</v>
      </c>
      <c r="O15" s="3">
        <v>62.037037037037031</v>
      </c>
      <c r="P15" s="3">
        <v>64.102564102564102</v>
      </c>
      <c r="Q15" s="3">
        <v>50.793650793650791</v>
      </c>
      <c r="R15" s="3">
        <v>30.952380952380949</v>
      </c>
      <c r="S15" s="3">
        <v>46.825396825396822</v>
      </c>
      <c r="T15" s="3">
        <v>41.925925925925924</v>
      </c>
      <c r="U15" s="3">
        <v>77.777777777777771</v>
      </c>
      <c r="V15" s="3">
        <v>81.818181818181813</v>
      </c>
      <c r="W15" s="3">
        <v>78.703703703703709</v>
      </c>
      <c r="X15" s="3">
        <v>53.703703703703695</v>
      </c>
      <c r="Y15" s="3">
        <v>59.82905982905983</v>
      </c>
      <c r="Z15" s="3">
        <v>72.839506172839506</v>
      </c>
      <c r="AA15" s="3">
        <v>60.74074074074074</v>
      </c>
      <c r="AB15" s="3">
        <v>54.074074074074069</v>
      </c>
      <c r="AC15" s="3">
        <v>43.703703703703702</v>
      </c>
      <c r="AD15" s="3">
        <v>51.111111111111107</v>
      </c>
      <c r="AE15" s="3">
        <v>73.333333333333329</v>
      </c>
      <c r="AF15" s="3">
        <v>68.888888888888886</v>
      </c>
      <c r="AG15" s="3">
        <v>56.79012345679012</v>
      </c>
      <c r="AH15" s="3">
        <v>61.904761904761898</v>
      </c>
      <c r="AI15" s="3">
        <v>66.666666666666657</v>
      </c>
      <c r="AJ15" s="3">
        <v>52.777777777777779</v>
      </c>
      <c r="AK15" s="3">
        <v>57.777777777777779</v>
      </c>
      <c r="AL15" s="3">
        <v>49.629629629629626</v>
      </c>
      <c r="AM15" s="3">
        <v>52.888888888888879</v>
      </c>
      <c r="AN15" s="3">
        <v>78.613756613756621</v>
      </c>
      <c r="AO15" s="3">
        <v>42.962962962962955</v>
      </c>
      <c r="AP15" s="3">
        <v>56.447811447811446</v>
      </c>
      <c r="AQ15" s="3">
        <v>76.296296296296305</v>
      </c>
      <c r="AR15" s="3"/>
      <c r="AS15">
        <v>67.676767676767668</v>
      </c>
      <c r="AT15">
        <v>47.61904761904762</v>
      </c>
      <c r="AU15">
        <v>42.063492063492063</v>
      </c>
      <c r="AV15">
        <v>46.82539682539683</v>
      </c>
      <c r="AW15">
        <v>49.206349206349209</v>
      </c>
      <c r="AX15">
        <v>58.730158730158728</v>
      </c>
      <c r="AY15">
        <v>57.142857142857146</v>
      </c>
      <c r="AZ15">
        <v>69.841269841269835</v>
      </c>
      <c r="BA15">
        <v>65.925925925925924</v>
      </c>
      <c r="BB15">
        <v>50.370370370370367</v>
      </c>
      <c r="BD15" s="3">
        <v>54.191651969429749</v>
      </c>
    </row>
    <row r="16" spans="1:56" x14ac:dyDescent="0.35">
      <c r="A16" t="s">
        <v>91</v>
      </c>
      <c r="B16" t="s">
        <v>101</v>
      </c>
      <c r="C16" s="3">
        <v>57.575757575757571</v>
      </c>
      <c r="D16" s="3">
        <v>62.698412698412703</v>
      </c>
      <c r="E16" s="3">
        <v>39.682539682539677</v>
      </c>
      <c r="F16" s="3">
        <v>67.592592592592581</v>
      </c>
      <c r="G16" s="3">
        <v>50.793650793650791</v>
      </c>
      <c r="H16" s="3">
        <v>79.894179894179885</v>
      </c>
      <c r="I16" s="3">
        <v>61.904761904761898</v>
      </c>
      <c r="J16" s="3">
        <v>56.666666666666657</v>
      </c>
      <c r="K16" s="3">
        <v>31.111111111111107</v>
      </c>
      <c r="L16" s="3">
        <v>58.730158730158728</v>
      </c>
      <c r="M16" s="3">
        <v>62.43386243386243</v>
      </c>
      <c r="N16" s="3">
        <v>33.333333333333329</v>
      </c>
      <c r="O16" s="3">
        <v>48.484848484848477</v>
      </c>
      <c r="P16" s="3">
        <v>57.407407407407412</v>
      </c>
      <c r="Q16" s="3">
        <v>37.222222222222214</v>
      </c>
      <c r="R16" s="3">
        <v>42.777777777777771</v>
      </c>
      <c r="S16" s="3">
        <v>36.666666666666664</v>
      </c>
      <c r="T16" s="3">
        <v>40.952380952380949</v>
      </c>
      <c r="U16" s="3">
        <v>61.111111111111107</v>
      </c>
      <c r="V16" s="3">
        <v>57.638888888888886</v>
      </c>
      <c r="W16" s="3">
        <v>61.111111111111107</v>
      </c>
      <c r="X16" s="3">
        <v>37.037037037037031</v>
      </c>
      <c r="Y16" s="3">
        <v>54.700854700854705</v>
      </c>
      <c r="Z16" s="3">
        <v>50.617283950617278</v>
      </c>
      <c r="AA16" s="3">
        <v>53.439153439153436</v>
      </c>
      <c r="AB16" s="3">
        <v>50.793650793650791</v>
      </c>
      <c r="AC16" s="3">
        <v>45.5026455026455</v>
      </c>
      <c r="AD16" s="3">
        <v>64.705882352941174</v>
      </c>
      <c r="AE16" s="3">
        <v>67.195767195767189</v>
      </c>
      <c r="AF16" s="3">
        <v>69.312169312169317</v>
      </c>
      <c r="AG16" s="3">
        <v>51.515151515151516</v>
      </c>
      <c r="AH16" s="3">
        <v>45.454545454545453</v>
      </c>
      <c r="AI16" s="3">
        <v>26.666666666666664</v>
      </c>
      <c r="AJ16" s="3">
        <v>44.444444444444443</v>
      </c>
      <c r="AK16" s="3">
        <v>45.679012345679006</v>
      </c>
      <c r="AL16" s="3">
        <v>50.793650793650791</v>
      </c>
      <c r="AM16" s="3">
        <v>65.502645502645507</v>
      </c>
      <c r="AN16" s="3">
        <v>67.407407407407419</v>
      </c>
      <c r="AO16" s="3">
        <v>41.111111111111114</v>
      </c>
      <c r="AP16" s="3">
        <v>56.308131439710394</v>
      </c>
      <c r="AQ16" s="3">
        <v>80.423280423280417</v>
      </c>
      <c r="AR16" s="3"/>
      <c r="AS16">
        <v>63.580246913580247</v>
      </c>
      <c r="AT16">
        <v>31.746031746031747</v>
      </c>
      <c r="AU16">
        <v>11.640211640211646</v>
      </c>
      <c r="AV16">
        <v>17.989417989417987</v>
      </c>
      <c r="AW16">
        <v>26.455026455026456</v>
      </c>
      <c r="AX16">
        <v>17.460317460317455</v>
      </c>
      <c r="AY16">
        <v>16.402116402116405</v>
      </c>
      <c r="AZ16">
        <v>64.021164021164012</v>
      </c>
      <c r="BA16">
        <v>47.619047619047613</v>
      </c>
      <c r="BB16">
        <v>34.920634920634924</v>
      </c>
      <c r="BD16" s="3">
        <v>29.805996472663139</v>
      </c>
    </row>
    <row r="17" spans="1:56" x14ac:dyDescent="0.35">
      <c r="A17" t="s">
        <v>114</v>
      </c>
      <c r="B17" t="s">
        <v>4</v>
      </c>
      <c r="C17" s="3">
        <v>73.148148148148138</v>
      </c>
      <c r="D17" s="3">
        <v>48.148148148148145</v>
      </c>
      <c r="E17" s="3">
        <v>59.259259259259252</v>
      </c>
      <c r="F17" s="3">
        <v>60.185185185185183</v>
      </c>
      <c r="G17" s="3">
        <v>55.555555555555557</v>
      </c>
      <c r="H17" s="3">
        <v>25.925925925925927</v>
      </c>
      <c r="I17" s="3">
        <v>40.74074074074074</v>
      </c>
      <c r="J17" s="3">
        <v>61.111111111111107</v>
      </c>
      <c r="K17" s="3">
        <v>43.518518518518519</v>
      </c>
      <c r="L17" s="3">
        <v>71.296296296296291</v>
      </c>
      <c r="M17" s="3">
        <v>81.481481481481481</v>
      </c>
      <c r="N17" s="3">
        <v>46.666666666666664</v>
      </c>
      <c r="O17" s="3">
        <v>52.777777777777779</v>
      </c>
      <c r="P17" s="3">
        <v>50</v>
      </c>
      <c r="Q17" s="3">
        <v>50.925925925925924</v>
      </c>
      <c r="R17" s="3">
        <v>68.518518518518519</v>
      </c>
      <c r="S17" s="3">
        <v>62.62626262626263</v>
      </c>
      <c r="T17" s="3">
        <v>48.653198653198658</v>
      </c>
      <c r="U17" s="3">
        <v>74.747474747474755</v>
      </c>
      <c r="V17" s="3">
        <v>71.296296296296291</v>
      </c>
      <c r="W17" s="3">
        <v>73.737373737373744</v>
      </c>
      <c r="X17" s="3">
        <v>49.494949494949488</v>
      </c>
      <c r="Y17" s="3">
        <v>43.20987654320988</v>
      </c>
      <c r="Z17" s="3">
        <v>27.777777777777779</v>
      </c>
      <c r="AA17" s="3">
        <v>74.074074074074076</v>
      </c>
      <c r="AB17" s="3">
        <v>43.518518518518519</v>
      </c>
      <c r="AC17" s="3">
        <v>48.148148148148145</v>
      </c>
      <c r="AD17" s="3">
        <v>59.259259259259252</v>
      </c>
      <c r="AE17" s="3">
        <v>45.370370370370367</v>
      </c>
      <c r="AF17" s="3">
        <v>55.555555555555557</v>
      </c>
      <c r="AG17" s="3">
        <v>33.333333333333329</v>
      </c>
      <c r="AH17" s="3">
        <v>44.444444444444443</v>
      </c>
      <c r="AI17" s="3">
        <v>33.333333333333329</v>
      </c>
      <c r="AJ17" s="3">
        <v>29.629629629629626</v>
      </c>
      <c r="AK17" s="3">
        <v>42.424242424242422</v>
      </c>
      <c r="AL17" s="3">
        <v>43.518518518518519</v>
      </c>
      <c r="AM17" s="3">
        <v>55.74074074074074</v>
      </c>
      <c r="AN17" s="3">
        <v>65.925925925925938</v>
      </c>
      <c r="AO17" s="3">
        <v>41.666666666666664</v>
      </c>
      <c r="AP17" s="3">
        <v>34.953703703703702</v>
      </c>
      <c r="AQ17" s="3">
        <v>67.901234567901227</v>
      </c>
      <c r="AR17" s="3"/>
      <c r="AS17">
        <v>75.925925925925924</v>
      </c>
      <c r="AT17">
        <v>46.296296296296305</v>
      </c>
      <c r="AU17">
        <v>50.925925925925924</v>
      </c>
      <c r="AV17">
        <v>44.444444444444443</v>
      </c>
      <c r="AW17">
        <v>61.111111111111114</v>
      </c>
      <c r="AX17">
        <v>51.851851851851855</v>
      </c>
      <c r="AY17">
        <v>53.703703703703702</v>
      </c>
      <c r="AZ17">
        <v>56.481481481481474</v>
      </c>
      <c r="BA17">
        <v>64.81481481481481</v>
      </c>
      <c r="BB17">
        <v>45.370370370370367</v>
      </c>
      <c r="BD17" s="3">
        <v>52.777777777777786</v>
      </c>
    </row>
    <row r="18" spans="1:56" x14ac:dyDescent="0.35">
      <c r="A18" t="s">
        <v>91</v>
      </c>
      <c r="B18" t="s">
        <v>160</v>
      </c>
      <c r="C18" s="3">
        <v>50.925925925925924</v>
      </c>
      <c r="D18" s="3">
        <v>46.153846153846153</v>
      </c>
      <c r="E18" s="3">
        <v>37.301587301587297</v>
      </c>
      <c r="F18" s="3">
        <v>38.095238095238095</v>
      </c>
      <c r="G18" s="3">
        <v>33.333333333333329</v>
      </c>
      <c r="H18" s="3">
        <v>42.857142857142854</v>
      </c>
      <c r="I18" s="3">
        <v>38.888888888888886</v>
      </c>
      <c r="J18" s="3">
        <v>48.888888888888893</v>
      </c>
      <c r="K18" s="3">
        <v>18.253968253968253</v>
      </c>
      <c r="L18" s="3">
        <v>54.761904761904766</v>
      </c>
      <c r="M18" s="3">
        <v>69.841269841269849</v>
      </c>
      <c r="N18" s="3">
        <v>11.111111111111111</v>
      </c>
      <c r="O18" s="3">
        <v>48.611111111111107</v>
      </c>
      <c r="P18" s="3">
        <v>42.857142857142854</v>
      </c>
      <c r="Q18" s="3">
        <v>30.769230769230766</v>
      </c>
      <c r="R18" s="3">
        <v>42.857142857142854</v>
      </c>
      <c r="S18" s="3">
        <v>40.476190476190482</v>
      </c>
      <c r="T18" s="3">
        <v>39.059829059829056</v>
      </c>
      <c r="U18" s="3">
        <v>67.592592592592581</v>
      </c>
      <c r="V18" s="3">
        <v>46.031746031746032</v>
      </c>
      <c r="W18" s="3">
        <v>37.5</v>
      </c>
      <c r="X18" s="3">
        <v>14.814814814814817</v>
      </c>
      <c r="Y18" s="3">
        <v>30.864197530864196</v>
      </c>
      <c r="Z18" s="3">
        <v>33.333333333333329</v>
      </c>
      <c r="AA18" s="3">
        <v>39.682539682539677</v>
      </c>
      <c r="AB18" s="3">
        <v>47.008547008547005</v>
      </c>
      <c r="AC18" s="3">
        <v>36.752136752136749</v>
      </c>
      <c r="AD18" s="3">
        <v>81.481481481481481</v>
      </c>
      <c r="AE18" s="3">
        <v>57.142857142857146</v>
      </c>
      <c r="AF18" s="3">
        <v>61.904761904761898</v>
      </c>
      <c r="AG18" s="3">
        <v>26.984126984126981</v>
      </c>
      <c r="AH18" s="3">
        <v>27.777777777777779</v>
      </c>
      <c r="AI18" s="3">
        <v>44.444444444444443</v>
      </c>
      <c r="AJ18" s="3">
        <v>20.37037037037037</v>
      </c>
      <c r="AK18" s="3">
        <v>25</v>
      </c>
      <c r="AL18" s="3">
        <v>25.396825396825395</v>
      </c>
      <c r="AM18" s="3">
        <v>53.333333333333336</v>
      </c>
      <c r="AN18" s="3">
        <v>57.631257631257633</v>
      </c>
      <c r="AO18" s="3">
        <v>40.170940170940163</v>
      </c>
      <c r="AP18" s="3">
        <v>46.947496947496944</v>
      </c>
      <c r="AQ18" s="3">
        <v>67.195767195767203</v>
      </c>
      <c r="AR18" s="3"/>
      <c r="AS18">
        <v>62.222222222222214</v>
      </c>
      <c r="AT18">
        <v>18.253968253968253</v>
      </c>
      <c r="AU18">
        <v>19.047619047619037</v>
      </c>
      <c r="AV18">
        <v>23.07692307692308</v>
      </c>
      <c r="AW18">
        <v>23.931623931623932</v>
      </c>
      <c r="AX18">
        <v>24.603174603174608</v>
      </c>
      <c r="AY18">
        <v>21.428571428571431</v>
      </c>
      <c r="AZ18">
        <v>35.714285714285715</v>
      </c>
      <c r="BA18">
        <v>36.507936507936506</v>
      </c>
      <c r="BB18">
        <v>26.984126984126981</v>
      </c>
      <c r="BD18" s="3">
        <v>25.505358838692175</v>
      </c>
    </row>
    <row r="19" spans="1:56" x14ac:dyDescent="0.35">
      <c r="A19" t="s">
        <v>90</v>
      </c>
      <c r="B19" t="s">
        <v>5</v>
      </c>
      <c r="C19" s="3">
        <v>70.370370370370367</v>
      </c>
      <c r="D19" s="3">
        <v>73.148148148148138</v>
      </c>
      <c r="E19" s="3">
        <v>56.410256410256402</v>
      </c>
      <c r="F19" s="3">
        <v>56.481481481481474</v>
      </c>
      <c r="G19" s="3">
        <v>58.119658119658119</v>
      </c>
      <c r="H19" s="3">
        <v>80.341880341880326</v>
      </c>
      <c r="I19" s="3">
        <v>66.666666666666657</v>
      </c>
      <c r="J19" s="3">
        <v>50.617283950617278</v>
      </c>
      <c r="K19" s="3">
        <v>68.376068376068375</v>
      </c>
      <c r="L19" s="3">
        <v>61.111111111111107</v>
      </c>
      <c r="M19" s="3">
        <v>62.962962962962969</v>
      </c>
      <c r="N19" s="3">
        <v>37.037037037037031</v>
      </c>
      <c r="O19" s="3">
        <v>56.79012345679012</v>
      </c>
      <c r="P19" s="3">
        <v>56.666666666666657</v>
      </c>
      <c r="Q19" s="3">
        <v>55.555555555555557</v>
      </c>
      <c r="R19" s="3">
        <v>57.264957264957268</v>
      </c>
      <c r="S19" s="3">
        <v>55.555555555555557</v>
      </c>
      <c r="T19" s="3">
        <v>26.787878787878789</v>
      </c>
      <c r="U19" s="3">
        <v>72.727272727272734</v>
      </c>
      <c r="V19" s="3">
        <v>43.333333333333336</v>
      </c>
      <c r="W19" s="3">
        <v>63.63636363636364</v>
      </c>
      <c r="X19" s="3">
        <v>29.629629629629626</v>
      </c>
      <c r="Y19" s="3">
        <v>40.74074074074074</v>
      </c>
      <c r="Z19" s="3">
        <v>53.703703703703695</v>
      </c>
      <c r="AA19" s="3">
        <v>70.085470085470078</v>
      </c>
      <c r="AB19" s="3">
        <v>71.794871794871796</v>
      </c>
      <c r="AC19" s="3">
        <v>70.940170940170944</v>
      </c>
      <c r="AD19" s="3">
        <v>66.666666666666657</v>
      </c>
      <c r="AE19" s="3">
        <v>78.632478632478623</v>
      </c>
      <c r="AF19" s="3">
        <v>58.119658119658119</v>
      </c>
      <c r="AG19" s="3">
        <v>69.841269841269835</v>
      </c>
      <c r="AH19" s="3">
        <v>65.079365079365076</v>
      </c>
      <c r="AI19" s="3">
        <v>53.333333333333329</v>
      </c>
      <c r="AJ19" s="3">
        <v>56.79012345679012</v>
      </c>
      <c r="AK19" s="3">
        <v>50</v>
      </c>
      <c r="AL19" s="3">
        <v>32.478632478632477</v>
      </c>
      <c r="AM19" s="3">
        <v>37.508417508417509</v>
      </c>
      <c r="AN19" s="3">
        <v>81.411896745230081</v>
      </c>
      <c r="AO19" s="3">
        <v>41.880341880341881</v>
      </c>
      <c r="AP19" s="3">
        <v>41.025641025641022</v>
      </c>
      <c r="AQ19" s="3">
        <v>87.179487179487182</v>
      </c>
      <c r="AR19" s="3"/>
      <c r="AS19">
        <v>62.962962962962962</v>
      </c>
      <c r="AT19">
        <v>61.53846153846154</v>
      </c>
      <c r="AU19">
        <v>39.316239316239319</v>
      </c>
      <c r="AV19">
        <v>41.025641025641029</v>
      </c>
      <c r="AW19">
        <v>57.777777777777779</v>
      </c>
      <c r="AX19">
        <v>42.735042735042732</v>
      </c>
      <c r="AY19">
        <v>46.15384615384616</v>
      </c>
      <c r="AZ19">
        <v>71.794871794871796</v>
      </c>
      <c r="BA19">
        <v>70.085470085470078</v>
      </c>
      <c r="BB19">
        <v>51.851851851851855</v>
      </c>
      <c r="BD19" s="3">
        <v>53.586578031022476</v>
      </c>
    </row>
    <row r="20" spans="1:56" x14ac:dyDescent="0.35">
      <c r="A20" t="s">
        <v>91</v>
      </c>
      <c r="B20" t="s">
        <v>118</v>
      </c>
      <c r="C20" s="3">
        <v>65.079365079365076</v>
      </c>
      <c r="D20" s="3">
        <v>51.111111111111107</v>
      </c>
      <c r="E20" s="3">
        <v>37.606837606837608</v>
      </c>
      <c r="F20" s="3">
        <v>52.38095238095238</v>
      </c>
      <c r="G20" s="3">
        <v>43.589743589743591</v>
      </c>
      <c r="H20" s="3">
        <v>47.863247863247857</v>
      </c>
      <c r="I20" s="3">
        <v>44.444444444444443</v>
      </c>
      <c r="J20" s="3">
        <v>51.111111111111107</v>
      </c>
      <c r="K20" s="3">
        <v>49.572649572649574</v>
      </c>
      <c r="L20" s="3">
        <v>50</v>
      </c>
      <c r="M20" s="3">
        <v>66.666666666666671</v>
      </c>
      <c r="N20" s="3">
        <v>48.888888888888893</v>
      </c>
      <c r="O20" s="3">
        <v>58.333333333333329</v>
      </c>
      <c r="P20" s="3">
        <v>44.444444444444443</v>
      </c>
      <c r="Q20" s="3">
        <v>45.454545454545453</v>
      </c>
      <c r="R20" s="3">
        <v>48.148148148148145</v>
      </c>
      <c r="S20" s="3">
        <v>45.370370370370367</v>
      </c>
      <c r="T20" s="3">
        <v>45.982905982905983</v>
      </c>
      <c r="U20" s="3">
        <v>53.333333333333329</v>
      </c>
      <c r="V20" s="3">
        <v>69.444444444444443</v>
      </c>
      <c r="W20" s="3">
        <v>51.388888888888886</v>
      </c>
      <c r="X20" s="3">
        <v>29.629629629629626</v>
      </c>
      <c r="Y20" s="3">
        <v>52.38095238095238</v>
      </c>
      <c r="Z20" s="3">
        <v>48.148148148148145</v>
      </c>
      <c r="AA20" s="3">
        <v>52.136752136752136</v>
      </c>
      <c r="AB20" s="3">
        <v>39.316239316239312</v>
      </c>
      <c r="AC20" s="3">
        <v>41.880341880341881</v>
      </c>
      <c r="AD20" s="3">
        <v>64.102564102564102</v>
      </c>
      <c r="AE20" s="3">
        <v>56.410256410256402</v>
      </c>
      <c r="AF20" s="3">
        <v>49.074074074074076</v>
      </c>
      <c r="AG20" s="3">
        <v>51.851851851851855</v>
      </c>
      <c r="AH20" s="3">
        <v>46.666666666666664</v>
      </c>
      <c r="AI20" s="3">
        <v>51.851851851851855</v>
      </c>
      <c r="AJ20" s="3">
        <v>45.833333333333329</v>
      </c>
      <c r="AK20" s="3">
        <v>63.492063492063494</v>
      </c>
      <c r="AL20" s="3">
        <v>44.444444444444443</v>
      </c>
      <c r="AM20" s="3">
        <v>54.700854700854698</v>
      </c>
      <c r="AN20" s="3">
        <v>65.641025641025664</v>
      </c>
      <c r="AO20" s="3">
        <v>42.735042735042732</v>
      </c>
      <c r="AP20" s="3">
        <v>46.474358974358978</v>
      </c>
      <c r="AQ20" s="3">
        <v>68.376068376068375</v>
      </c>
      <c r="AR20" s="3"/>
      <c r="AS20">
        <v>50.793650793650791</v>
      </c>
      <c r="AT20">
        <v>29.059829059829056</v>
      </c>
      <c r="AU20">
        <v>30.769230769230774</v>
      </c>
      <c r="AV20">
        <v>29.914529914529922</v>
      </c>
      <c r="AW20">
        <v>34.18803418803418</v>
      </c>
      <c r="AX20">
        <v>27.350427350427353</v>
      </c>
      <c r="AY20">
        <v>24.786324786324784</v>
      </c>
      <c r="AZ20">
        <v>28.703703703703706</v>
      </c>
      <c r="BA20">
        <v>35.18518518518519</v>
      </c>
      <c r="BB20">
        <v>27.777777777777779</v>
      </c>
      <c r="BD20" s="3">
        <v>29.748338081671413</v>
      </c>
    </row>
    <row r="21" spans="1:56" x14ac:dyDescent="0.35">
      <c r="A21" t="s">
        <v>116</v>
      </c>
      <c r="B21" t="s">
        <v>137</v>
      </c>
      <c r="C21" s="3">
        <v>65.873015873015873</v>
      </c>
      <c r="D21" s="3">
        <v>63.492063492063494</v>
      </c>
      <c r="E21" s="3">
        <v>53.968253968253961</v>
      </c>
      <c r="F21" s="3">
        <v>62.962962962962962</v>
      </c>
      <c r="G21" s="3">
        <v>50.793650793650791</v>
      </c>
      <c r="H21" s="3">
        <v>65.873015873015873</v>
      </c>
      <c r="I21" s="3">
        <v>55.555555555555557</v>
      </c>
      <c r="J21" s="3">
        <v>51.515151515151516</v>
      </c>
      <c r="K21" s="3">
        <v>72.222222222222214</v>
      </c>
      <c r="L21" s="3">
        <v>70.085470085470078</v>
      </c>
      <c r="M21" s="3">
        <v>63.492063492063494</v>
      </c>
      <c r="N21" s="3">
        <v>58.585858585858581</v>
      </c>
      <c r="O21" s="3">
        <v>65.740740740740748</v>
      </c>
      <c r="P21" s="3">
        <v>60.606060606060602</v>
      </c>
      <c r="Q21" s="3">
        <v>69.047619047619051</v>
      </c>
      <c r="R21" s="3">
        <v>69.047619047619051</v>
      </c>
      <c r="S21" s="3">
        <v>69.230769230769226</v>
      </c>
      <c r="T21" s="3">
        <v>60.354090354090353</v>
      </c>
      <c r="U21" s="3">
        <v>70.940170940170944</v>
      </c>
      <c r="V21" s="3">
        <v>66.666666666666657</v>
      </c>
      <c r="W21" s="3">
        <v>62.962962962962962</v>
      </c>
      <c r="X21" s="3">
        <v>58.888888888888886</v>
      </c>
      <c r="Y21" s="3">
        <v>56.56565656565656</v>
      </c>
      <c r="Z21" s="3">
        <v>47.222222222222221</v>
      </c>
      <c r="AA21" s="3">
        <v>65.873015873015873</v>
      </c>
      <c r="AB21" s="3">
        <v>65.079365079365076</v>
      </c>
      <c r="AC21" s="3">
        <v>53.17460317460317</v>
      </c>
      <c r="AD21" s="3">
        <v>65.873015873015873</v>
      </c>
      <c r="AE21" s="3">
        <v>59.523809523809518</v>
      </c>
      <c r="AF21" s="3">
        <v>65.079365079365076</v>
      </c>
      <c r="AG21" s="3">
        <v>70</v>
      </c>
      <c r="AH21" s="3">
        <v>46.031746031746032</v>
      </c>
      <c r="AI21" s="3">
        <v>36.507936507936506</v>
      </c>
      <c r="AJ21" s="3">
        <v>50.617283950617278</v>
      </c>
      <c r="AK21" s="3">
        <v>65.277777777777771</v>
      </c>
      <c r="AL21" s="3">
        <v>53.968253968253961</v>
      </c>
      <c r="AM21" s="3">
        <v>64.458874458874448</v>
      </c>
      <c r="AN21" s="3">
        <v>77.193732193732188</v>
      </c>
      <c r="AO21" s="3">
        <v>51.587301587301589</v>
      </c>
      <c r="AP21" s="3">
        <v>61.797924297924297</v>
      </c>
      <c r="AQ21" s="3">
        <v>78.835978835978835</v>
      </c>
      <c r="AR21" s="3"/>
      <c r="AS21">
        <v>56.481481481481474</v>
      </c>
      <c r="AT21">
        <v>11.904761904761898</v>
      </c>
      <c r="AU21">
        <v>15.873015873015873</v>
      </c>
      <c r="AV21">
        <v>22.222222222222229</v>
      </c>
      <c r="AW21">
        <v>38.888888888888893</v>
      </c>
      <c r="AX21">
        <v>15.07936507936509</v>
      </c>
      <c r="AY21">
        <v>20.634920634920647</v>
      </c>
      <c r="AZ21">
        <v>60.317460317460316</v>
      </c>
      <c r="BA21">
        <v>46.825396825396822</v>
      </c>
      <c r="BB21">
        <v>21.428571428571427</v>
      </c>
      <c r="BD21" s="3">
        <v>28.130511463844798</v>
      </c>
    </row>
    <row r="22" spans="1:56" x14ac:dyDescent="0.35">
      <c r="A22" t="s">
        <v>116</v>
      </c>
      <c r="B22" t="s">
        <v>119</v>
      </c>
      <c r="C22" s="3">
        <v>80.808080808080817</v>
      </c>
      <c r="D22" s="3">
        <v>75.757575757575751</v>
      </c>
      <c r="E22" s="3">
        <v>70.707070707070699</v>
      </c>
      <c r="F22" s="3">
        <v>73.737373737373744</v>
      </c>
      <c r="G22" s="3">
        <v>56.56565656565656</v>
      </c>
      <c r="H22" s="3">
        <v>44.444444444444443</v>
      </c>
      <c r="I22" s="3">
        <v>66.666666666666657</v>
      </c>
      <c r="J22" s="3">
        <v>70.707070707070699</v>
      </c>
      <c r="K22" s="3">
        <v>64.646464646464651</v>
      </c>
      <c r="L22" s="3">
        <v>65.277777777777771</v>
      </c>
      <c r="M22" s="3">
        <v>84.848484848484844</v>
      </c>
      <c r="N22" s="3">
        <v>40.74074074074074</v>
      </c>
      <c r="O22" s="3">
        <v>55.555555555555557</v>
      </c>
      <c r="P22" s="3">
        <v>65.277777777777771</v>
      </c>
      <c r="Q22" s="3">
        <v>63.63636363636364</v>
      </c>
      <c r="R22" s="3">
        <v>68.686868686868678</v>
      </c>
      <c r="S22" s="3">
        <v>66.666666666666657</v>
      </c>
      <c r="T22" s="3">
        <v>72.525252525252512</v>
      </c>
      <c r="U22" s="3">
        <v>68.686868686868678</v>
      </c>
      <c r="V22" s="3">
        <v>77.777777777777771</v>
      </c>
      <c r="W22" s="3">
        <v>61.111111111111107</v>
      </c>
      <c r="X22" s="3">
        <v>55.555555555555557</v>
      </c>
      <c r="Y22" s="3">
        <v>57.575757575757571</v>
      </c>
      <c r="Z22" s="3">
        <v>47.222222222222221</v>
      </c>
      <c r="AA22" s="3">
        <v>67.676767676767668</v>
      </c>
      <c r="AB22" s="3">
        <v>61.616161616161619</v>
      </c>
      <c r="AC22" s="3">
        <v>60.606060606060602</v>
      </c>
      <c r="AD22" s="3">
        <v>79.797979797979792</v>
      </c>
      <c r="AE22" s="3">
        <v>67.676767676767668</v>
      </c>
      <c r="AF22" s="3">
        <v>74.747474747474755</v>
      </c>
      <c r="AG22" s="3">
        <v>62.222222222222214</v>
      </c>
      <c r="AH22" s="3">
        <v>35.555555555555557</v>
      </c>
      <c r="AI22" s="3">
        <v>47.222222222222221</v>
      </c>
      <c r="AJ22" s="3">
        <v>41.975308641975303</v>
      </c>
      <c r="AK22" s="3">
        <v>51.111111111111107</v>
      </c>
      <c r="AL22" s="3">
        <v>56.56565656565656</v>
      </c>
      <c r="AM22" s="3">
        <v>72.12121212121211</v>
      </c>
      <c r="AN22" s="3">
        <v>62.828282828282831</v>
      </c>
      <c r="AO22" s="3">
        <v>57.777777777777779</v>
      </c>
      <c r="AP22" s="3">
        <v>57.323232323232325</v>
      </c>
      <c r="AQ22" s="3">
        <v>91.582491582491585</v>
      </c>
      <c r="AR22" s="3"/>
      <c r="AS22">
        <v>81.818181818181813</v>
      </c>
      <c r="AT22">
        <v>32.323232323232332</v>
      </c>
      <c r="AU22">
        <v>31.313131313131322</v>
      </c>
      <c r="AV22">
        <v>33.333333333333343</v>
      </c>
      <c r="AW22">
        <v>53.535353535353536</v>
      </c>
      <c r="AX22">
        <v>51.515151515151523</v>
      </c>
      <c r="AY22">
        <v>43.43434343434344</v>
      </c>
      <c r="AZ22">
        <v>82.828282828282838</v>
      </c>
      <c r="BA22">
        <v>81.818181818181813</v>
      </c>
      <c r="BB22">
        <v>65.656565656565661</v>
      </c>
      <c r="BD22" s="3">
        <v>52.861952861952865</v>
      </c>
    </row>
    <row r="23" spans="1:56" x14ac:dyDescent="0.35">
      <c r="A23" t="s">
        <v>116</v>
      </c>
      <c r="B23" t="s">
        <v>17</v>
      </c>
      <c r="C23" s="3">
        <v>75.555555555555557</v>
      </c>
      <c r="D23" s="3">
        <v>72.222222222222214</v>
      </c>
      <c r="E23" s="3">
        <v>46.825396825396822</v>
      </c>
      <c r="F23" s="3">
        <v>61.728395061728392</v>
      </c>
      <c r="G23" s="3">
        <v>37.301587301587297</v>
      </c>
      <c r="H23" s="3">
        <v>34.126984126984119</v>
      </c>
      <c r="I23" s="3">
        <v>41.269841269841272</v>
      </c>
      <c r="J23" s="3">
        <v>61.728395061728392</v>
      </c>
      <c r="K23" s="3">
        <v>62.698412698412703</v>
      </c>
      <c r="L23" s="3">
        <v>61.538461538461533</v>
      </c>
      <c r="M23" s="3">
        <v>73.015873015873012</v>
      </c>
      <c r="N23" s="3">
        <v>71.111111111111114</v>
      </c>
      <c r="O23" s="3">
        <v>70.370370370370367</v>
      </c>
      <c r="P23" s="3">
        <v>66.666666666666657</v>
      </c>
      <c r="Q23" s="3">
        <v>53.968253968253961</v>
      </c>
      <c r="R23" s="3">
        <v>64.285714285714278</v>
      </c>
      <c r="S23" s="3">
        <v>57.264957264957268</v>
      </c>
      <c r="T23" s="3">
        <v>45.396825396825399</v>
      </c>
      <c r="U23" s="3">
        <v>76.666666666666671</v>
      </c>
      <c r="V23" s="3">
        <v>68.888888888888886</v>
      </c>
      <c r="W23" s="3">
        <v>87.654320987654316</v>
      </c>
      <c r="X23" s="3">
        <v>50</v>
      </c>
      <c r="Y23" s="3">
        <v>64.444444444444443</v>
      </c>
      <c r="Z23" s="3">
        <v>48.148148148148145</v>
      </c>
      <c r="AA23" s="3">
        <v>63.492063492063494</v>
      </c>
      <c r="AB23" s="3">
        <v>55.555555555555557</v>
      </c>
      <c r="AC23" s="3">
        <v>57.936507936507937</v>
      </c>
      <c r="AD23" s="3">
        <v>84.92063492063491</v>
      </c>
      <c r="AE23" s="3">
        <v>61.904761904761898</v>
      </c>
      <c r="AF23" s="3">
        <v>69.841269841269835</v>
      </c>
      <c r="AG23" s="3">
        <v>60.317460317460316</v>
      </c>
      <c r="AH23" s="3">
        <v>25</v>
      </c>
      <c r="AI23" s="3">
        <v>50</v>
      </c>
      <c r="AJ23" s="3">
        <v>71.111111111111114</v>
      </c>
      <c r="AK23" s="3">
        <v>62.222222222222214</v>
      </c>
      <c r="AL23" s="3">
        <v>45.238095238095234</v>
      </c>
      <c r="AM23" s="3">
        <v>52.063492063492063</v>
      </c>
      <c r="AN23" s="3">
        <v>78.095238095238102</v>
      </c>
      <c r="AO23" s="3">
        <v>50.793650793650791</v>
      </c>
      <c r="AP23" s="3">
        <v>54.166666666666657</v>
      </c>
      <c r="AQ23" s="3">
        <v>84.656084656084658</v>
      </c>
      <c r="AR23" s="3"/>
      <c r="AS23">
        <v>59.595959595959592</v>
      </c>
      <c r="AT23">
        <v>19.658119658119674</v>
      </c>
      <c r="AU23">
        <v>22.222222222222229</v>
      </c>
      <c r="AV23">
        <v>26.19047619047619</v>
      </c>
      <c r="AW23">
        <v>37.301587301587297</v>
      </c>
      <c r="AX23">
        <v>26.984126984126988</v>
      </c>
      <c r="AY23">
        <v>28.571428571428569</v>
      </c>
      <c r="AZ23">
        <v>67.460317460317455</v>
      </c>
      <c r="BA23">
        <v>73.80952380952381</v>
      </c>
      <c r="BB23">
        <v>49.206349206349209</v>
      </c>
      <c r="BD23" s="3">
        <v>39.044905711572383</v>
      </c>
    </row>
    <row r="24" spans="1:56" x14ac:dyDescent="0.35">
      <c r="A24" t="s">
        <v>93</v>
      </c>
      <c r="B24" t="s">
        <v>57</v>
      </c>
      <c r="C24" s="3">
        <v>48.484848484848477</v>
      </c>
      <c r="D24" s="3">
        <v>55.555555555555557</v>
      </c>
      <c r="E24" s="3">
        <v>34.920634920634924</v>
      </c>
      <c r="F24" s="3">
        <v>38.271604938271608</v>
      </c>
      <c r="G24" s="3">
        <v>31.746031746031747</v>
      </c>
      <c r="H24" s="3">
        <v>11.111111111111111</v>
      </c>
      <c r="I24" s="3">
        <v>17.460317460317462</v>
      </c>
      <c r="J24" s="3">
        <v>29.629629629629626</v>
      </c>
      <c r="K24" s="3">
        <v>17.171717171717169</v>
      </c>
      <c r="L24" s="3">
        <v>37.962962962962962</v>
      </c>
      <c r="M24" s="3">
        <v>84.126984126984127</v>
      </c>
      <c r="N24" s="3">
        <v>52.777777777777779</v>
      </c>
      <c r="O24" s="3">
        <v>44.444444444444443</v>
      </c>
      <c r="P24" s="3">
        <v>33.333333333333329</v>
      </c>
      <c r="Q24" s="3">
        <v>32.539682539682538</v>
      </c>
      <c r="R24" s="3">
        <v>29.914529914529915</v>
      </c>
      <c r="S24" s="3">
        <v>33.333333333333329</v>
      </c>
      <c r="T24" s="3">
        <v>32.73504273504274</v>
      </c>
      <c r="U24" s="3">
        <v>51.851851851851855</v>
      </c>
      <c r="V24" s="3">
        <v>61.728395061728392</v>
      </c>
      <c r="W24" s="3">
        <v>8.3333333333333321</v>
      </c>
      <c r="X24" s="3">
        <v>19.444444444444443</v>
      </c>
      <c r="Y24" s="3">
        <v>13.888888888888889</v>
      </c>
      <c r="Z24" s="3">
        <v>25.396825396825395</v>
      </c>
      <c r="AA24" s="3">
        <v>37.301587301587297</v>
      </c>
      <c r="AB24" s="3">
        <v>26.851851851851848</v>
      </c>
      <c r="AC24" s="3">
        <v>21.367521367521366</v>
      </c>
      <c r="AD24" s="3">
        <v>46.153846153846153</v>
      </c>
      <c r="AE24" s="3">
        <v>58.974358974358971</v>
      </c>
      <c r="AF24" s="3">
        <v>42.592592592592588</v>
      </c>
      <c r="AG24" s="3">
        <v>61.111111111111107</v>
      </c>
      <c r="AH24" s="3">
        <v>37.037037037037031</v>
      </c>
      <c r="AI24" s="3">
        <v>50</v>
      </c>
      <c r="AJ24" s="3">
        <v>46.666666666666664</v>
      </c>
      <c r="AK24" s="3">
        <v>42.592592592592588</v>
      </c>
      <c r="AL24" s="3">
        <v>28.571428571428573</v>
      </c>
      <c r="AM24" s="3">
        <v>35.506715506715501</v>
      </c>
      <c r="AN24" s="3">
        <v>72.710622710622715</v>
      </c>
      <c r="AO24" s="3">
        <v>17.09401709401709</v>
      </c>
      <c r="AP24" s="3">
        <v>45.238095238095234</v>
      </c>
      <c r="AQ24" s="3">
        <v>59.625559625559625</v>
      </c>
      <c r="AR24" s="3"/>
      <c r="AS24">
        <v>56.481481481481474</v>
      </c>
      <c r="AT24">
        <v>37.962962962962969</v>
      </c>
      <c r="AU24">
        <v>41.666666666666671</v>
      </c>
      <c r="AV24">
        <v>48.888888888888893</v>
      </c>
      <c r="AW24">
        <v>53.703703703703702</v>
      </c>
      <c r="AX24">
        <v>41.666666666666671</v>
      </c>
      <c r="AY24">
        <v>38.888888888888893</v>
      </c>
      <c r="AZ24">
        <v>26.851851851851848</v>
      </c>
      <c r="BA24">
        <v>35.897435897435898</v>
      </c>
      <c r="BB24">
        <v>29.05982905982906</v>
      </c>
      <c r="BD24" s="3">
        <v>39.398543842988289</v>
      </c>
    </row>
    <row r="25" spans="1:56" x14ac:dyDescent="0.35">
      <c r="A25" t="s">
        <v>116</v>
      </c>
      <c r="B25" t="s">
        <v>120</v>
      </c>
      <c r="C25" s="3">
        <v>67.460317460317455</v>
      </c>
      <c r="D25" s="3">
        <v>65.079365079365076</v>
      </c>
      <c r="E25" s="3">
        <v>49.206349206349209</v>
      </c>
      <c r="F25" s="3">
        <v>71.428571428571431</v>
      </c>
      <c r="G25" s="3">
        <v>53.968253968253961</v>
      </c>
      <c r="H25" s="3">
        <v>44.444444444444443</v>
      </c>
      <c r="I25" s="3">
        <v>51.282051282051277</v>
      </c>
      <c r="J25" s="3">
        <v>55.555555555555557</v>
      </c>
      <c r="K25" s="3">
        <v>73.80952380952381</v>
      </c>
      <c r="L25" s="3">
        <v>63.247863247863251</v>
      </c>
      <c r="M25" s="3">
        <v>78.632478632478637</v>
      </c>
      <c r="N25" s="3">
        <v>60.683760683760681</v>
      </c>
      <c r="O25" s="3">
        <v>66.666666666666657</v>
      </c>
      <c r="P25" s="3">
        <v>62.62626262626263</v>
      </c>
      <c r="Q25" s="3">
        <v>62.698412698412703</v>
      </c>
      <c r="R25" s="3">
        <v>61.111111111111107</v>
      </c>
      <c r="S25" s="3">
        <v>55.555555555555557</v>
      </c>
      <c r="T25" s="3">
        <v>59.81684981684981</v>
      </c>
      <c r="U25" s="3">
        <v>72.649572649572647</v>
      </c>
      <c r="V25" s="3">
        <v>76.851851851851848</v>
      </c>
      <c r="W25" s="3">
        <v>59.82905982905983</v>
      </c>
      <c r="X25" s="3">
        <v>55.555555555555557</v>
      </c>
      <c r="Y25" s="3">
        <v>53.703703703703695</v>
      </c>
      <c r="Z25" s="3">
        <v>51.851851851851855</v>
      </c>
      <c r="AA25" s="3">
        <v>73.80952380952381</v>
      </c>
      <c r="AB25" s="3">
        <v>54.761904761904766</v>
      </c>
      <c r="AC25" s="3">
        <v>51.587301587301589</v>
      </c>
      <c r="AD25" s="3">
        <v>81.196581196581207</v>
      </c>
      <c r="AE25" s="3">
        <v>62.698412698412703</v>
      </c>
      <c r="AF25" s="3">
        <v>59.523809523809518</v>
      </c>
      <c r="AG25" s="3">
        <v>55.555555555555557</v>
      </c>
      <c r="AH25" s="3">
        <v>44.444444444444443</v>
      </c>
      <c r="AI25" s="3">
        <v>38.888888888888886</v>
      </c>
      <c r="AJ25" s="3">
        <v>46.296296296296298</v>
      </c>
      <c r="AK25" s="3">
        <v>48.148148148148145</v>
      </c>
      <c r="AL25" s="3">
        <v>46.825396825396822</v>
      </c>
      <c r="AM25" s="3">
        <v>66.056166056166063</v>
      </c>
      <c r="AN25" s="3">
        <v>66.593406593406584</v>
      </c>
      <c r="AO25" s="3">
        <v>47.008547008547005</v>
      </c>
      <c r="AP25" s="3">
        <v>48.214285714285715</v>
      </c>
      <c r="AQ25" s="3">
        <v>81.481481481481481</v>
      </c>
      <c r="AR25" s="3"/>
      <c r="AS25">
        <v>76.92307692307692</v>
      </c>
      <c r="AT25">
        <v>31.623931623931625</v>
      </c>
      <c r="AU25">
        <v>33.333333333333343</v>
      </c>
      <c r="AV25">
        <v>42.857142857142854</v>
      </c>
      <c r="AW25">
        <v>61.111111111111114</v>
      </c>
      <c r="AX25">
        <v>50</v>
      </c>
      <c r="AY25">
        <v>49.206349206349209</v>
      </c>
      <c r="AZ25">
        <v>66.666666666666657</v>
      </c>
      <c r="BA25">
        <v>59.523809523809518</v>
      </c>
      <c r="BB25">
        <v>46.031746031746032</v>
      </c>
      <c r="BD25" s="3">
        <v>48.92823226156559</v>
      </c>
    </row>
    <row r="26" spans="1:56" x14ac:dyDescent="0.35">
      <c r="A26" t="s">
        <v>91</v>
      </c>
      <c r="B26" t="s">
        <v>14</v>
      </c>
      <c r="C26" s="3">
        <v>76.068376068376068</v>
      </c>
      <c r="D26" s="3">
        <v>62.62626262626263</v>
      </c>
      <c r="E26" s="3">
        <v>57.407407407407412</v>
      </c>
      <c r="F26" s="3">
        <v>57.777777777777779</v>
      </c>
      <c r="G26" s="3">
        <v>74.358974358974365</v>
      </c>
      <c r="H26" s="3">
        <v>70.085470085470078</v>
      </c>
      <c r="I26" s="3">
        <v>77.777777777777771</v>
      </c>
      <c r="J26" s="3">
        <v>60</v>
      </c>
      <c r="K26" s="3">
        <v>48.148148148148145</v>
      </c>
      <c r="L26" s="3">
        <v>52.991452991452988</v>
      </c>
      <c r="M26" s="3">
        <v>54.700854700854705</v>
      </c>
      <c r="N26" s="3">
        <v>22.222222222222221</v>
      </c>
      <c r="O26" s="3">
        <v>33.333333333333329</v>
      </c>
      <c r="P26" s="3">
        <v>42.857142857142854</v>
      </c>
      <c r="Q26" s="3">
        <v>37.606837606837608</v>
      </c>
      <c r="R26" s="3">
        <v>49.572649572649574</v>
      </c>
      <c r="S26" s="3">
        <v>41.880341880341881</v>
      </c>
      <c r="T26" s="3">
        <v>39.088319088319082</v>
      </c>
      <c r="U26" s="3">
        <v>70</v>
      </c>
      <c r="V26" s="3">
        <v>51.851851851851855</v>
      </c>
      <c r="W26" s="3">
        <v>41.269841269841272</v>
      </c>
      <c r="X26" s="3">
        <v>59.259259259259252</v>
      </c>
      <c r="Y26" s="3">
        <v>54.320987654320987</v>
      </c>
      <c r="Z26" s="3">
        <v>50</v>
      </c>
      <c r="AA26" s="3">
        <v>56.410256410256402</v>
      </c>
      <c r="AB26" s="3">
        <v>47.863247863247857</v>
      </c>
      <c r="AC26" s="3">
        <v>37.606837606837608</v>
      </c>
      <c r="AD26" s="3">
        <v>61.538461538461533</v>
      </c>
      <c r="AE26" s="3">
        <v>53.84615384615384</v>
      </c>
      <c r="AF26" s="3">
        <v>47.863247863247857</v>
      </c>
      <c r="AG26" s="3">
        <v>61.111111111111107</v>
      </c>
      <c r="AH26" s="3">
        <v>44.444444444444443</v>
      </c>
      <c r="AI26" s="3">
        <v>37.037037037037031</v>
      </c>
      <c r="AJ26" s="3">
        <v>34.920634920634924</v>
      </c>
      <c r="AK26" s="3">
        <v>31.746031746031747</v>
      </c>
      <c r="AL26" s="3">
        <v>64.957264957264954</v>
      </c>
      <c r="AM26" s="3">
        <v>70.270655270655269</v>
      </c>
      <c r="AN26" s="3">
        <v>54.84330484330485</v>
      </c>
      <c r="AO26" s="3">
        <v>44.444444444444443</v>
      </c>
      <c r="AP26" s="3">
        <v>44.871794871794876</v>
      </c>
      <c r="AQ26" s="3">
        <v>80.626780626780615</v>
      </c>
      <c r="AR26" s="3"/>
      <c r="AS26">
        <v>61.904761904761898</v>
      </c>
      <c r="AT26">
        <v>46.15384615384616</v>
      </c>
      <c r="AU26">
        <v>18.803418803418793</v>
      </c>
      <c r="AV26">
        <v>20.512820512820525</v>
      </c>
      <c r="AW26">
        <v>40.740740740740748</v>
      </c>
      <c r="AX26">
        <v>10.256410256410263</v>
      </c>
      <c r="AY26">
        <v>11.111111111111114</v>
      </c>
      <c r="AZ26">
        <v>41.025641025641029</v>
      </c>
      <c r="BA26">
        <v>43.589743589743591</v>
      </c>
      <c r="BB26">
        <v>37.606837606837608</v>
      </c>
      <c r="BD26" s="3">
        <v>29.9778410889522</v>
      </c>
    </row>
    <row r="27" spans="1:56" x14ac:dyDescent="0.35">
      <c r="A27" t="s">
        <v>114</v>
      </c>
      <c r="B27" t="s">
        <v>6</v>
      </c>
      <c r="C27" s="3">
        <v>78.518518518518519</v>
      </c>
      <c r="D27" s="3">
        <v>77.083333333333329</v>
      </c>
      <c r="E27" s="3">
        <v>81.25</v>
      </c>
      <c r="F27" s="3">
        <v>76.19047619047619</v>
      </c>
      <c r="G27" s="3">
        <v>59.027777777777779</v>
      </c>
      <c r="H27" s="3">
        <v>79.166666666666657</v>
      </c>
      <c r="I27" s="3">
        <v>54.861111111111107</v>
      </c>
      <c r="J27" s="3">
        <v>72.649572649572647</v>
      </c>
      <c r="K27" s="3">
        <v>69.629629629629633</v>
      </c>
      <c r="L27" s="3">
        <v>73.333333333333329</v>
      </c>
      <c r="M27" s="3">
        <v>94.074074074074076</v>
      </c>
      <c r="N27" s="3">
        <v>36.296296296296298</v>
      </c>
      <c r="O27" s="3">
        <v>64.285714285714278</v>
      </c>
      <c r="P27" s="3">
        <v>66.666666666666657</v>
      </c>
      <c r="Q27" s="3">
        <v>55.555555555555557</v>
      </c>
      <c r="R27" s="3">
        <v>61.481481481481481</v>
      </c>
      <c r="S27" s="3">
        <v>69.047619047619051</v>
      </c>
      <c r="T27" s="3">
        <v>65.977513227513214</v>
      </c>
      <c r="U27" s="3">
        <v>76.296296296296291</v>
      </c>
      <c r="V27" s="3">
        <v>66.666666666666657</v>
      </c>
      <c r="W27" s="3">
        <v>77.083333333333329</v>
      </c>
      <c r="X27" s="3">
        <v>45.454545454545453</v>
      </c>
      <c r="Y27" s="3">
        <v>57.936507936507937</v>
      </c>
      <c r="Z27" s="3">
        <v>61.538461538461533</v>
      </c>
      <c r="AA27" s="3">
        <v>70.138888888888886</v>
      </c>
      <c r="AB27" s="3">
        <v>55.555555555555557</v>
      </c>
      <c r="AC27" s="3">
        <v>59.027777777777779</v>
      </c>
      <c r="AD27" s="3">
        <v>69.629629629629633</v>
      </c>
      <c r="AE27" s="3">
        <v>63.888888888888886</v>
      </c>
      <c r="AF27" s="3">
        <v>64.583333333333329</v>
      </c>
      <c r="AG27" s="3">
        <v>68.888888888888886</v>
      </c>
      <c r="AH27" s="3">
        <v>22.222222222222221</v>
      </c>
      <c r="AI27" s="3">
        <v>47.619047619047613</v>
      </c>
      <c r="AJ27" s="3">
        <v>55.555555555555557</v>
      </c>
      <c r="AK27" s="3">
        <v>60.317460317460316</v>
      </c>
      <c r="AL27" s="3">
        <v>65.873015873015873</v>
      </c>
      <c r="AM27" s="3">
        <v>76.731481481481481</v>
      </c>
      <c r="AN27" s="3">
        <v>73.944444444444443</v>
      </c>
      <c r="AO27" s="3">
        <v>60.416666666666664</v>
      </c>
      <c r="AP27" s="3">
        <v>52.665343915343911</v>
      </c>
      <c r="AQ27" s="3">
        <v>82.175925925925924</v>
      </c>
      <c r="AR27" s="3"/>
      <c r="AS27">
        <v>80.740740740740748</v>
      </c>
      <c r="AT27">
        <v>43.75</v>
      </c>
      <c r="AU27">
        <v>44.444444444444443</v>
      </c>
      <c r="AV27">
        <v>45.925925925925931</v>
      </c>
      <c r="AW27">
        <v>57.936507936507937</v>
      </c>
      <c r="AX27">
        <v>51.111111111111107</v>
      </c>
      <c r="AY27">
        <v>50.370370370370374</v>
      </c>
      <c r="AZ27">
        <v>74.305555555555557</v>
      </c>
      <c r="BA27">
        <v>68.75</v>
      </c>
      <c r="BB27">
        <v>63.703703703703702</v>
      </c>
      <c r="BD27" s="3">
        <v>55.588624338624335</v>
      </c>
    </row>
    <row r="28" spans="1:56" x14ac:dyDescent="0.35">
      <c r="A28" t="s">
        <v>114</v>
      </c>
      <c r="B28" t="s">
        <v>102</v>
      </c>
      <c r="C28" s="3">
        <v>69.444444444444443</v>
      </c>
      <c r="D28" s="3">
        <v>73.611111111111114</v>
      </c>
      <c r="E28" s="3">
        <v>74.305555555555557</v>
      </c>
      <c r="F28" s="3">
        <v>74.305555555555557</v>
      </c>
      <c r="G28" s="3">
        <v>79.861111111111114</v>
      </c>
      <c r="H28" s="3">
        <v>12.5</v>
      </c>
      <c r="I28" s="3">
        <v>18.75</v>
      </c>
      <c r="J28" s="3">
        <v>78.571428571428569</v>
      </c>
      <c r="K28" s="3">
        <v>76.388888888888886</v>
      </c>
      <c r="L28" s="3">
        <v>15.277777777777777</v>
      </c>
      <c r="M28" s="3">
        <v>75.694444444444443</v>
      </c>
      <c r="N28" s="3">
        <v>69.444444444444443</v>
      </c>
      <c r="O28" s="3">
        <v>86.666666666666671</v>
      </c>
      <c r="P28" s="3">
        <v>79.166666666666657</v>
      </c>
      <c r="Q28" s="3">
        <v>78.472222222222214</v>
      </c>
      <c r="R28" s="3">
        <v>72.222222222222214</v>
      </c>
      <c r="S28" s="3">
        <v>68.055555555555557</v>
      </c>
      <c r="T28" s="3">
        <v>68.472222222222214</v>
      </c>
      <c r="U28" s="3">
        <v>81.746031746031747</v>
      </c>
      <c r="V28" s="3">
        <v>81.481481481481481</v>
      </c>
      <c r="W28" s="3">
        <v>81.25</v>
      </c>
      <c r="X28" s="3">
        <v>71.794871794871796</v>
      </c>
      <c r="Y28" s="3">
        <v>77.777777777777771</v>
      </c>
      <c r="Z28" s="3">
        <v>83.760683760683762</v>
      </c>
      <c r="AA28" s="3">
        <v>78.472222222222214</v>
      </c>
      <c r="AB28" s="3">
        <v>59.027777777777779</v>
      </c>
      <c r="AC28" s="3">
        <v>72.222222222222214</v>
      </c>
      <c r="AD28" s="3">
        <v>61.111111111111107</v>
      </c>
      <c r="AE28" s="3">
        <v>76.388888888888886</v>
      </c>
      <c r="AF28" s="3">
        <v>86.111111111111114</v>
      </c>
      <c r="AG28" s="3">
        <v>72.222222222222214</v>
      </c>
      <c r="AH28" s="3">
        <v>63.63636363636364</v>
      </c>
      <c r="AI28" s="3">
        <v>44.444444444444443</v>
      </c>
      <c r="AJ28" s="3">
        <v>61.80555555555555</v>
      </c>
      <c r="AK28" s="3">
        <v>77.777777777777771</v>
      </c>
      <c r="AL28" s="3">
        <v>79.166666666666657</v>
      </c>
      <c r="AM28" s="3">
        <v>78.75</v>
      </c>
      <c r="AN28" s="3">
        <v>90.972222222222229</v>
      </c>
      <c r="AO28" s="3">
        <v>72.222222222222214</v>
      </c>
      <c r="AP28" s="3">
        <v>72.743055555555557</v>
      </c>
      <c r="AQ28" s="3">
        <v>86.342592592592595</v>
      </c>
      <c r="AR28" s="3"/>
      <c r="AS28">
        <v>82.407407407407405</v>
      </c>
      <c r="AT28">
        <v>56.296296296296298</v>
      </c>
      <c r="AU28">
        <v>52.083333333333336</v>
      </c>
      <c r="AV28">
        <v>67.361111111111114</v>
      </c>
      <c r="AW28">
        <v>69.444444444444443</v>
      </c>
      <c r="AX28">
        <v>60.74074074074074</v>
      </c>
      <c r="AY28">
        <v>62.222222222222221</v>
      </c>
      <c r="AZ28">
        <v>80.555555555555557</v>
      </c>
      <c r="BA28">
        <v>84.027777777777771</v>
      </c>
      <c r="BB28">
        <v>79.166666666666657</v>
      </c>
      <c r="BD28" s="3">
        <v>67.988683127572017</v>
      </c>
    </row>
    <row r="29" spans="1:56" x14ac:dyDescent="0.35">
      <c r="A29" t="s">
        <v>91</v>
      </c>
      <c r="B29" t="s">
        <v>121</v>
      </c>
      <c r="C29" s="3">
        <v>61.728395061728392</v>
      </c>
      <c r="D29" s="3">
        <v>65.555555555555557</v>
      </c>
      <c r="E29" s="3">
        <v>24.691358024691358</v>
      </c>
      <c r="F29" s="3">
        <v>40.277777777777779</v>
      </c>
      <c r="G29" s="3">
        <v>33.333333333333329</v>
      </c>
      <c r="H29" s="3">
        <v>17.777777777777779</v>
      </c>
      <c r="I29" s="3">
        <v>2.469135802469137</v>
      </c>
      <c r="J29" s="3">
        <v>44.444444444444443</v>
      </c>
      <c r="K29" s="3">
        <v>56.944444444444443</v>
      </c>
      <c r="L29" s="3">
        <v>55.555555555555557</v>
      </c>
      <c r="M29" s="3">
        <v>64.444444444444443</v>
      </c>
      <c r="N29" s="3">
        <v>52.38095238095238</v>
      </c>
      <c r="O29" s="3">
        <v>58.888888888888886</v>
      </c>
      <c r="P29" s="3">
        <v>62.5</v>
      </c>
      <c r="Q29" s="3">
        <v>57.407407407407412</v>
      </c>
      <c r="R29" s="3">
        <v>51.515151515151516</v>
      </c>
      <c r="S29" s="3">
        <v>55.555555555555557</v>
      </c>
      <c r="T29" s="3">
        <v>49.919191919191917</v>
      </c>
      <c r="U29" s="3">
        <v>65.555555555555557</v>
      </c>
      <c r="V29" s="3">
        <v>69.135802469135797</v>
      </c>
      <c r="W29" s="3">
        <v>63.63636363636364</v>
      </c>
      <c r="X29" s="3">
        <v>39.682539682539677</v>
      </c>
      <c r="Y29" s="3">
        <v>38.271604938271608</v>
      </c>
      <c r="Z29" s="3">
        <v>54.166666666666664</v>
      </c>
      <c r="AA29" s="3">
        <v>48.484848484848477</v>
      </c>
      <c r="AB29" s="3">
        <v>51.515151515151516</v>
      </c>
      <c r="AC29" s="3">
        <v>46.296296296296298</v>
      </c>
      <c r="AD29" s="3">
        <v>74.747474747474755</v>
      </c>
      <c r="AE29" s="3">
        <v>37.037037037037031</v>
      </c>
      <c r="AF29" s="3">
        <v>45.370370370370367</v>
      </c>
      <c r="AG29" s="3">
        <v>43.20987654320988</v>
      </c>
      <c r="AH29" s="3">
        <v>48.148148148148145</v>
      </c>
      <c r="AI29" s="3">
        <v>50</v>
      </c>
      <c r="AJ29" s="3">
        <v>36.111111111111107</v>
      </c>
      <c r="AK29" s="3">
        <v>41.975308641975303</v>
      </c>
      <c r="AL29" s="3">
        <v>30.555555555555554</v>
      </c>
      <c r="AM29" s="3">
        <v>42.222222222222229</v>
      </c>
      <c r="AN29" s="3">
        <v>79.753086419753089</v>
      </c>
      <c r="AO29" s="3">
        <v>55.555555555555557</v>
      </c>
      <c r="AP29" s="3">
        <v>30.555555555555557</v>
      </c>
      <c r="AQ29" s="3">
        <v>71.296296296296291</v>
      </c>
      <c r="AR29" s="3"/>
      <c r="AS29">
        <v>62.5</v>
      </c>
      <c r="AT29">
        <v>48.484848484848484</v>
      </c>
      <c r="AU29">
        <v>47.474747474747474</v>
      </c>
      <c r="AV29">
        <v>54.545454545454547</v>
      </c>
      <c r="AW29">
        <v>62.62626262626263</v>
      </c>
      <c r="AX29">
        <v>62.962962962962969</v>
      </c>
      <c r="AY29">
        <v>59.25925925925926</v>
      </c>
      <c r="AZ29">
        <v>54.629629629629633</v>
      </c>
      <c r="BA29">
        <v>60.606060606060602</v>
      </c>
      <c r="BB29">
        <v>47.222222222222221</v>
      </c>
      <c r="BD29" s="3">
        <v>55.312383090160871</v>
      </c>
    </row>
    <row r="30" spans="1:56" x14ac:dyDescent="0.35">
      <c r="A30" t="s">
        <v>91</v>
      </c>
      <c r="B30" t="s">
        <v>7</v>
      </c>
      <c r="C30" s="3">
        <v>54.761904761904766</v>
      </c>
      <c r="D30" s="3">
        <v>61.988304093567244</v>
      </c>
      <c r="E30" s="3">
        <v>45.679012345679006</v>
      </c>
      <c r="F30" s="3">
        <v>52.38095238095238</v>
      </c>
      <c r="G30" s="3">
        <v>49.122807017543863</v>
      </c>
      <c r="H30" s="3">
        <v>52.469135802469133</v>
      </c>
      <c r="I30" s="3">
        <v>49.019607843137258</v>
      </c>
      <c r="J30" s="3">
        <v>52.136752136752136</v>
      </c>
      <c r="K30" s="3">
        <v>42.857142857142854</v>
      </c>
      <c r="L30" s="3">
        <v>55.555555555555557</v>
      </c>
      <c r="M30" s="3">
        <v>48.148148148148145</v>
      </c>
      <c r="N30" s="3">
        <v>33.333333333333329</v>
      </c>
      <c r="O30" s="3">
        <v>55.555555555555557</v>
      </c>
      <c r="P30" s="3">
        <v>60.317460317460316</v>
      </c>
      <c r="Q30" s="3">
        <v>50</v>
      </c>
      <c r="R30" s="3">
        <v>56.25</v>
      </c>
      <c r="S30" s="3">
        <v>45.833333333333329</v>
      </c>
      <c r="T30" s="3">
        <v>50.576625386996902</v>
      </c>
      <c r="U30" s="3">
        <v>81.481481481481481</v>
      </c>
      <c r="V30" s="3">
        <v>63.247863247863251</v>
      </c>
      <c r="W30" s="3">
        <v>61.111111111111107</v>
      </c>
      <c r="X30" s="3">
        <v>55.555555555555557</v>
      </c>
      <c r="Y30" s="3">
        <v>54.700854700854705</v>
      </c>
      <c r="Z30" s="3">
        <v>60</v>
      </c>
      <c r="AA30" s="3">
        <v>63.333333333333336</v>
      </c>
      <c r="AB30" s="3">
        <v>53.216374269005847</v>
      </c>
      <c r="AC30" s="3">
        <v>45.029239766081865</v>
      </c>
      <c r="AD30" s="3">
        <v>80.701754385964918</v>
      </c>
      <c r="AE30" s="3">
        <v>74.26900584795321</v>
      </c>
      <c r="AF30" s="3">
        <v>73.888888888888886</v>
      </c>
      <c r="AG30" s="3">
        <v>57.037037037037038</v>
      </c>
      <c r="AH30" s="3">
        <v>48.148148148148145</v>
      </c>
      <c r="AI30" s="3">
        <v>40.277777777777779</v>
      </c>
      <c r="AJ30" s="3">
        <v>46.296296296296298</v>
      </c>
      <c r="AK30" s="3">
        <v>62.962962962962962</v>
      </c>
      <c r="AL30" s="3">
        <v>50.55555555555555</v>
      </c>
      <c r="AM30" s="3">
        <v>68.877192982456137</v>
      </c>
      <c r="AN30" s="3">
        <v>60.279402209226774</v>
      </c>
      <c r="AO30" s="3">
        <v>46.405228758169933</v>
      </c>
      <c r="AP30" s="3">
        <v>63.004385964912274</v>
      </c>
      <c r="AQ30" s="3">
        <v>85.185185185185176</v>
      </c>
      <c r="AR30" s="3"/>
      <c r="AS30">
        <v>64.957264957264954</v>
      </c>
      <c r="AT30">
        <v>28.395061728395063</v>
      </c>
      <c r="AU30">
        <v>21.637426900584799</v>
      </c>
      <c r="AV30">
        <v>24.074074074074076</v>
      </c>
      <c r="AW30">
        <v>45.061728395061728</v>
      </c>
      <c r="AX30">
        <v>30.246913580246911</v>
      </c>
      <c r="AY30">
        <v>27.777777777777786</v>
      </c>
      <c r="AZ30">
        <v>52.469135802469133</v>
      </c>
      <c r="BA30">
        <v>54.385964912280699</v>
      </c>
      <c r="BB30">
        <v>40.350877192982459</v>
      </c>
      <c r="BD30" s="3">
        <v>36.044328929319185</v>
      </c>
    </row>
    <row r="31" spans="1:56" x14ac:dyDescent="0.35">
      <c r="A31" t="s">
        <v>92</v>
      </c>
      <c r="B31" t="s">
        <v>8</v>
      </c>
      <c r="C31" s="3">
        <v>73.737373737373744</v>
      </c>
      <c r="D31" s="3">
        <v>50.925925925925924</v>
      </c>
      <c r="E31" s="3">
        <v>49.572649572649574</v>
      </c>
      <c r="F31" s="3">
        <v>56.944444444444443</v>
      </c>
      <c r="G31" s="3">
        <v>58.974358974358971</v>
      </c>
      <c r="H31" s="3">
        <v>76.92307692307692</v>
      </c>
      <c r="I31" s="3">
        <v>59.82905982905983</v>
      </c>
      <c r="J31" s="3">
        <v>51.388888888888886</v>
      </c>
      <c r="K31" s="3">
        <v>70.085470085470078</v>
      </c>
      <c r="L31" s="3">
        <v>66.666666666666657</v>
      </c>
      <c r="M31" s="3">
        <v>70.940170940170944</v>
      </c>
      <c r="N31" s="3">
        <v>20.37037037037037</v>
      </c>
      <c r="O31" s="3">
        <v>50.505050505050505</v>
      </c>
      <c r="P31" s="3">
        <v>48.148148148148145</v>
      </c>
      <c r="Q31" s="3">
        <v>44.444444444444443</v>
      </c>
      <c r="R31" s="3">
        <v>57.264957264957268</v>
      </c>
      <c r="S31" s="3">
        <v>47.863247863247857</v>
      </c>
      <c r="T31" s="3">
        <v>39.999999999999993</v>
      </c>
      <c r="U31" s="3">
        <v>62.62626262626263</v>
      </c>
      <c r="V31" s="3">
        <v>53.333333333333329</v>
      </c>
      <c r="W31" s="3">
        <v>50.505050505050505</v>
      </c>
      <c r="X31" s="3">
        <v>15.555555555555554</v>
      </c>
      <c r="Y31" s="3">
        <v>34.444444444444436</v>
      </c>
      <c r="Z31" s="3">
        <v>35.18518518518519</v>
      </c>
      <c r="AA31" s="3">
        <v>58.974358974358971</v>
      </c>
      <c r="AB31" s="3">
        <v>65.81196581196582</v>
      </c>
      <c r="AC31" s="3">
        <v>47.008547008547005</v>
      </c>
      <c r="AD31" s="3">
        <v>72.649572649572647</v>
      </c>
      <c r="AE31" s="3">
        <v>65.81196581196582</v>
      </c>
      <c r="AF31" s="3">
        <v>16.666666666666664</v>
      </c>
      <c r="AG31" s="3">
        <v>57.407407407407412</v>
      </c>
      <c r="AH31" s="3">
        <v>40.74074074074074</v>
      </c>
      <c r="AI31" s="3">
        <v>35.555555555555557</v>
      </c>
      <c r="AJ31" s="3">
        <v>29.629629629629626</v>
      </c>
      <c r="AK31" s="3">
        <v>36.111111111111107</v>
      </c>
      <c r="AL31" s="3">
        <v>30.769230769230766</v>
      </c>
      <c r="AM31" s="3">
        <v>49.914529914529922</v>
      </c>
      <c r="AN31" s="3">
        <v>62.73504273504274</v>
      </c>
      <c r="AO31" s="3">
        <v>58.119658119658119</v>
      </c>
      <c r="AP31" s="3">
        <v>50.427350427350426</v>
      </c>
      <c r="AQ31" s="3">
        <v>67.806267806267797</v>
      </c>
      <c r="AR31" s="3"/>
      <c r="AS31">
        <v>67.592592592592581</v>
      </c>
      <c r="AT31">
        <v>58.119658119658119</v>
      </c>
      <c r="AU31">
        <v>46.15384615384616</v>
      </c>
      <c r="AV31">
        <v>46.15384615384616</v>
      </c>
      <c r="AW31">
        <v>43.589743589743598</v>
      </c>
      <c r="AX31">
        <v>41.880341880341881</v>
      </c>
      <c r="AY31">
        <v>35.042735042735046</v>
      </c>
      <c r="AZ31">
        <v>57.264957264957268</v>
      </c>
      <c r="BA31">
        <v>45.299145299145295</v>
      </c>
      <c r="BB31">
        <v>35.042735042735046</v>
      </c>
      <c r="BD31" s="3">
        <v>45.394112060778731</v>
      </c>
    </row>
    <row r="32" spans="1:56" x14ac:dyDescent="0.35">
      <c r="A32" t="s">
        <v>92</v>
      </c>
      <c r="B32" t="s">
        <v>143</v>
      </c>
      <c r="C32" s="3">
        <v>76.767676767676761</v>
      </c>
      <c r="D32" s="3">
        <v>75.925925925925924</v>
      </c>
      <c r="E32" s="3">
        <v>68.686868686868678</v>
      </c>
      <c r="F32" s="3">
        <v>66.666666666666657</v>
      </c>
      <c r="G32" s="3">
        <v>66.666666666666657</v>
      </c>
      <c r="H32" s="3">
        <v>77.777777777777771</v>
      </c>
      <c r="I32" s="3">
        <v>66.666666666666657</v>
      </c>
      <c r="J32" s="3">
        <v>61.728395061728392</v>
      </c>
      <c r="K32" s="3">
        <v>79.797979797979792</v>
      </c>
      <c r="L32" s="3">
        <v>64.444444444444443</v>
      </c>
      <c r="M32" s="3">
        <v>45.454545454545453</v>
      </c>
      <c r="N32" s="3">
        <v>62.5</v>
      </c>
      <c r="O32" s="3">
        <v>60</v>
      </c>
      <c r="P32" s="3">
        <v>65.656565656565661</v>
      </c>
      <c r="Q32" s="3">
        <v>54.545454545454547</v>
      </c>
      <c r="R32" s="3">
        <v>75</v>
      </c>
      <c r="S32" s="3">
        <v>69.696969696969688</v>
      </c>
      <c r="T32" s="3">
        <v>55.185185185185183</v>
      </c>
      <c r="U32" s="3">
        <v>70.707070707070699</v>
      </c>
      <c r="V32" s="3">
        <v>75.555555555555557</v>
      </c>
      <c r="W32" s="3">
        <v>72.839506172839506</v>
      </c>
      <c r="X32" s="3">
        <v>70.370370370370367</v>
      </c>
      <c r="Y32" s="3">
        <v>62.5</v>
      </c>
      <c r="Z32" s="3">
        <v>63.888888888888886</v>
      </c>
      <c r="AA32" s="3">
        <v>69.444444444444443</v>
      </c>
      <c r="AB32" s="3">
        <v>69.444444444444443</v>
      </c>
      <c r="AC32" s="3">
        <v>63.333333333333336</v>
      </c>
      <c r="AD32" s="3">
        <v>69.696969696969688</v>
      </c>
      <c r="AE32" s="3">
        <v>69.696969696969688</v>
      </c>
      <c r="AF32" s="3">
        <v>66.666666666666657</v>
      </c>
      <c r="AG32" s="3">
        <v>67.777777777777771</v>
      </c>
      <c r="AH32" s="3">
        <v>61.111111111111107</v>
      </c>
      <c r="AI32" s="3">
        <v>55.555555555555557</v>
      </c>
      <c r="AJ32" s="3">
        <v>54.166666666666664</v>
      </c>
      <c r="AK32" s="3">
        <v>69.444444444444443</v>
      </c>
      <c r="AL32" s="3">
        <v>62.037037037037031</v>
      </c>
      <c r="AM32" s="3">
        <v>47.117845117845121</v>
      </c>
      <c r="AN32" s="3">
        <v>66.055555555555571</v>
      </c>
      <c r="AO32" s="3">
        <v>55.555555555555557</v>
      </c>
      <c r="AP32" s="3">
        <v>69.528619528619515</v>
      </c>
      <c r="AQ32" s="3">
        <v>87.542087542087529</v>
      </c>
      <c r="AR32" s="3"/>
      <c r="AS32">
        <v>68.518518518518519</v>
      </c>
      <c r="AT32">
        <v>31.481481481481481</v>
      </c>
      <c r="AU32">
        <v>29.629629629629633</v>
      </c>
      <c r="AV32">
        <v>28.703703703703709</v>
      </c>
      <c r="AW32">
        <v>34.259259259259252</v>
      </c>
      <c r="AX32">
        <v>30.555555555555557</v>
      </c>
      <c r="AY32">
        <v>25.925925925925924</v>
      </c>
      <c r="AZ32">
        <v>78.787878787878796</v>
      </c>
      <c r="BA32">
        <v>73.737373737373744</v>
      </c>
      <c r="BB32">
        <v>65.656565656565661</v>
      </c>
      <c r="BD32" s="3">
        <v>44.30415263748597</v>
      </c>
    </row>
    <row r="33" spans="1:56" x14ac:dyDescent="0.35">
      <c r="A33" t="s">
        <v>91</v>
      </c>
      <c r="B33" t="s">
        <v>15</v>
      </c>
      <c r="C33" s="3">
        <v>83.333333333333329</v>
      </c>
      <c r="D33" s="3">
        <v>80.808080808080817</v>
      </c>
      <c r="E33" s="3">
        <v>64.646464646464651</v>
      </c>
      <c r="F33" s="3">
        <v>63.333333333333336</v>
      </c>
      <c r="G33" s="3">
        <v>59.595959595959592</v>
      </c>
      <c r="H33" s="3">
        <v>76.851851851851848</v>
      </c>
      <c r="I33" s="3">
        <v>75.555555555555557</v>
      </c>
      <c r="J33" s="3">
        <v>66.666666666666657</v>
      </c>
      <c r="K33" s="3">
        <v>85.858585858585855</v>
      </c>
      <c r="L33" s="3">
        <v>67.676767676767668</v>
      </c>
      <c r="M33" s="3">
        <v>69.444444444444443</v>
      </c>
      <c r="N33" s="3">
        <v>53.333333333333329</v>
      </c>
      <c r="O33" s="3">
        <v>70</v>
      </c>
      <c r="P33" s="3">
        <v>69.696969696969688</v>
      </c>
      <c r="Q33" s="3">
        <v>71.794871794871796</v>
      </c>
      <c r="R33" s="3">
        <v>72.649572649572647</v>
      </c>
      <c r="S33" s="3">
        <v>72.649572649572647</v>
      </c>
      <c r="T33" s="3">
        <v>52.148148148148138</v>
      </c>
      <c r="U33" s="3">
        <v>74.747474747474755</v>
      </c>
      <c r="V33" s="3">
        <v>59.259259259259252</v>
      </c>
      <c r="W33" s="3">
        <v>62.222222222222214</v>
      </c>
      <c r="X33" s="3">
        <v>29.629629629629626</v>
      </c>
      <c r="Y33" s="3">
        <v>53.968253968253961</v>
      </c>
      <c r="Z33" s="3">
        <v>55.555555555555557</v>
      </c>
      <c r="AA33" s="3">
        <v>72.649572649572647</v>
      </c>
      <c r="AB33" s="3">
        <v>64.957264957264954</v>
      </c>
      <c r="AC33" s="3">
        <v>61.111111111111107</v>
      </c>
      <c r="AD33" s="3">
        <v>90.740740740740733</v>
      </c>
      <c r="AE33" s="3">
        <v>61.538461538461533</v>
      </c>
      <c r="AF33" s="3">
        <v>58.119658119658119</v>
      </c>
      <c r="AG33" s="3">
        <v>65.555555555555557</v>
      </c>
      <c r="AH33" s="3">
        <v>54.320987654320987</v>
      </c>
      <c r="AI33" s="3">
        <v>75</v>
      </c>
      <c r="AJ33" s="3">
        <v>58.02469135802469</v>
      </c>
      <c r="AK33" s="3">
        <v>72.222222222222214</v>
      </c>
      <c r="AL33" s="3">
        <v>58.119658119658119</v>
      </c>
      <c r="AM33" s="3">
        <v>67.74747474747474</v>
      </c>
      <c r="AN33" s="3">
        <v>85.769230769230759</v>
      </c>
      <c r="AO33" s="3">
        <v>36.36363636363636</v>
      </c>
      <c r="AP33" s="3">
        <v>52.599715099715098</v>
      </c>
      <c r="AQ33" s="3">
        <v>87.74928774928776</v>
      </c>
      <c r="AR33" s="3"/>
      <c r="AS33">
        <v>56.944444444444443</v>
      </c>
      <c r="AT33">
        <v>53.333333333333336</v>
      </c>
      <c r="AU33">
        <v>52.991452991452995</v>
      </c>
      <c r="AV33">
        <v>53.703703703703702</v>
      </c>
      <c r="AW33">
        <v>62.962962962962969</v>
      </c>
      <c r="AX33">
        <v>59.829059829059837</v>
      </c>
      <c r="AY33">
        <v>55.555555555555557</v>
      </c>
      <c r="AZ33">
        <v>83.760683760683762</v>
      </c>
      <c r="BA33">
        <v>76.068376068376068</v>
      </c>
      <c r="BB33">
        <v>64.102564102564102</v>
      </c>
      <c r="BD33" s="3">
        <v>62.478632478632477</v>
      </c>
    </row>
    <row r="34" spans="1:56" x14ac:dyDescent="0.35">
      <c r="A34" t="s">
        <v>90</v>
      </c>
      <c r="B34" t="s">
        <v>9</v>
      </c>
      <c r="C34" s="3">
        <v>75.555555555555557</v>
      </c>
      <c r="D34" s="3">
        <v>58.823529411764703</v>
      </c>
      <c r="E34" s="3">
        <v>65.277777777777771</v>
      </c>
      <c r="F34" s="3">
        <v>64.583333333333329</v>
      </c>
      <c r="G34" s="3">
        <v>57.638888888888886</v>
      </c>
      <c r="H34" s="3">
        <v>77.124183006535944</v>
      </c>
      <c r="I34" s="3">
        <v>62.091503267973849</v>
      </c>
      <c r="J34" s="3">
        <v>60.317460317460316</v>
      </c>
      <c r="K34" s="3">
        <v>64.052287581699346</v>
      </c>
      <c r="L34" s="3">
        <v>54.901960784313729</v>
      </c>
      <c r="M34" s="3">
        <v>62.745098039215691</v>
      </c>
      <c r="N34" s="3">
        <v>46.913580246913583</v>
      </c>
      <c r="O34" s="3">
        <v>53.535353535353536</v>
      </c>
      <c r="P34" s="3">
        <v>43.434343434343432</v>
      </c>
      <c r="Q34" s="3">
        <v>58.169934640522875</v>
      </c>
      <c r="R34" s="3">
        <v>61.437908496732021</v>
      </c>
      <c r="S34" s="3">
        <v>58.823529411764703</v>
      </c>
      <c r="T34" s="3">
        <v>30.718954248366011</v>
      </c>
      <c r="U34" s="3">
        <v>58.823529411764703</v>
      </c>
      <c r="V34" s="3">
        <v>55.555555555555557</v>
      </c>
      <c r="W34" s="3">
        <v>57.777777777777779</v>
      </c>
      <c r="X34" s="3">
        <v>34.722222222222221</v>
      </c>
      <c r="Y34" s="3">
        <v>47.222222222222221</v>
      </c>
      <c r="Z34" s="3">
        <v>50.427350427350426</v>
      </c>
      <c r="AA34" s="3">
        <v>64.705882352941174</v>
      </c>
      <c r="AB34" s="3">
        <v>76.470588235294116</v>
      </c>
      <c r="AC34" s="3">
        <v>54.901960784313729</v>
      </c>
      <c r="AD34" s="3">
        <v>68.148148148148152</v>
      </c>
      <c r="AE34" s="3">
        <v>78.431372549019599</v>
      </c>
      <c r="AF34" s="3">
        <v>54.901960784313729</v>
      </c>
      <c r="AG34" s="3">
        <v>55.555555555555557</v>
      </c>
      <c r="AH34" s="3">
        <v>41.269841269841272</v>
      </c>
      <c r="AI34" s="3">
        <v>47.619047619047613</v>
      </c>
      <c r="AJ34" s="3">
        <v>42.592592592592588</v>
      </c>
      <c r="AK34" s="3">
        <v>45.299145299145295</v>
      </c>
      <c r="AL34" s="3">
        <v>37.908496732026144</v>
      </c>
      <c r="AM34" s="3">
        <v>22.761437908496731</v>
      </c>
      <c r="AN34" s="3">
        <v>52.450980392156865</v>
      </c>
      <c r="AO34" s="3">
        <v>50</v>
      </c>
      <c r="AP34" s="3">
        <v>53.104575163398692</v>
      </c>
      <c r="AQ34" s="3">
        <v>80.392156862745097</v>
      </c>
      <c r="AR34" s="3"/>
      <c r="AS34">
        <v>70.138888888888886</v>
      </c>
      <c r="AT34">
        <v>38.562091503267979</v>
      </c>
      <c r="AU34">
        <v>33.986928104575156</v>
      </c>
      <c r="AV34">
        <v>45.751633986928098</v>
      </c>
      <c r="AW34">
        <v>53.594771241830067</v>
      </c>
      <c r="AX34">
        <v>39.869281045751634</v>
      </c>
      <c r="AY34">
        <v>27.450980392156865</v>
      </c>
      <c r="AZ34">
        <v>46.527777777777779</v>
      </c>
      <c r="BA34">
        <v>56.944444444444443</v>
      </c>
      <c r="BB34">
        <v>30.555555555555554</v>
      </c>
      <c r="BD34" s="3">
        <v>41.471496005809726</v>
      </c>
    </row>
    <row r="35" spans="1:56" x14ac:dyDescent="0.35">
      <c r="A35" t="s">
        <v>93</v>
      </c>
      <c r="B35" t="s">
        <v>103</v>
      </c>
      <c r="C35" s="3">
        <v>72.649572649572647</v>
      </c>
      <c r="D35" s="3">
        <v>57.142857142857146</v>
      </c>
      <c r="E35" s="3">
        <v>68.376068376068375</v>
      </c>
      <c r="F35" s="3">
        <v>68.376068376068375</v>
      </c>
      <c r="G35" s="3">
        <v>62.962962962962962</v>
      </c>
      <c r="H35" s="3">
        <v>67.407407407407405</v>
      </c>
      <c r="I35" s="3">
        <v>70.085470085470078</v>
      </c>
      <c r="J35" s="3">
        <v>56.944444444444443</v>
      </c>
      <c r="K35" s="3">
        <v>57.575757575757571</v>
      </c>
      <c r="L35" s="3">
        <v>74.81481481481481</v>
      </c>
      <c r="M35" s="3">
        <v>74.81481481481481</v>
      </c>
      <c r="N35" s="3">
        <v>70.370370370370367</v>
      </c>
      <c r="O35" s="3">
        <v>75.555555555555557</v>
      </c>
      <c r="P35" s="3">
        <v>64.81481481481481</v>
      </c>
      <c r="Q35" s="3">
        <v>69.047619047619051</v>
      </c>
      <c r="R35" s="3">
        <v>64.957264957264954</v>
      </c>
      <c r="S35" s="3">
        <v>62.037037037037031</v>
      </c>
      <c r="T35" s="3">
        <v>65.740740740740733</v>
      </c>
      <c r="U35" s="3">
        <v>79.999999999999986</v>
      </c>
      <c r="V35" s="3">
        <v>66.666666666666657</v>
      </c>
      <c r="W35" s="3">
        <v>66.666666666666657</v>
      </c>
      <c r="X35" s="3">
        <v>65.277777777777771</v>
      </c>
      <c r="Y35" s="3">
        <v>65.740740740740748</v>
      </c>
      <c r="Z35" s="3">
        <v>25.925925925925927</v>
      </c>
      <c r="AA35" s="3">
        <v>78.571428571428569</v>
      </c>
      <c r="AB35" s="3">
        <v>75.757575757575751</v>
      </c>
      <c r="AC35" s="3">
        <v>69.230769230769226</v>
      </c>
      <c r="AD35" s="3">
        <v>82.222222222222229</v>
      </c>
      <c r="AE35" s="3">
        <v>85.470085470085465</v>
      </c>
      <c r="AF35" s="3">
        <v>48.484848484848477</v>
      </c>
      <c r="AG35" s="3">
        <v>63.247863247863251</v>
      </c>
      <c r="AH35" s="3">
        <v>62.5</v>
      </c>
      <c r="AI35" s="3">
        <v>79.999999999999986</v>
      </c>
      <c r="AJ35" s="3">
        <v>82.407407407407405</v>
      </c>
      <c r="AK35" s="3">
        <v>75.396825396825392</v>
      </c>
      <c r="AL35" s="3">
        <v>51.851851851851855</v>
      </c>
      <c r="AM35" s="3">
        <v>59.553113553113555</v>
      </c>
      <c r="AN35" s="3">
        <v>84.311762311762308</v>
      </c>
      <c r="AO35" s="3">
        <v>46.666666666666664</v>
      </c>
      <c r="AP35" s="3">
        <v>56.064814814814817</v>
      </c>
      <c r="AQ35" s="3">
        <v>73.58024691358024</v>
      </c>
      <c r="AR35" s="3"/>
      <c r="AS35">
        <v>86.41975308641976</v>
      </c>
      <c r="AT35">
        <v>33.333333333333343</v>
      </c>
      <c r="AU35">
        <v>36.111111111111114</v>
      </c>
      <c r="AV35">
        <v>59.829059829059837</v>
      </c>
      <c r="AW35">
        <v>57.407407407407412</v>
      </c>
      <c r="AX35">
        <v>50.793650793650791</v>
      </c>
      <c r="AY35">
        <v>48.717948717948723</v>
      </c>
      <c r="AZ35">
        <v>65.81196581196582</v>
      </c>
      <c r="BA35">
        <v>64.81481481481481</v>
      </c>
      <c r="BB35">
        <v>59.523809523809518</v>
      </c>
      <c r="BD35" s="3">
        <v>52.927011260344592</v>
      </c>
    </row>
    <row r="36" spans="1:56" x14ac:dyDescent="0.35">
      <c r="A36" t="s">
        <v>116</v>
      </c>
      <c r="B36" t="s">
        <v>122</v>
      </c>
      <c r="C36" s="3">
        <v>71.717171717171709</v>
      </c>
      <c r="D36" s="3">
        <v>68.686868686868678</v>
      </c>
      <c r="E36" s="3">
        <v>44.444444444444443</v>
      </c>
      <c r="F36" s="3">
        <v>67.676767676767668</v>
      </c>
      <c r="G36" s="3">
        <v>48.484848484848477</v>
      </c>
      <c r="H36" s="3">
        <v>53.535353535353536</v>
      </c>
      <c r="I36" s="3">
        <v>50.505050505050505</v>
      </c>
      <c r="J36" s="3">
        <v>60.317460317460316</v>
      </c>
      <c r="K36" s="3">
        <v>73.737373737373744</v>
      </c>
      <c r="L36" s="3">
        <v>44.444444444444443</v>
      </c>
      <c r="M36" s="3">
        <v>45.454545454545453</v>
      </c>
      <c r="N36" s="3">
        <v>38.271604938271608</v>
      </c>
      <c r="O36" s="3">
        <v>44.444444444444443</v>
      </c>
      <c r="P36" s="3">
        <v>48.611111111111107</v>
      </c>
      <c r="Q36" s="3">
        <v>51.111111111111107</v>
      </c>
      <c r="R36" s="3">
        <v>53.333333333333329</v>
      </c>
      <c r="S36" s="3">
        <v>44.444444444444443</v>
      </c>
      <c r="T36" s="3">
        <v>45.999999999999993</v>
      </c>
      <c r="U36" s="3">
        <v>85.185185185185176</v>
      </c>
      <c r="V36" s="3">
        <v>47.619047619047613</v>
      </c>
      <c r="W36" s="3">
        <v>57.407407407407412</v>
      </c>
      <c r="X36" s="3">
        <v>40.74074074074074</v>
      </c>
      <c r="Y36" s="3">
        <v>38.888888888888886</v>
      </c>
      <c r="Z36" s="3">
        <v>25.925925925925927</v>
      </c>
      <c r="AA36" s="3">
        <v>62.62626262626263</v>
      </c>
      <c r="AB36" s="3">
        <v>56.56565656565656</v>
      </c>
      <c r="AC36" s="3">
        <v>46.464646464646464</v>
      </c>
      <c r="AD36" s="3">
        <v>82.716049382716051</v>
      </c>
      <c r="AE36" s="3">
        <v>64.646464646464651</v>
      </c>
      <c r="AF36" s="3">
        <v>56.56565656565656</v>
      </c>
      <c r="AG36" s="3">
        <v>34.722222222222221</v>
      </c>
      <c r="AH36" s="3">
        <v>40.74074074074074</v>
      </c>
      <c r="AI36" s="3">
        <v>8.8888888888888893</v>
      </c>
      <c r="AJ36" s="3">
        <v>20.833333333333332</v>
      </c>
      <c r="AK36" s="3">
        <v>27.777777777777779</v>
      </c>
      <c r="AL36" s="3">
        <v>31.111111111111107</v>
      </c>
      <c r="AM36" s="3">
        <v>45.252525252525253</v>
      </c>
      <c r="AN36" s="3">
        <v>78.646464646464636</v>
      </c>
      <c r="AO36" s="3">
        <v>30.303030303030301</v>
      </c>
      <c r="AP36" s="3">
        <v>56.287878787878782</v>
      </c>
      <c r="AQ36" s="3">
        <v>84.511784511784512</v>
      </c>
      <c r="AR36" s="3"/>
      <c r="AS36">
        <v>73.333333333333329</v>
      </c>
      <c r="AZ36">
        <v>61.616161616161619</v>
      </c>
      <c r="BA36">
        <v>59.595959595959592</v>
      </c>
      <c r="BB36">
        <v>41.414141414141419</v>
      </c>
      <c r="BD36" s="3">
        <v>54.208754208754215</v>
      </c>
    </row>
    <row r="37" spans="1:56" x14ac:dyDescent="0.35">
      <c r="A37" t="s">
        <v>93</v>
      </c>
      <c r="B37" t="s">
        <v>141</v>
      </c>
      <c r="C37" s="3">
        <v>50</v>
      </c>
      <c r="D37" s="3">
        <v>55.555555555555557</v>
      </c>
      <c r="E37" s="3">
        <v>39.81481481481481</v>
      </c>
      <c r="F37" s="3">
        <v>64.444444444444443</v>
      </c>
      <c r="G37" s="3">
        <v>41.666666666666664</v>
      </c>
      <c r="H37" s="3">
        <v>62.037037037037031</v>
      </c>
      <c r="I37" s="3">
        <v>63.888888888888886</v>
      </c>
      <c r="J37" s="3">
        <v>48.888888888888893</v>
      </c>
      <c r="K37" s="3">
        <v>40.74074074074074</v>
      </c>
      <c r="L37" s="3">
        <v>36.111111111111107</v>
      </c>
      <c r="M37" s="3">
        <v>52.777777777777779</v>
      </c>
      <c r="N37" s="3">
        <v>31.111111111111107</v>
      </c>
      <c r="O37" s="3">
        <v>32.222222222222221</v>
      </c>
      <c r="P37" s="3">
        <v>55.555555555555557</v>
      </c>
      <c r="Q37" s="3">
        <v>47.008547008547005</v>
      </c>
      <c r="R37" s="3">
        <v>57.407407407407412</v>
      </c>
      <c r="S37" s="3">
        <v>52.777777777777779</v>
      </c>
      <c r="T37" s="3">
        <v>38.988603988603984</v>
      </c>
      <c r="U37" s="3">
        <v>58.333333333333329</v>
      </c>
      <c r="V37" s="3">
        <v>42.222222222222221</v>
      </c>
      <c r="W37" s="3">
        <v>42.424242424242422</v>
      </c>
      <c r="X37" s="3">
        <v>26.666666666666664</v>
      </c>
      <c r="Y37" s="3">
        <v>39.81481481481481</v>
      </c>
      <c r="Z37" s="3">
        <v>25.925925925925927</v>
      </c>
      <c r="AA37" s="3">
        <v>61.538461538461533</v>
      </c>
      <c r="AB37" s="3">
        <v>37.606837606837608</v>
      </c>
      <c r="AC37" s="3">
        <v>36.752136752136749</v>
      </c>
      <c r="AD37" s="3">
        <v>75.925925925925924</v>
      </c>
      <c r="AE37" s="3">
        <v>74.074074074074076</v>
      </c>
      <c r="AF37" s="3">
        <v>3.0303030303030298</v>
      </c>
      <c r="AG37" s="3">
        <v>47.474747474747467</v>
      </c>
      <c r="AH37" s="3">
        <v>31.746031746031747</v>
      </c>
      <c r="AI37" s="3">
        <v>31.481481481481481</v>
      </c>
      <c r="AJ37" s="3">
        <v>31.111111111111107</v>
      </c>
      <c r="AK37" s="3">
        <v>39.81481481481481</v>
      </c>
      <c r="AL37" s="3">
        <v>32.478632478632477</v>
      </c>
      <c r="AM37" s="3">
        <v>40.769230769230766</v>
      </c>
      <c r="AN37" s="3">
        <v>63.232323232323232</v>
      </c>
      <c r="AO37" s="3">
        <v>22.222222222222221</v>
      </c>
      <c r="AP37" s="3">
        <v>35.737179487179489</v>
      </c>
      <c r="AQ37" s="3">
        <v>46.272554605887933</v>
      </c>
      <c r="AR37" s="3"/>
      <c r="AS37">
        <v>90.598290598290589</v>
      </c>
      <c r="AT37">
        <v>17.948717948717942</v>
      </c>
      <c r="AU37">
        <v>20.512820512820525</v>
      </c>
      <c r="AV37">
        <v>24.242424242424249</v>
      </c>
      <c r="AW37">
        <v>27.777777777777786</v>
      </c>
      <c r="AX37">
        <v>20.202020202020208</v>
      </c>
      <c r="AY37">
        <v>20.202020202020208</v>
      </c>
      <c r="AZ37">
        <v>46.296296296296298</v>
      </c>
      <c r="BA37">
        <v>36.752136752136749</v>
      </c>
      <c r="BB37">
        <v>33.333333333333329</v>
      </c>
      <c r="BD37" s="3">
        <v>27.474171918616364</v>
      </c>
    </row>
    <row r="38" spans="1:56" x14ac:dyDescent="0.35">
      <c r="A38" t="s">
        <v>92</v>
      </c>
      <c r="B38" t="s">
        <v>123</v>
      </c>
      <c r="C38" s="3">
        <v>82.407407407407405</v>
      </c>
      <c r="D38" s="3">
        <v>69.444444444444443</v>
      </c>
      <c r="E38" s="3">
        <v>62.037037037037031</v>
      </c>
      <c r="F38" s="3">
        <v>74.074074074074076</v>
      </c>
      <c r="G38" s="3">
        <v>56.481481481481474</v>
      </c>
      <c r="H38" s="3">
        <v>60.185185185185183</v>
      </c>
      <c r="I38" s="3">
        <v>53.703703703703695</v>
      </c>
      <c r="J38" s="3">
        <v>70.707070707070699</v>
      </c>
      <c r="K38" s="3">
        <v>72.222222222222214</v>
      </c>
      <c r="L38" s="3">
        <v>76.851851851851848</v>
      </c>
      <c r="M38" s="3">
        <v>78.703703703703709</v>
      </c>
      <c r="N38" s="3">
        <v>46.913580246913583</v>
      </c>
      <c r="O38" s="3">
        <v>72.727272727272734</v>
      </c>
      <c r="P38" s="3">
        <v>55.555555555555557</v>
      </c>
      <c r="Q38" s="3">
        <v>50</v>
      </c>
      <c r="R38" s="3">
        <v>59.259259259259252</v>
      </c>
      <c r="S38" s="3">
        <v>53.703703703703695</v>
      </c>
      <c r="T38" s="3">
        <v>49.074074074074076</v>
      </c>
      <c r="U38" s="3">
        <v>79.629629629629619</v>
      </c>
      <c r="V38" s="3">
        <v>75.757575757575751</v>
      </c>
      <c r="W38" s="3">
        <v>71.296296296296291</v>
      </c>
      <c r="X38" s="3">
        <v>52.222222222222221</v>
      </c>
      <c r="Y38" s="3">
        <v>56.666666666666657</v>
      </c>
      <c r="Z38" s="3">
        <v>41.666666666666664</v>
      </c>
      <c r="AA38" s="3">
        <v>66.666666666666657</v>
      </c>
      <c r="AB38" s="3">
        <v>64.81481481481481</v>
      </c>
      <c r="AC38" s="3">
        <v>59.259259259259252</v>
      </c>
      <c r="AD38" s="3">
        <v>60.185185185185183</v>
      </c>
      <c r="AE38" s="3">
        <v>66.666666666666657</v>
      </c>
      <c r="AF38" s="3">
        <v>65.740740740740748</v>
      </c>
      <c r="AG38" s="3">
        <v>57.777777777777779</v>
      </c>
      <c r="AH38" s="3">
        <v>56.666666666666657</v>
      </c>
      <c r="AI38" s="3">
        <v>43.20987654320988</v>
      </c>
      <c r="AJ38" s="3">
        <v>48.484848484848477</v>
      </c>
      <c r="AK38" s="3">
        <v>50</v>
      </c>
      <c r="AL38" s="3">
        <v>55.555555555555557</v>
      </c>
      <c r="AM38" s="3">
        <v>60.555555555555557</v>
      </c>
      <c r="AN38" s="3">
        <v>83.888888888888886</v>
      </c>
      <c r="AO38" s="3">
        <v>45.370370370370367</v>
      </c>
      <c r="AP38" s="3">
        <v>61.111111111111107</v>
      </c>
      <c r="AQ38" s="3">
        <v>74.691358024691354</v>
      </c>
      <c r="AR38" s="3"/>
      <c r="AS38">
        <v>84.848484848484844</v>
      </c>
      <c r="AT38">
        <v>34.343434343434339</v>
      </c>
      <c r="AU38">
        <v>35.353535353535349</v>
      </c>
      <c r="AV38">
        <v>29.629629629629633</v>
      </c>
      <c r="AW38">
        <v>33.333333333333343</v>
      </c>
      <c r="AX38">
        <v>48.148148148148145</v>
      </c>
      <c r="AY38">
        <v>47.222222222222221</v>
      </c>
      <c r="AZ38">
        <v>72.727272727272734</v>
      </c>
      <c r="BA38">
        <v>65.740740740740748</v>
      </c>
      <c r="BB38">
        <v>56.481481481481474</v>
      </c>
      <c r="BD38" s="3">
        <v>46.997755331088669</v>
      </c>
    </row>
    <row r="39" spans="1:56" x14ac:dyDescent="0.35">
      <c r="A39" t="s">
        <v>116</v>
      </c>
      <c r="B39" t="s">
        <v>124</v>
      </c>
      <c r="C39" s="3">
        <v>52.777777777777779</v>
      </c>
      <c r="D39" s="3">
        <v>54.320987654320987</v>
      </c>
      <c r="E39" s="3">
        <v>32.323232323232325</v>
      </c>
      <c r="F39" s="3">
        <v>44.444444444444443</v>
      </c>
      <c r="G39" s="3">
        <v>38.383838383838381</v>
      </c>
      <c r="H39" s="3">
        <v>53.535353535353536</v>
      </c>
      <c r="I39" s="3">
        <v>48.484848484848477</v>
      </c>
      <c r="J39" s="3">
        <v>39.682539682539677</v>
      </c>
      <c r="K39" s="3">
        <v>34.343434343434339</v>
      </c>
      <c r="L39" s="3">
        <v>47.777777777777771</v>
      </c>
      <c r="M39" s="3">
        <v>68.686868686868678</v>
      </c>
      <c r="N39" s="3">
        <v>45.833333333333329</v>
      </c>
      <c r="O39" s="3">
        <v>44.444444444444443</v>
      </c>
      <c r="P39" s="3">
        <v>55.555555555555557</v>
      </c>
      <c r="Q39" s="3">
        <v>43.434343434343432</v>
      </c>
      <c r="R39" s="3">
        <v>52.222222222222221</v>
      </c>
      <c r="S39" s="3">
        <v>39.999999999999993</v>
      </c>
      <c r="T39" s="3">
        <v>51.868686868686858</v>
      </c>
      <c r="U39" s="3">
        <v>56.944444444444443</v>
      </c>
      <c r="V39" s="3">
        <v>58.333333333333329</v>
      </c>
      <c r="W39" s="3">
        <v>45.833333333333329</v>
      </c>
      <c r="X39" s="3">
        <v>39.999999999999993</v>
      </c>
      <c r="Y39" s="3">
        <v>37.5</v>
      </c>
      <c r="Z39" s="3">
        <v>36.111111111111107</v>
      </c>
      <c r="AA39" s="3">
        <v>56.666666666666657</v>
      </c>
      <c r="AB39" s="3">
        <v>60</v>
      </c>
      <c r="AC39" s="3">
        <v>51.515151515151516</v>
      </c>
      <c r="AD39" s="3">
        <v>56.79012345679012</v>
      </c>
      <c r="AE39" s="3">
        <v>42.222222222222221</v>
      </c>
      <c r="AF39" s="3">
        <v>59.259259259259252</v>
      </c>
      <c r="AG39" s="3">
        <v>37.037037037037031</v>
      </c>
      <c r="AH39" s="3">
        <v>36.507936507936506</v>
      </c>
      <c r="AI39" s="3">
        <v>50</v>
      </c>
      <c r="AJ39" s="3">
        <v>49.382716049382715</v>
      </c>
      <c r="AK39" s="3">
        <v>39.682539682539677</v>
      </c>
      <c r="AL39" s="3">
        <v>32.323232323232325</v>
      </c>
      <c r="AM39" s="3">
        <v>57.620650953984281</v>
      </c>
      <c r="AN39" s="3">
        <v>69.898989898989896</v>
      </c>
      <c r="AO39" s="3">
        <v>43.434343434343432</v>
      </c>
      <c r="AP39" s="3">
        <v>49.469696969696969</v>
      </c>
      <c r="AQ39" s="3">
        <v>74.747474747474755</v>
      </c>
      <c r="AR39" s="3"/>
      <c r="AS39">
        <v>61.728395061728392</v>
      </c>
      <c r="AT39">
        <v>21.212121212121204</v>
      </c>
      <c r="AU39">
        <v>30.303030303030312</v>
      </c>
      <c r="AV39">
        <v>30.303030303030312</v>
      </c>
      <c r="AW39">
        <v>36.36363636363636</v>
      </c>
      <c r="AX39">
        <v>35.353535353535349</v>
      </c>
      <c r="AY39">
        <v>32.323232323232332</v>
      </c>
      <c r="AZ39">
        <v>42.424242424242422</v>
      </c>
      <c r="BA39">
        <v>49.494949494949488</v>
      </c>
      <c r="BB39">
        <v>32.323232323232325</v>
      </c>
      <c r="BD39" s="3">
        <v>34.455667789001126</v>
      </c>
    </row>
    <row r="40" spans="1:56" x14ac:dyDescent="0.35">
      <c r="A40" t="s">
        <v>116</v>
      </c>
      <c r="B40" t="s">
        <v>125</v>
      </c>
      <c r="C40" s="3">
        <v>81.196581196581207</v>
      </c>
      <c r="D40" s="3">
        <v>77.777777777777771</v>
      </c>
      <c r="E40" s="3">
        <v>65.873015873015873</v>
      </c>
      <c r="F40" s="3">
        <v>83.760683760683762</v>
      </c>
      <c r="G40" s="3">
        <v>53.968253968253961</v>
      </c>
      <c r="H40" s="3">
        <v>31.746031746031747</v>
      </c>
      <c r="I40" s="3">
        <v>34.920634920634924</v>
      </c>
      <c r="J40" s="3">
        <v>67.521367521367509</v>
      </c>
      <c r="K40" s="3">
        <v>77.777777777777771</v>
      </c>
      <c r="L40" s="3">
        <v>68.253968253968253</v>
      </c>
      <c r="M40" s="3">
        <v>67.460317460317469</v>
      </c>
      <c r="N40" s="3">
        <v>47.008547008547005</v>
      </c>
      <c r="O40" s="3">
        <v>67.521367521367509</v>
      </c>
      <c r="P40" s="3">
        <v>57.264957264957268</v>
      </c>
      <c r="Q40" s="3">
        <v>70.634920634920633</v>
      </c>
      <c r="R40" s="3">
        <v>67.460317460317455</v>
      </c>
      <c r="S40" s="3">
        <v>65.873015873015873</v>
      </c>
      <c r="T40" s="3">
        <v>72.698412698412682</v>
      </c>
      <c r="U40" s="3">
        <v>86.666666666666671</v>
      </c>
      <c r="V40" s="3">
        <v>74.747474747474755</v>
      </c>
      <c r="W40" s="3">
        <v>70.940170940170944</v>
      </c>
      <c r="X40" s="3">
        <v>65.277777777777771</v>
      </c>
      <c r="Y40" s="3">
        <v>67.592592592592581</v>
      </c>
      <c r="Z40" s="3">
        <v>65.555555555555557</v>
      </c>
      <c r="AA40" s="3">
        <v>72.222222222222214</v>
      </c>
      <c r="AB40" s="3">
        <v>46.825396825396822</v>
      </c>
      <c r="AC40" s="3">
        <v>57.142857142857146</v>
      </c>
      <c r="AD40" s="3">
        <v>68.376068376068375</v>
      </c>
      <c r="AE40" s="3">
        <v>58.119658119658119</v>
      </c>
      <c r="AF40" s="3">
        <v>69.230769230769226</v>
      </c>
      <c r="AG40" s="3">
        <v>52.525252525252526</v>
      </c>
      <c r="AH40" s="3">
        <v>58.888888888888886</v>
      </c>
      <c r="AI40" s="3">
        <v>55.555555555555557</v>
      </c>
      <c r="AJ40" s="3">
        <v>71.111111111111114</v>
      </c>
      <c r="AK40" s="3">
        <v>65.740740740740748</v>
      </c>
      <c r="AL40" s="3">
        <v>60.317460317460316</v>
      </c>
      <c r="AM40" s="3">
        <v>73.809523809523824</v>
      </c>
      <c r="AN40" s="3">
        <v>61.26984126984128</v>
      </c>
      <c r="AO40" s="3">
        <v>55.555555555555557</v>
      </c>
      <c r="AP40" s="3">
        <v>63.461538461538467</v>
      </c>
      <c r="AQ40" s="3">
        <v>82.539682539682545</v>
      </c>
      <c r="AR40" s="3"/>
      <c r="AS40">
        <v>79.365079365079353</v>
      </c>
      <c r="AT40">
        <v>21.428571428571431</v>
      </c>
      <c r="AU40">
        <v>22.222222222222229</v>
      </c>
      <c r="AV40">
        <v>23.80952380952381</v>
      </c>
      <c r="AW40">
        <v>30.952380952380949</v>
      </c>
      <c r="AX40">
        <v>26.984126984126988</v>
      </c>
      <c r="AY40">
        <v>28.571428571428569</v>
      </c>
      <c r="AZ40">
        <v>60.683760683760681</v>
      </c>
      <c r="BA40">
        <v>57.142857142857146</v>
      </c>
      <c r="BB40">
        <v>41.269841269841272</v>
      </c>
      <c r="BD40" s="3">
        <v>34.784968118301457</v>
      </c>
    </row>
    <row r="41" spans="1:56" x14ac:dyDescent="0.35">
      <c r="A41" t="s">
        <v>114</v>
      </c>
      <c r="B41" t="s">
        <v>126</v>
      </c>
      <c r="C41" s="3">
        <v>84.92063492063491</v>
      </c>
      <c r="D41" s="3">
        <v>70.634920634920633</v>
      </c>
      <c r="E41" s="3">
        <v>71.428571428571431</v>
      </c>
      <c r="F41" s="3">
        <v>70.940170940170944</v>
      </c>
      <c r="G41" s="3">
        <v>47.619047619047613</v>
      </c>
      <c r="H41" s="3">
        <v>26.984126984126981</v>
      </c>
      <c r="I41" s="3">
        <v>54.761904761904766</v>
      </c>
      <c r="J41" s="3">
        <v>66.666666666666657</v>
      </c>
      <c r="K41" s="3">
        <v>55.555555555555557</v>
      </c>
      <c r="L41" s="3">
        <v>73.80952380952381</v>
      </c>
      <c r="M41" s="3">
        <v>84.126984126984127</v>
      </c>
      <c r="N41" s="3">
        <v>36.36363636363636</v>
      </c>
      <c r="O41" s="3">
        <v>53.968253968253961</v>
      </c>
      <c r="P41" s="3">
        <v>53.968253968253961</v>
      </c>
      <c r="Q41" s="3">
        <v>47.619047619047613</v>
      </c>
      <c r="R41" s="3">
        <v>66.666666666666657</v>
      </c>
      <c r="S41" s="3">
        <v>68.253968253968253</v>
      </c>
      <c r="T41" s="3">
        <v>47.142857142857146</v>
      </c>
      <c r="U41" s="3">
        <v>67.592592592592581</v>
      </c>
      <c r="V41" s="3">
        <v>50.925925925925924</v>
      </c>
      <c r="W41" s="3">
        <v>70.085470085470078</v>
      </c>
      <c r="X41" s="3">
        <v>46.296296296296298</v>
      </c>
      <c r="Y41" s="3">
        <v>53.84615384615384</v>
      </c>
      <c r="Z41" s="3">
        <v>25</v>
      </c>
      <c r="AA41" s="3">
        <v>60.317460317460316</v>
      </c>
      <c r="AB41" s="3">
        <v>50.793650793650791</v>
      </c>
      <c r="AC41" s="3">
        <v>39.682539682539677</v>
      </c>
      <c r="AD41" s="3">
        <v>73.015873015873012</v>
      </c>
      <c r="AE41" s="3">
        <v>61.904761904761898</v>
      </c>
      <c r="AF41" s="3">
        <v>68.253968253968253</v>
      </c>
      <c r="AG41" s="3">
        <v>53.333333333333329</v>
      </c>
      <c r="AH41" s="3">
        <v>33.333333333333329</v>
      </c>
      <c r="AI41" s="3">
        <v>46.666666666666664</v>
      </c>
      <c r="AJ41" s="3">
        <v>39.506172839506171</v>
      </c>
      <c r="AK41" s="3">
        <v>46.464646464646464</v>
      </c>
      <c r="AL41" s="3">
        <v>51.587301587301589</v>
      </c>
      <c r="AM41" s="3">
        <v>67.301587301587304</v>
      </c>
      <c r="AN41" s="3">
        <v>66.947496947496944</v>
      </c>
      <c r="AO41" s="3">
        <v>54.761904761904766</v>
      </c>
      <c r="AP41" s="3">
        <v>51.984126984126981</v>
      </c>
      <c r="AQ41" s="3">
        <v>85.714285714285708</v>
      </c>
      <c r="AR41" s="3"/>
      <c r="AS41">
        <v>84.92063492063491</v>
      </c>
      <c r="AT41">
        <v>31.623931623931625</v>
      </c>
      <c r="AU41">
        <v>29.365079365079367</v>
      </c>
      <c r="AV41">
        <v>38.095238095238102</v>
      </c>
      <c r="AW41">
        <v>42.857142857142854</v>
      </c>
      <c r="AX41">
        <v>43.650793650793659</v>
      </c>
      <c r="AY41">
        <v>46.031746031746039</v>
      </c>
      <c r="AZ41">
        <v>49.572649572649574</v>
      </c>
      <c r="BA41">
        <v>76.19047619047619</v>
      </c>
      <c r="BB41">
        <v>70.634920634920633</v>
      </c>
      <c r="BD41" s="3">
        <v>47.55799755799756</v>
      </c>
    </row>
    <row r="42" spans="1:56" x14ac:dyDescent="0.35">
      <c r="A42" t="s">
        <v>116</v>
      </c>
      <c r="B42" t="s">
        <v>127</v>
      </c>
      <c r="C42" s="3">
        <v>77.777777777777771</v>
      </c>
      <c r="D42" s="3">
        <v>73.504273504273499</v>
      </c>
      <c r="E42" s="3">
        <v>52.38095238095238</v>
      </c>
      <c r="F42" s="3">
        <v>65.740740740740748</v>
      </c>
      <c r="G42" s="3">
        <v>46.153846153846153</v>
      </c>
      <c r="H42" s="3">
        <v>48.412698412698404</v>
      </c>
      <c r="I42" s="3">
        <v>50.793650793650791</v>
      </c>
      <c r="J42" s="3">
        <v>55.555555555555557</v>
      </c>
      <c r="K42" s="3">
        <v>76.19047619047619</v>
      </c>
      <c r="L42" s="3">
        <v>45.299145299145295</v>
      </c>
      <c r="M42" s="3">
        <v>55.555555555555557</v>
      </c>
      <c r="N42" s="3">
        <v>55.555555555555557</v>
      </c>
      <c r="O42" s="3">
        <v>58.333333333333329</v>
      </c>
      <c r="P42" s="3">
        <v>61.111111111111107</v>
      </c>
      <c r="Q42" s="3">
        <v>58.730158730158728</v>
      </c>
      <c r="R42" s="3">
        <v>53.17460317460317</v>
      </c>
      <c r="S42" s="3">
        <v>49.206349206349209</v>
      </c>
      <c r="T42" s="3">
        <v>57.887667887667888</v>
      </c>
      <c r="U42" s="3">
        <v>77.777777777777771</v>
      </c>
      <c r="V42" s="3">
        <v>69.230769230769226</v>
      </c>
      <c r="W42" s="3">
        <v>62.393162393162385</v>
      </c>
      <c r="X42" s="3">
        <v>55.555555555555557</v>
      </c>
      <c r="Y42" s="3">
        <v>52.991452991452988</v>
      </c>
      <c r="Z42" s="3">
        <v>43.518518518518519</v>
      </c>
      <c r="AA42" s="3">
        <v>59.523809523809518</v>
      </c>
      <c r="AB42" s="3">
        <v>43.650793650793652</v>
      </c>
      <c r="AC42" s="3">
        <v>42.857142857142854</v>
      </c>
      <c r="AD42" s="3">
        <v>82.051282051282058</v>
      </c>
      <c r="AE42" s="3">
        <v>55.555555555555557</v>
      </c>
      <c r="AF42" s="3">
        <v>60.317460317460316</v>
      </c>
      <c r="AG42" s="3">
        <v>57.777777777777779</v>
      </c>
      <c r="AH42" s="3">
        <v>37.5</v>
      </c>
      <c r="AI42" s="3">
        <v>35.18518518518519</v>
      </c>
      <c r="AJ42" s="3">
        <v>39.81481481481481</v>
      </c>
      <c r="AK42" s="3">
        <v>52.777777777777779</v>
      </c>
      <c r="AL42" s="3">
        <v>44.444444444444443</v>
      </c>
      <c r="AM42" s="3">
        <v>56.625966625966612</v>
      </c>
      <c r="AN42" s="3">
        <v>72.857142857142861</v>
      </c>
      <c r="AO42" s="3">
        <v>51.587301587301589</v>
      </c>
      <c r="AP42" s="3">
        <v>53.174603174603178</v>
      </c>
      <c r="AQ42" s="3">
        <v>73.80952380952381</v>
      </c>
      <c r="AR42" s="3"/>
      <c r="AS42">
        <v>79.365079365079353</v>
      </c>
      <c r="AT42">
        <v>27.777777777777786</v>
      </c>
      <c r="AU42">
        <v>31.746031746031747</v>
      </c>
      <c r="AV42">
        <v>27.350427350427353</v>
      </c>
      <c r="AW42">
        <v>50.793650793650791</v>
      </c>
      <c r="AX42">
        <v>40.476190476190482</v>
      </c>
      <c r="AY42">
        <v>35.714285714285722</v>
      </c>
      <c r="AZ42">
        <v>60.317460317460316</v>
      </c>
      <c r="BA42">
        <v>61.111111111111107</v>
      </c>
      <c r="BB42">
        <v>45.238095238095234</v>
      </c>
      <c r="BD42" s="3">
        <v>42.280558947225614</v>
      </c>
    </row>
    <row r="43" spans="1:56" x14ac:dyDescent="0.35">
      <c r="A43" t="s">
        <v>92</v>
      </c>
      <c r="B43" t="s">
        <v>128</v>
      </c>
      <c r="C43" s="3">
        <v>45.55555555555555</v>
      </c>
      <c r="D43" s="3">
        <v>50.617283950617278</v>
      </c>
      <c r="E43" s="3">
        <v>28.703703703703706</v>
      </c>
      <c r="F43" s="3">
        <v>52.777777777777779</v>
      </c>
      <c r="G43" s="3">
        <v>41.666666666666664</v>
      </c>
      <c r="H43" s="3">
        <v>56.56565656565656</v>
      </c>
      <c r="I43" s="3">
        <v>35.555555555555557</v>
      </c>
      <c r="J43" s="3">
        <v>47.222222222222221</v>
      </c>
      <c r="K43" s="3">
        <v>48.717948717948723</v>
      </c>
      <c r="L43" s="3">
        <v>53.84615384615384</v>
      </c>
      <c r="M43" s="3">
        <v>51.282051282051277</v>
      </c>
      <c r="N43" s="3">
        <v>53.333333333333329</v>
      </c>
      <c r="O43" s="3">
        <v>59.259259259259252</v>
      </c>
      <c r="P43" s="3">
        <v>41.666666666666664</v>
      </c>
      <c r="Q43" s="3">
        <v>50.427350427350426</v>
      </c>
      <c r="R43" s="3">
        <v>36.752136752136749</v>
      </c>
      <c r="S43" s="3">
        <v>33.333333333333329</v>
      </c>
      <c r="T43" s="3">
        <v>39.743589743589737</v>
      </c>
      <c r="U43" s="3">
        <v>55.555555555555557</v>
      </c>
      <c r="V43" s="3">
        <v>47.222222222222221</v>
      </c>
      <c r="W43" s="3">
        <v>46.666666666666664</v>
      </c>
      <c r="X43" s="3">
        <v>33.333333333333329</v>
      </c>
      <c r="Y43" s="3">
        <v>36.111111111111107</v>
      </c>
      <c r="Z43" s="3">
        <v>38.888888888888886</v>
      </c>
      <c r="AA43" s="3">
        <v>38.888888888888886</v>
      </c>
      <c r="AB43" s="3">
        <v>48.717948717948723</v>
      </c>
      <c r="AC43" s="3">
        <v>44.444444444444443</v>
      </c>
      <c r="AD43" s="3">
        <v>79.629629629629619</v>
      </c>
      <c r="AE43" s="3">
        <v>59.82905982905983</v>
      </c>
      <c r="AF43" s="3">
        <v>46.153846153846153</v>
      </c>
      <c r="AG43" s="3">
        <v>40.74074074074074</v>
      </c>
      <c r="AH43" s="3">
        <v>39.999999999999993</v>
      </c>
      <c r="AI43" s="3">
        <v>47.222222222222221</v>
      </c>
      <c r="AJ43" s="3">
        <v>47.222222222222221</v>
      </c>
      <c r="AK43" s="3">
        <v>48.148148148148145</v>
      </c>
      <c r="AL43" s="3">
        <v>41.025641025641029</v>
      </c>
      <c r="AM43" s="3">
        <v>34.871794871794876</v>
      </c>
      <c r="AN43" s="3">
        <v>53.504273504273499</v>
      </c>
      <c r="AO43" s="3">
        <v>40.170940170940163</v>
      </c>
      <c r="AP43" s="3">
        <v>49.145299145299148</v>
      </c>
      <c r="AQ43" s="3">
        <v>81.196581196581192</v>
      </c>
      <c r="AR43" s="3"/>
      <c r="AS43">
        <v>57.575757575757571</v>
      </c>
      <c r="AT43">
        <v>36.111111111111114</v>
      </c>
      <c r="AU43">
        <v>28.703703703703709</v>
      </c>
      <c r="AV43">
        <v>41.666666666666671</v>
      </c>
      <c r="AW43">
        <v>50.505050505050512</v>
      </c>
      <c r="AX43">
        <v>33.333333333333343</v>
      </c>
      <c r="AY43">
        <v>34.259259259259252</v>
      </c>
      <c r="AZ43">
        <v>50.925925925925924</v>
      </c>
      <c r="BA43">
        <v>53.84615384615384</v>
      </c>
      <c r="BB43">
        <v>42.735042735042732</v>
      </c>
      <c r="BD43" s="3">
        <v>41.342916342916347</v>
      </c>
    </row>
    <row r="44" spans="1:56" x14ac:dyDescent="0.35">
      <c r="A44" t="s">
        <v>114</v>
      </c>
      <c r="B44" t="s">
        <v>10</v>
      </c>
      <c r="C44" s="3">
        <v>81.746031746031747</v>
      </c>
      <c r="D44" s="3">
        <v>77.777777777777771</v>
      </c>
      <c r="E44" s="3">
        <v>69.629629629629633</v>
      </c>
      <c r="F44" s="3">
        <v>70.634920634920633</v>
      </c>
      <c r="G44" s="3">
        <v>58.518518518518519</v>
      </c>
      <c r="H44" s="3">
        <v>66.666666666666657</v>
      </c>
      <c r="I44" s="3">
        <v>61.904761904761898</v>
      </c>
      <c r="J44" s="3">
        <v>69.696969696969688</v>
      </c>
      <c r="K44" s="3">
        <v>61.538461538461533</v>
      </c>
      <c r="L44" s="3">
        <v>79.999999999999986</v>
      </c>
      <c r="M44" s="3">
        <v>86.666666666666657</v>
      </c>
      <c r="N44" s="3">
        <v>53.968253968253961</v>
      </c>
      <c r="O44" s="3">
        <v>63.492063492063494</v>
      </c>
      <c r="P44" s="3">
        <v>74.603174603174608</v>
      </c>
      <c r="Q44" s="3">
        <v>68.888888888888886</v>
      </c>
      <c r="R44" s="3">
        <v>77.037037037037038</v>
      </c>
      <c r="S44" s="3">
        <v>77.037037037037038</v>
      </c>
      <c r="T44" s="3">
        <v>67.502645502645493</v>
      </c>
      <c r="U44" s="3">
        <v>84.444444444444443</v>
      </c>
      <c r="V44" s="3">
        <v>74.81481481481481</v>
      </c>
      <c r="W44" s="3">
        <v>85.185185185185176</v>
      </c>
      <c r="X44" s="3">
        <v>68.376068376068375</v>
      </c>
      <c r="Y44" s="3">
        <v>78.703703703703709</v>
      </c>
      <c r="Z44" s="3">
        <v>72.727272727272734</v>
      </c>
      <c r="AA44" s="3">
        <v>76.984126984126988</v>
      </c>
      <c r="AB44" s="3">
        <v>73.333333333333329</v>
      </c>
      <c r="AC44" s="3">
        <v>65.925925925925924</v>
      </c>
      <c r="AD44" s="3">
        <v>76.068376068376068</v>
      </c>
      <c r="AE44" s="3">
        <v>70.370370370370367</v>
      </c>
      <c r="AF44" s="3">
        <v>74.81481481481481</v>
      </c>
      <c r="AG44" s="3">
        <v>70.940170940170944</v>
      </c>
      <c r="AH44" s="3">
        <v>43.055555555555557</v>
      </c>
      <c r="AI44" s="3">
        <v>38.888888888888886</v>
      </c>
      <c r="AJ44" s="3">
        <v>52.136752136752136</v>
      </c>
      <c r="AK44" s="3">
        <v>70.634920634920633</v>
      </c>
      <c r="AL44" s="3">
        <v>77.777777777777771</v>
      </c>
      <c r="AM44" s="3">
        <v>78.148148148148152</v>
      </c>
      <c r="AN44" s="3">
        <v>65.07936507936509</v>
      </c>
      <c r="AO44" s="3">
        <v>79.259259259259252</v>
      </c>
      <c r="AP44" s="3">
        <v>67.222222222222214</v>
      </c>
      <c r="AQ44" s="3">
        <v>86.666666666666671</v>
      </c>
      <c r="AR44" s="3"/>
      <c r="AS44">
        <v>88.095238095238102</v>
      </c>
      <c r="AT44">
        <v>36.296296296296298</v>
      </c>
      <c r="AU44">
        <v>26.19047619047619</v>
      </c>
      <c r="AV44">
        <v>51.851851851851855</v>
      </c>
      <c r="AW44">
        <v>54.074074074074069</v>
      </c>
      <c r="AX44">
        <v>57.777777777777779</v>
      </c>
      <c r="AY44">
        <v>54.814814814814817</v>
      </c>
      <c r="AZ44">
        <v>82.222222222222229</v>
      </c>
      <c r="BA44">
        <v>81.481481481481481</v>
      </c>
      <c r="BB44">
        <v>75.555555555555557</v>
      </c>
      <c r="BD44" s="3">
        <v>57.807172251616699</v>
      </c>
    </row>
    <row r="45" spans="1:56" x14ac:dyDescent="0.35">
      <c r="A45" t="s">
        <v>92</v>
      </c>
      <c r="B45" t="s">
        <v>104</v>
      </c>
      <c r="C45" s="3">
        <v>60.185185185185183</v>
      </c>
      <c r="D45" s="3">
        <v>63.703703703703702</v>
      </c>
      <c r="E45" s="3">
        <v>60.74074074074074</v>
      </c>
      <c r="F45" s="3">
        <v>55.555555555555557</v>
      </c>
      <c r="G45" s="3">
        <v>61.481481481481481</v>
      </c>
      <c r="H45" s="3">
        <v>63.703703703703702</v>
      </c>
      <c r="I45" s="3">
        <v>48.148148148148145</v>
      </c>
      <c r="J45" s="3">
        <v>49.074074074074076</v>
      </c>
      <c r="K45" s="3">
        <v>45.185185185185183</v>
      </c>
      <c r="L45" s="3">
        <v>41.269841269841272</v>
      </c>
      <c r="M45" s="3">
        <v>66.666666666666671</v>
      </c>
      <c r="N45" s="3">
        <v>62.222222222222214</v>
      </c>
      <c r="O45" s="3">
        <v>59.259259259259252</v>
      </c>
      <c r="P45" s="3">
        <v>60.683760683760681</v>
      </c>
      <c r="Q45" s="3">
        <v>60.74074074074074</v>
      </c>
      <c r="R45" s="3">
        <v>57.777777777777779</v>
      </c>
      <c r="S45" s="3">
        <v>61.481481481481481</v>
      </c>
      <c r="T45" s="3">
        <v>56.153846153846153</v>
      </c>
      <c r="U45" s="3">
        <v>67.407407407407405</v>
      </c>
      <c r="V45" s="3">
        <v>70.940170940170944</v>
      </c>
      <c r="W45" s="3">
        <v>73.333333333333329</v>
      </c>
      <c r="X45" s="3">
        <v>55.555555555555557</v>
      </c>
      <c r="Y45" s="3">
        <v>53.535353535353536</v>
      </c>
      <c r="Z45" s="3">
        <v>64.197530864197532</v>
      </c>
      <c r="AA45" s="3">
        <v>60.74074074074074</v>
      </c>
      <c r="AB45" s="3">
        <v>63.492063492063494</v>
      </c>
      <c r="AC45" s="3">
        <v>54.761904761904766</v>
      </c>
      <c r="AD45" s="3">
        <v>55.555555555555557</v>
      </c>
      <c r="AE45" s="3">
        <v>73.333333333333329</v>
      </c>
      <c r="AF45" s="3">
        <v>57.037037037037038</v>
      </c>
      <c r="AG45" s="3">
        <v>51.515151515151516</v>
      </c>
      <c r="AH45" s="3">
        <v>48.611111111111107</v>
      </c>
      <c r="AI45" s="3">
        <v>47.619047619047613</v>
      </c>
      <c r="AJ45" s="3">
        <v>60.606060606060602</v>
      </c>
      <c r="AK45" s="3">
        <v>55.555555555555557</v>
      </c>
      <c r="AL45" s="3">
        <v>45.925925925925931</v>
      </c>
      <c r="AM45" s="3">
        <v>60.598290598290603</v>
      </c>
      <c r="AN45" s="3">
        <v>64.96632996632998</v>
      </c>
      <c r="AO45" s="3">
        <v>45.238095238095234</v>
      </c>
      <c r="AP45" s="3">
        <v>50.992063492063494</v>
      </c>
      <c r="AQ45" s="3">
        <v>75.308641975308646</v>
      </c>
      <c r="AR45" s="3"/>
      <c r="AS45">
        <v>66.666666666666657</v>
      </c>
      <c r="AT45">
        <v>48.717948717948723</v>
      </c>
      <c r="AU45">
        <v>57.142857142857146</v>
      </c>
      <c r="AV45">
        <v>34.126984126984127</v>
      </c>
      <c r="AW45">
        <v>57.936507936507937</v>
      </c>
      <c r="AX45">
        <v>47.008547008547012</v>
      </c>
      <c r="AY45">
        <v>49.572649572649574</v>
      </c>
      <c r="AZ45">
        <v>53.17460317460317</v>
      </c>
      <c r="BA45">
        <v>58.730158730158728</v>
      </c>
      <c r="BB45">
        <v>48.148148148148145</v>
      </c>
      <c r="BD45" s="3">
        <v>50.506489395378289</v>
      </c>
    </row>
    <row r="46" spans="1:56" x14ac:dyDescent="0.35">
      <c r="A46" t="s">
        <v>90</v>
      </c>
      <c r="B46" t="s">
        <v>105</v>
      </c>
      <c r="C46" s="3">
        <v>68.518518518518519</v>
      </c>
      <c r="D46" s="3">
        <v>64.052287581699346</v>
      </c>
      <c r="E46" s="3">
        <v>54.320987654320987</v>
      </c>
      <c r="F46" s="3">
        <v>64.705882352941174</v>
      </c>
      <c r="G46" s="3">
        <v>59.259259259259252</v>
      </c>
      <c r="H46" s="3">
        <v>77.777777777777771</v>
      </c>
      <c r="I46" s="3">
        <v>60.493827160493829</v>
      </c>
      <c r="J46" s="3">
        <v>58.974358974358971</v>
      </c>
      <c r="K46" s="3">
        <v>43.790849673202615</v>
      </c>
      <c r="L46" s="3">
        <v>71.24183006535948</v>
      </c>
      <c r="M46" s="3">
        <v>75.308641975308646</v>
      </c>
      <c r="N46" s="3">
        <v>51.851851851851855</v>
      </c>
      <c r="O46" s="3">
        <v>66.666666666666657</v>
      </c>
      <c r="P46" s="3">
        <v>61.481481481481481</v>
      </c>
      <c r="Q46" s="3">
        <v>64.052287581699346</v>
      </c>
      <c r="R46" s="3">
        <v>66.666666666666657</v>
      </c>
      <c r="S46" s="3">
        <v>70.370370370370367</v>
      </c>
      <c r="T46" s="3">
        <v>41.96078431372549</v>
      </c>
      <c r="U46" s="3">
        <v>72.916666666666657</v>
      </c>
      <c r="V46" s="3">
        <v>65.277777777777771</v>
      </c>
      <c r="W46" s="3">
        <v>79.629629629629619</v>
      </c>
      <c r="X46" s="3">
        <v>31.944444444444443</v>
      </c>
      <c r="Y46" s="3">
        <v>67.901234567901227</v>
      </c>
      <c r="Z46" s="3">
        <v>48.888888888888893</v>
      </c>
      <c r="AA46" s="3">
        <v>54.248366013071902</v>
      </c>
      <c r="AB46" s="3">
        <v>67.973856209150313</v>
      </c>
      <c r="AC46" s="3">
        <v>53.59477124183006</v>
      </c>
      <c r="AD46" s="3">
        <v>74.509803921568633</v>
      </c>
      <c r="AE46" s="3">
        <v>70.987654320987659</v>
      </c>
      <c r="AF46" s="3">
        <v>54.861111111111107</v>
      </c>
      <c r="AG46" s="3">
        <v>54.761904761904766</v>
      </c>
      <c r="AH46" s="3">
        <v>39.682539682539677</v>
      </c>
      <c r="AI46" s="3">
        <v>48.611111111111107</v>
      </c>
      <c r="AJ46" s="3">
        <v>40.74074074074074</v>
      </c>
      <c r="AK46" s="3">
        <v>52.592592592592588</v>
      </c>
      <c r="AL46" s="3">
        <v>56.79012345679012</v>
      </c>
      <c r="AM46" s="3">
        <v>48.583877995642709</v>
      </c>
      <c r="AN46" s="3">
        <v>65.27233115468411</v>
      </c>
      <c r="AO46" s="3">
        <v>58.823529411764703</v>
      </c>
      <c r="AP46" s="3">
        <v>41.685956790123456</v>
      </c>
      <c r="AQ46" s="3">
        <v>81.893004115226333</v>
      </c>
      <c r="AR46" s="3"/>
      <c r="AS46">
        <v>77.777777777777771</v>
      </c>
      <c r="AT46">
        <v>45.061728395061728</v>
      </c>
      <c r="AU46">
        <v>38.562091503267979</v>
      </c>
      <c r="AV46">
        <v>50.326797385620914</v>
      </c>
      <c r="AW46">
        <v>41.176470588235297</v>
      </c>
      <c r="AX46">
        <v>39.869281045751634</v>
      </c>
      <c r="AY46">
        <v>41.830065359477125</v>
      </c>
      <c r="AZ46">
        <v>70.987654320987659</v>
      </c>
      <c r="BA46">
        <v>73.456790123456784</v>
      </c>
      <c r="BB46">
        <v>43.827160493827158</v>
      </c>
      <c r="BD46" s="3">
        <v>49.455337690631808</v>
      </c>
    </row>
    <row r="47" spans="1:56" x14ac:dyDescent="0.35">
      <c r="A47" t="s">
        <v>114</v>
      </c>
      <c r="B47" t="s">
        <v>129</v>
      </c>
      <c r="C47" s="3">
        <v>64.285714285714278</v>
      </c>
      <c r="D47" s="3">
        <v>65.873015873015873</v>
      </c>
      <c r="E47" s="3">
        <v>54.074074074074069</v>
      </c>
      <c r="F47" s="3">
        <v>47.863247863247857</v>
      </c>
      <c r="G47" s="3">
        <v>44.444444444444443</v>
      </c>
      <c r="H47" s="3">
        <v>23.015873015873016</v>
      </c>
      <c r="I47" s="3">
        <v>35.714285714285715</v>
      </c>
      <c r="J47" s="3">
        <v>47.863247863247857</v>
      </c>
      <c r="K47" s="3">
        <v>48.888888888888893</v>
      </c>
      <c r="L47" s="3">
        <v>48.148148148148145</v>
      </c>
      <c r="M47" s="3">
        <v>73.333333333333343</v>
      </c>
      <c r="N47" s="3">
        <v>24.242424242424239</v>
      </c>
      <c r="O47" s="3">
        <v>55.555555555555557</v>
      </c>
      <c r="P47" s="3">
        <v>47.222222222222221</v>
      </c>
      <c r="Q47" s="3">
        <v>57.777777777777779</v>
      </c>
      <c r="R47" s="3">
        <v>57.777777777777779</v>
      </c>
      <c r="S47" s="3">
        <v>52.592592592592588</v>
      </c>
      <c r="T47" s="3">
        <v>55.851851851851848</v>
      </c>
      <c r="U47" s="3">
        <v>78.518518518518519</v>
      </c>
      <c r="V47" s="3">
        <v>76.296296296296291</v>
      </c>
      <c r="W47" s="3">
        <v>63.247863247863251</v>
      </c>
      <c r="X47" s="3">
        <v>25</v>
      </c>
      <c r="Y47" s="3">
        <v>47.222222222222221</v>
      </c>
      <c r="Z47" s="3">
        <v>38.888888888888886</v>
      </c>
      <c r="AA47" s="3">
        <v>65.185185185185176</v>
      </c>
      <c r="AB47" s="3">
        <v>42.962962962962955</v>
      </c>
      <c r="AC47" s="3">
        <v>53.333333333333329</v>
      </c>
      <c r="AD47" s="3">
        <v>71.794871794871796</v>
      </c>
      <c r="AE47" s="3">
        <v>62.962962962962962</v>
      </c>
      <c r="AF47" s="3">
        <v>55.555555555555557</v>
      </c>
      <c r="AG47" s="3">
        <v>61.728395061728392</v>
      </c>
      <c r="AH47" s="3">
        <v>30</v>
      </c>
      <c r="AI47" s="3">
        <v>43.055555555555557</v>
      </c>
      <c r="AJ47" s="3">
        <v>50.925925925925924</v>
      </c>
      <c r="AK47" s="3">
        <v>60.606060606060602</v>
      </c>
      <c r="AL47" s="3">
        <v>51.111111111111107</v>
      </c>
      <c r="AM47" s="3">
        <v>63.555555555555557</v>
      </c>
      <c r="AN47" s="3">
        <v>69.18518518518519</v>
      </c>
      <c r="AO47" s="3">
        <v>67.407407407407405</v>
      </c>
      <c r="AP47" s="3">
        <v>42.037037037037038</v>
      </c>
      <c r="AQ47" s="3">
        <v>73.086419753086417</v>
      </c>
      <c r="AR47" s="3"/>
      <c r="AS47">
        <v>75.555555555555557</v>
      </c>
      <c r="AT47">
        <v>26.19047619047619</v>
      </c>
      <c r="AU47">
        <v>24.444444444444443</v>
      </c>
      <c r="AV47">
        <v>24.444444444444443</v>
      </c>
      <c r="AW47">
        <v>46.82539682539683</v>
      </c>
      <c r="AX47">
        <v>29.365079365079367</v>
      </c>
      <c r="AY47">
        <v>30.952380952380949</v>
      </c>
      <c r="AZ47">
        <v>67.460317460317455</v>
      </c>
      <c r="BA47">
        <v>63.703703703703702</v>
      </c>
      <c r="BB47">
        <v>61.481481481481481</v>
      </c>
      <c r="BD47" s="3">
        <v>41.651969429747204</v>
      </c>
    </row>
    <row r="48" spans="1:56" x14ac:dyDescent="0.35">
      <c r="A48" t="s">
        <v>92</v>
      </c>
      <c r="B48" t="s">
        <v>130</v>
      </c>
      <c r="C48" s="3">
        <v>61.728395061728392</v>
      </c>
      <c r="D48" s="3">
        <v>56.666666666666657</v>
      </c>
      <c r="E48" s="3">
        <v>48.484848484848477</v>
      </c>
      <c r="F48" s="3">
        <v>54.44444444444445</v>
      </c>
      <c r="G48" s="3">
        <v>48.484848484848477</v>
      </c>
      <c r="H48" s="3">
        <v>70.707070707070699</v>
      </c>
      <c r="I48" s="3">
        <v>52.525252525252526</v>
      </c>
      <c r="J48" s="3">
        <v>52.222222222222221</v>
      </c>
      <c r="K48" s="3">
        <v>57.575757575757571</v>
      </c>
      <c r="L48" s="3">
        <v>41.111111111111114</v>
      </c>
      <c r="M48" s="3">
        <v>83.838383838383834</v>
      </c>
      <c r="N48" s="3">
        <v>36.111111111111107</v>
      </c>
      <c r="O48" s="3">
        <v>50</v>
      </c>
      <c r="P48" s="3">
        <v>37.777777777777779</v>
      </c>
      <c r="Q48" s="3">
        <v>42.424242424242422</v>
      </c>
      <c r="R48" s="3">
        <v>51.515151515151516</v>
      </c>
      <c r="S48" s="3">
        <v>54.545454545454547</v>
      </c>
      <c r="T48" s="3">
        <v>41.616161616161619</v>
      </c>
      <c r="U48" s="3">
        <v>77.777777777777771</v>
      </c>
      <c r="V48" s="3">
        <v>56.666666666666657</v>
      </c>
      <c r="W48" s="3">
        <v>48.888888888888893</v>
      </c>
      <c r="X48" s="3">
        <v>28.888888888888889</v>
      </c>
      <c r="Y48" s="3">
        <v>41.111111111111114</v>
      </c>
      <c r="Z48" s="3">
        <v>26.984126984126981</v>
      </c>
      <c r="AA48" s="3">
        <v>61.616161616161619</v>
      </c>
      <c r="AB48" s="3">
        <v>60.606060606060602</v>
      </c>
      <c r="AC48" s="3">
        <v>40.404040404040408</v>
      </c>
      <c r="AD48" s="3">
        <v>79.999999999999986</v>
      </c>
      <c r="AE48" s="3">
        <v>45.454545454545453</v>
      </c>
      <c r="AF48" s="3">
        <v>52.525252525252526</v>
      </c>
      <c r="AG48" s="3">
        <v>52.38095238095238</v>
      </c>
      <c r="AH48" s="3">
        <v>52.777777777777779</v>
      </c>
      <c r="AI48" s="3">
        <v>29.629629629629626</v>
      </c>
      <c r="AJ48" s="3">
        <v>23.809523809523807</v>
      </c>
      <c r="AK48" s="3">
        <v>38.888888888888886</v>
      </c>
      <c r="AL48" s="3">
        <v>43.434343434343432</v>
      </c>
      <c r="AM48" s="3">
        <v>58.222222222222214</v>
      </c>
      <c r="AN48" s="3">
        <v>66.282828282828277</v>
      </c>
      <c r="AO48" s="3">
        <v>56.56565656565656</v>
      </c>
      <c r="AP48" s="3">
        <v>53.030303030303024</v>
      </c>
      <c r="AQ48" s="3">
        <v>91.582491582491571</v>
      </c>
      <c r="AR48" s="3"/>
      <c r="AS48">
        <v>69.696969696969688</v>
      </c>
      <c r="AT48">
        <v>43.43434343434344</v>
      </c>
      <c r="AU48">
        <v>33.333333333333343</v>
      </c>
      <c r="AV48">
        <v>39.393939393939398</v>
      </c>
      <c r="AW48">
        <v>53.535353535353536</v>
      </c>
      <c r="AX48">
        <v>44.444444444444443</v>
      </c>
      <c r="AY48">
        <v>31.313131313131322</v>
      </c>
      <c r="AZ48">
        <v>68.686868686868678</v>
      </c>
      <c r="BA48">
        <v>67.676767676767668</v>
      </c>
      <c r="BB48">
        <v>51.515151515151516</v>
      </c>
      <c r="BD48" s="3">
        <v>48.148148148148152</v>
      </c>
    </row>
    <row r="49" spans="1:56" x14ac:dyDescent="0.35">
      <c r="A49" t="s">
        <v>114</v>
      </c>
      <c r="B49" t="s">
        <v>94</v>
      </c>
      <c r="C49" s="3">
        <v>92.592592592592595</v>
      </c>
      <c r="D49" s="3">
        <v>85.858585858585855</v>
      </c>
      <c r="E49" s="3">
        <v>79.629629629629619</v>
      </c>
      <c r="F49" s="3">
        <v>80.555555555555557</v>
      </c>
      <c r="G49" s="3">
        <v>56.481481481481474</v>
      </c>
      <c r="H49" s="3">
        <v>62.962962962962962</v>
      </c>
      <c r="I49" s="3">
        <v>69.696969696969688</v>
      </c>
      <c r="J49" s="3">
        <v>79.629629629629619</v>
      </c>
      <c r="K49" s="3">
        <v>74.074074074074076</v>
      </c>
      <c r="L49" s="3">
        <v>73.737373737373744</v>
      </c>
      <c r="M49" s="3">
        <v>76.767676767676761</v>
      </c>
      <c r="N49" s="3">
        <v>43.20987654320988</v>
      </c>
      <c r="O49" s="3">
        <v>49.494949494949488</v>
      </c>
      <c r="P49" s="3">
        <v>67.676767676767668</v>
      </c>
      <c r="Q49" s="3">
        <v>58.333333333333329</v>
      </c>
      <c r="R49" s="3">
        <v>64.81481481481481</v>
      </c>
      <c r="S49" s="3">
        <v>73.148148148148138</v>
      </c>
      <c r="T49" s="3">
        <v>57.053872053872055</v>
      </c>
      <c r="U49" s="3">
        <v>81.818181818181813</v>
      </c>
      <c r="V49" s="3">
        <v>80.246913580246897</v>
      </c>
      <c r="W49" s="3">
        <v>85.185185185185176</v>
      </c>
      <c r="X49" s="3">
        <v>34.722222222222221</v>
      </c>
      <c r="Y49" s="3">
        <v>62.222222222222214</v>
      </c>
      <c r="Z49" s="3">
        <v>77.777777777777771</v>
      </c>
      <c r="AA49" s="3">
        <v>67.592592592592581</v>
      </c>
      <c r="AB49" s="3">
        <v>58.585858585858581</v>
      </c>
      <c r="AC49" s="3">
        <v>63.888888888888886</v>
      </c>
      <c r="AD49" s="3">
        <v>39.999999999999993</v>
      </c>
      <c r="AE49" s="3">
        <v>49.494949494949488</v>
      </c>
      <c r="AF49" s="3">
        <v>80.555555555555557</v>
      </c>
      <c r="AG49" s="3">
        <v>48.611111111111107</v>
      </c>
      <c r="AH49" s="3">
        <v>39.682539682539677</v>
      </c>
      <c r="AI49" s="3">
        <v>41.269841269841272</v>
      </c>
      <c r="AJ49" s="3">
        <v>45.679012345679006</v>
      </c>
      <c r="AK49" s="3">
        <v>72.222222222222214</v>
      </c>
      <c r="AL49" s="3">
        <v>62.962962962962962</v>
      </c>
      <c r="AM49" s="3">
        <v>68.855218855218851</v>
      </c>
      <c r="AN49" s="3">
        <v>78.040404040404042</v>
      </c>
      <c r="AO49" s="3">
        <v>66.666666666666657</v>
      </c>
      <c r="AP49" s="3">
        <v>47.710437710437709</v>
      </c>
      <c r="AQ49" s="3">
        <v>90.432098765432102</v>
      </c>
      <c r="AR49" s="3"/>
      <c r="AS49">
        <v>89.89898989898991</v>
      </c>
      <c r="AT49">
        <v>33.333333333333343</v>
      </c>
      <c r="AU49">
        <v>37.037037037037038</v>
      </c>
      <c r="AV49">
        <v>58.585858585858581</v>
      </c>
      <c r="AW49">
        <v>63.888888888888893</v>
      </c>
      <c r="AX49">
        <v>64.81481481481481</v>
      </c>
      <c r="AY49">
        <v>65.740740740740748</v>
      </c>
      <c r="AZ49">
        <v>77.777777777777771</v>
      </c>
      <c r="BA49">
        <v>76.851851851851848</v>
      </c>
      <c r="BB49">
        <v>68.518518518518519</v>
      </c>
      <c r="BD49" s="3">
        <v>60.727646838757956</v>
      </c>
    </row>
    <row r="50" spans="1:56" x14ac:dyDescent="0.35">
      <c r="A50" t="s">
        <v>116</v>
      </c>
      <c r="B50" t="s">
        <v>18</v>
      </c>
      <c r="C50" s="3">
        <v>70.634920634920633</v>
      </c>
      <c r="D50" s="3">
        <v>65.873015873015873</v>
      </c>
      <c r="E50" s="3">
        <v>61.481481481481481</v>
      </c>
      <c r="F50" s="3">
        <v>67.460317460317455</v>
      </c>
      <c r="G50" s="3">
        <v>34.074074074074069</v>
      </c>
      <c r="H50" s="3">
        <v>41.481481481481481</v>
      </c>
      <c r="I50" s="3">
        <v>61.481481481481481</v>
      </c>
      <c r="J50" s="3">
        <v>65.81196581196582</v>
      </c>
      <c r="K50" s="3">
        <v>88.148148148148152</v>
      </c>
      <c r="L50" s="3">
        <v>56.349206349206341</v>
      </c>
      <c r="M50" s="3">
        <v>57.037037037037045</v>
      </c>
      <c r="N50" s="3">
        <v>25.252525252525253</v>
      </c>
      <c r="O50" s="3">
        <v>50</v>
      </c>
      <c r="P50" s="3">
        <v>52.222222222222221</v>
      </c>
      <c r="Q50" s="3">
        <v>46.666666666666664</v>
      </c>
      <c r="R50" s="3">
        <v>61.481481481481481</v>
      </c>
      <c r="S50" s="3">
        <v>57.777777777777779</v>
      </c>
      <c r="T50" s="3">
        <v>47.328449328449324</v>
      </c>
      <c r="U50" s="3">
        <v>65.185185185185176</v>
      </c>
      <c r="V50" s="3">
        <v>81.481481481481481</v>
      </c>
      <c r="W50" s="3">
        <v>46.825396825396822</v>
      </c>
      <c r="X50" s="3">
        <v>23.611111111111111</v>
      </c>
      <c r="Y50" s="3">
        <v>36.752136752136749</v>
      </c>
      <c r="Z50" s="3">
        <v>35.18518518518519</v>
      </c>
      <c r="AA50" s="3">
        <v>71.111111111111114</v>
      </c>
      <c r="AB50" s="3">
        <v>46.666666666666664</v>
      </c>
      <c r="AC50" s="3">
        <v>39.25925925925926</v>
      </c>
      <c r="AD50" s="3">
        <v>59.259259259259252</v>
      </c>
      <c r="AE50" s="3">
        <v>54.814814814814817</v>
      </c>
      <c r="AF50" s="3">
        <v>53.333333333333329</v>
      </c>
      <c r="AG50" s="3">
        <v>32.098765432098766</v>
      </c>
      <c r="AH50" s="3">
        <v>11.111111111111111</v>
      </c>
      <c r="AI50" s="3">
        <v>11.111111111111111</v>
      </c>
      <c r="AJ50" s="3">
        <v>31.111111111111107</v>
      </c>
      <c r="AK50" s="3">
        <v>37.037037037037031</v>
      </c>
      <c r="AL50" s="3">
        <v>43.703703703703702</v>
      </c>
      <c r="AM50" s="3">
        <v>49.989417989417987</v>
      </c>
      <c r="AN50" s="3">
        <v>58.207163207163219</v>
      </c>
      <c r="AO50" s="3">
        <v>42.962962962962955</v>
      </c>
      <c r="AP50" s="3">
        <v>48.518518518518519</v>
      </c>
      <c r="AQ50" s="3">
        <v>85.925925925925924</v>
      </c>
      <c r="AR50" s="3"/>
      <c r="AS50">
        <v>83.703703703703695</v>
      </c>
      <c r="AT50">
        <v>30.952380952380949</v>
      </c>
      <c r="AU50">
        <v>28.571428571428569</v>
      </c>
      <c r="AV50">
        <v>31.746031746031747</v>
      </c>
      <c r="AW50">
        <v>42.063492063492063</v>
      </c>
      <c r="AX50">
        <v>35.714285714285722</v>
      </c>
      <c r="AY50">
        <v>33.333333333333343</v>
      </c>
      <c r="AZ50">
        <v>49.629629629629626</v>
      </c>
      <c r="BA50">
        <v>54.814814814814817</v>
      </c>
      <c r="BB50">
        <v>41.481481481481481</v>
      </c>
      <c r="BD50" s="3">
        <v>38.700764256319808</v>
      </c>
    </row>
    <row r="51" spans="1:56" x14ac:dyDescent="0.35">
      <c r="A51" t="s">
        <v>92</v>
      </c>
      <c r="B51" t="s">
        <v>95</v>
      </c>
      <c r="C51" s="3">
        <v>71.428571428571431</v>
      </c>
      <c r="D51" s="3">
        <v>52.991452991452988</v>
      </c>
      <c r="E51" s="3">
        <v>42.857142857142854</v>
      </c>
      <c r="F51" s="3">
        <v>62.393162393162385</v>
      </c>
      <c r="G51" s="3">
        <v>44.444444444444443</v>
      </c>
      <c r="H51" s="3">
        <v>51.587301587301589</v>
      </c>
      <c r="I51" s="3">
        <v>53.17460317460317</v>
      </c>
      <c r="J51" s="3">
        <v>49.572649572649574</v>
      </c>
      <c r="K51" s="3">
        <v>58.730158730158728</v>
      </c>
      <c r="L51" s="3">
        <v>37.301587301587297</v>
      </c>
      <c r="M51" s="3">
        <v>71.428571428571431</v>
      </c>
      <c r="N51" s="3">
        <v>59.259259259259252</v>
      </c>
      <c r="O51" s="3">
        <v>43.333333333333336</v>
      </c>
      <c r="P51" s="3">
        <v>24.444444444444446</v>
      </c>
      <c r="Q51" s="3">
        <v>46.825396825396822</v>
      </c>
      <c r="R51" s="3">
        <v>49.206349206349209</v>
      </c>
      <c r="S51" s="3">
        <v>39.682539682539677</v>
      </c>
      <c r="T51" s="3">
        <v>24.788359788359791</v>
      </c>
      <c r="U51" s="3">
        <v>73.80952380952381</v>
      </c>
      <c r="V51" s="3">
        <v>74.074074074074076</v>
      </c>
      <c r="W51" s="3">
        <v>47.777777777777771</v>
      </c>
      <c r="X51" s="3">
        <v>57.777777777777779</v>
      </c>
      <c r="Y51" s="3">
        <v>37.5</v>
      </c>
      <c r="Z51" s="3">
        <v>51.851851851851855</v>
      </c>
      <c r="AA51" s="3">
        <v>58.730158730158728</v>
      </c>
      <c r="AB51" s="3">
        <v>57.936507936507937</v>
      </c>
      <c r="AC51" s="3">
        <v>46.031746031746032</v>
      </c>
      <c r="AD51" s="3">
        <v>79.365079365079353</v>
      </c>
      <c r="AE51" s="3">
        <v>68.253968253968253</v>
      </c>
      <c r="AF51" s="3">
        <v>47.619047619047613</v>
      </c>
      <c r="AG51" s="3">
        <v>51.515151515151516</v>
      </c>
      <c r="AH51" s="3">
        <v>44.444444444444443</v>
      </c>
      <c r="AI51" s="3">
        <v>44.444444444444443</v>
      </c>
      <c r="AJ51" s="3">
        <v>28.39506172839506</v>
      </c>
      <c r="AK51" s="3">
        <v>47.222222222222221</v>
      </c>
      <c r="AL51" s="3">
        <v>23.809523809523807</v>
      </c>
      <c r="AM51" s="3">
        <v>29.79242979242979</v>
      </c>
      <c r="AN51" s="3">
        <v>57.326007326007336</v>
      </c>
      <c r="AO51" s="3">
        <v>48.412698412698404</v>
      </c>
      <c r="AP51" s="3">
        <v>49.358974358974358</v>
      </c>
      <c r="AQ51" s="3">
        <v>83.333333333333329</v>
      </c>
      <c r="AR51" s="3"/>
      <c r="AS51">
        <v>73.015873015873012</v>
      </c>
      <c r="AT51">
        <v>42.063492063492063</v>
      </c>
      <c r="AU51">
        <v>52.380952380952387</v>
      </c>
      <c r="AV51">
        <v>35.714285714285722</v>
      </c>
      <c r="AW51">
        <v>54.761904761904766</v>
      </c>
      <c r="AX51">
        <v>44.444444444444443</v>
      </c>
      <c r="AY51">
        <v>34.126984126984127</v>
      </c>
      <c r="AZ51">
        <v>73.015873015873012</v>
      </c>
      <c r="BA51">
        <v>57.142857142857146</v>
      </c>
      <c r="BB51">
        <v>43.650793650793652</v>
      </c>
      <c r="BD51" s="3">
        <v>48.589065255731924</v>
      </c>
    </row>
    <row r="52" spans="1:56" x14ac:dyDescent="0.35">
      <c r="A52" t="s">
        <v>90</v>
      </c>
      <c r="B52" t="s">
        <v>131</v>
      </c>
      <c r="C52" s="3">
        <v>56.481481481481474</v>
      </c>
      <c r="D52" s="3">
        <v>62.393162393162385</v>
      </c>
      <c r="E52" s="3">
        <v>59.259259259259252</v>
      </c>
      <c r="F52" s="3">
        <v>63.333333333333336</v>
      </c>
      <c r="G52" s="3">
        <v>55.555555555555557</v>
      </c>
      <c r="H52" s="3">
        <v>68.148148148148152</v>
      </c>
      <c r="I52" s="3">
        <v>49.572649572649574</v>
      </c>
      <c r="J52" s="3">
        <v>51.851851851851855</v>
      </c>
      <c r="K52" s="3">
        <v>52.592592592592588</v>
      </c>
      <c r="L52" s="3">
        <v>51.587301587301589</v>
      </c>
      <c r="M52" s="3">
        <v>49.206349206349209</v>
      </c>
      <c r="N52" s="3">
        <v>59.259259259259252</v>
      </c>
      <c r="O52" s="3">
        <v>58.02469135802469</v>
      </c>
      <c r="P52" s="3">
        <v>56.79012345679012</v>
      </c>
      <c r="Q52" s="3">
        <v>48.888888888888893</v>
      </c>
      <c r="R52" s="3">
        <v>47.407407407407405</v>
      </c>
      <c r="S52" s="3">
        <v>57.142857142857146</v>
      </c>
      <c r="T52" s="3">
        <v>40.965811965811966</v>
      </c>
      <c r="U52" s="3">
        <v>66.666666666666657</v>
      </c>
      <c r="V52" s="3">
        <v>69.135802469135797</v>
      </c>
      <c r="W52" s="3">
        <v>62.037037037037031</v>
      </c>
      <c r="X52" s="3">
        <v>64.81481481481481</v>
      </c>
      <c r="Y52" s="3">
        <v>54.629629629629633</v>
      </c>
      <c r="Z52" s="3">
        <v>72.222222222222214</v>
      </c>
      <c r="AA52" s="3">
        <v>60</v>
      </c>
      <c r="AB52" s="3">
        <v>48.148148148148145</v>
      </c>
      <c r="AC52" s="3">
        <v>57.037037037037038</v>
      </c>
      <c r="AD52" s="3">
        <v>53.17460317460317</v>
      </c>
      <c r="AE52" s="3">
        <v>71.851851851851848</v>
      </c>
      <c r="AF52" s="3">
        <v>52.592592592592588</v>
      </c>
      <c r="AG52" s="3">
        <v>63.63636363636364</v>
      </c>
      <c r="AH52" s="3">
        <v>43.20987654320988</v>
      </c>
      <c r="AI52" s="3">
        <v>63.888888888888886</v>
      </c>
      <c r="AJ52" s="3">
        <v>52.525252525252526</v>
      </c>
      <c r="AK52" s="3">
        <v>55.555555555555557</v>
      </c>
      <c r="AL52" s="3">
        <v>42.222222222222221</v>
      </c>
      <c r="AM52" s="3">
        <v>44.399674399674396</v>
      </c>
      <c r="AN52" s="3">
        <v>75.281533281533285</v>
      </c>
      <c r="AO52" s="3">
        <v>49.629629629629626</v>
      </c>
      <c r="AP52" s="3">
        <v>51.666666666666671</v>
      </c>
      <c r="AQ52" s="3">
        <v>72.839506172839506</v>
      </c>
      <c r="AR52" s="3"/>
      <c r="AS52">
        <v>71.296296296296291</v>
      </c>
      <c r="AT52">
        <v>34.814814814814824</v>
      </c>
      <c r="AU52">
        <v>37.037037037037038</v>
      </c>
      <c r="AV52">
        <v>29.365079365079367</v>
      </c>
      <c r="AW52">
        <v>31.111111111111114</v>
      </c>
      <c r="AX52">
        <v>25.925925925925924</v>
      </c>
      <c r="AY52">
        <v>25.925925925925924</v>
      </c>
      <c r="AZ52">
        <v>46.666666666666664</v>
      </c>
      <c r="BA52">
        <v>45.185185185185183</v>
      </c>
      <c r="BB52">
        <v>37.037037037037031</v>
      </c>
      <c r="BD52" s="3">
        <v>34.78542034097589</v>
      </c>
    </row>
    <row r="53" spans="1:56" x14ac:dyDescent="0.35">
      <c r="A53" t="s">
        <v>92</v>
      </c>
      <c r="B53" t="s">
        <v>132</v>
      </c>
      <c r="C53" s="3">
        <v>38.888888888888886</v>
      </c>
      <c r="D53" s="3">
        <v>38.888888888888886</v>
      </c>
      <c r="E53" s="3">
        <v>25.641025641025639</v>
      </c>
      <c r="F53" s="3">
        <v>33.333333333333329</v>
      </c>
      <c r="G53" s="3">
        <v>29.914529914529915</v>
      </c>
      <c r="H53" s="3">
        <v>37.606837606837608</v>
      </c>
      <c r="I53" s="3">
        <v>31.623931623931625</v>
      </c>
      <c r="J53" s="3">
        <v>37.777777777777779</v>
      </c>
      <c r="K53" s="3">
        <v>30.952380952380949</v>
      </c>
      <c r="L53" s="3">
        <v>29.05982905982906</v>
      </c>
      <c r="M53" s="3">
        <v>65.873015873015873</v>
      </c>
      <c r="N53" s="3">
        <v>38.888888888888886</v>
      </c>
      <c r="O53" s="3">
        <v>41.975308641975303</v>
      </c>
      <c r="P53" s="3">
        <v>31.481481481481481</v>
      </c>
      <c r="Q53" s="3">
        <v>43.518518518518519</v>
      </c>
      <c r="R53" s="3">
        <v>41.880341880341881</v>
      </c>
      <c r="S53" s="3">
        <v>38.095238095238095</v>
      </c>
      <c r="T53" s="3">
        <v>30.056980056980059</v>
      </c>
      <c r="U53" s="3">
        <v>56.481481481481474</v>
      </c>
      <c r="V53" s="3">
        <v>51.851851851851855</v>
      </c>
      <c r="W53" s="3">
        <v>36.666666666666664</v>
      </c>
      <c r="X53" s="3">
        <v>44.444444444444443</v>
      </c>
      <c r="Y53" s="3">
        <v>61.111111111111107</v>
      </c>
      <c r="Z53" s="3">
        <v>28.571428571428573</v>
      </c>
      <c r="AA53" s="3">
        <v>52.991452991452988</v>
      </c>
      <c r="AB53" s="3">
        <v>38.095238095238095</v>
      </c>
      <c r="AC53" s="3">
        <v>30.769230769230766</v>
      </c>
      <c r="AD53" s="3">
        <v>77.777777777777771</v>
      </c>
      <c r="AE53" s="3">
        <v>39.81481481481481</v>
      </c>
      <c r="AF53" s="3">
        <v>59.82905982905983</v>
      </c>
      <c r="AG53" s="3">
        <v>44.444444444444443</v>
      </c>
      <c r="AH53" s="3">
        <v>13.333333333333336</v>
      </c>
      <c r="AI53" s="3">
        <v>14.814814814814817</v>
      </c>
      <c r="AJ53" s="3">
        <v>36.507936507936506</v>
      </c>
      <c r="AK53" s="3">
        <v>42.857142857142854</v>
      </c>
      <c r="AL53" s="3">
        <v>36.507936507936506</v>
      </c>
      <c r="AM53" s="3">
        <v>61.994301994301999</v>
      </c>
      <c r="AN53" s="3">
        <v>69.03133903133903</v>
      </c>
      <c r="AO53" s="3">
        <v>32.478632478632477</v>
      </c>
      <c r="AP53" s="3">
        <v>47.008547008547012</v>
      </c>
      <c r="AQ53" s="3">
        <v>62.67806267806268</v>
      </c>
      <c r="AR53" s="3"/>
      <c r="AS53">
        <v>36.36363636363636</v>
      </c>
      <c r="AT53">
        <v>26.984126984126988</v>
      </c>
      <c r="AU53">
        <v>25.396825396825392</v>
      </c>
      <c r="AV53">
        <v>30.769230769230774</v>
      </c>
      <c r="AW53">
        <v>51.851851851851855</v>
      </c>
      <c r="AX53">
        <v>30.769230769230774</v>
      </c>
      <c r="AY53">
        <v>30.769230769230774</v>
      </c>
      <c r="AZ53">
        <v>37.606837606837608</v>
      </c>
      <c r="BA53">
        <v>44.444444444444443</v>
      </c>
      <c r="BB53">
        <v>37.962962962962962</v>
      </c>
      <c r="BD53" s="3">
        <v>35.172749061637951</v>
      </c>
    </row>
    <row r="54" spans="1:56" x14ac:dyDescent="0.35">
      <c r="A54" t="s">
        <v>91</v>
      </c>
      <c r="B54" t="s">
        <v>133</v>
      </c>
      <c r="C54" s="3">
        <v>68.055555555555557</v>
      </c>
      <c r="D54" s="3">
        <v>52.525252525252526</v>
      </c>
      <c r="E54" s="3">
        <v>48.717948717948723</v>
      </c>
      <c r="F54" s="3">
        <v>48.484848484848477</v>
      </c>
      <c r="G54" s="3">
        <v>49.572649572649574</v>
      </c>
      <c r="H54" s="3">
        <v>73.504273504273499</v>
      </c>
      <c r="I54" s="3">
        <v>64.957264957264954</v>
      </c>
      <c r="J54" s="3">
        <v>51.851851851851855</v>
      </c>
      <c r="K54" s="3">
        <v>42.735042735042732</v>
      </c>
      <c r="L54" s="3">
        <v>61.111111111111107</v>
      </c>
      <c r="M54" s="3">
        <v>69.230769230769226</v>
      </c>
      <c r="N54" s="3">
        <v>66.666666666666657</v>
      </c>
      <c r="O54" s="3">
        <v>52.777777777777779</v>
      </c>
      <c r="P54" s="3">
        <v>51.388888888888886</v>
      </c>
      <c r="Q54" s="3">
        <v>33.333333333333329</v>
      </c>
      <c r="R54" s="3">
        <v>48.717948717948723</v>
      </c>
      <c r="S54" s="3">
        <v>47.008547008547005</v>
      </c>
      <c r="T54" s="3">
        <v>35</v>
      </c>
      <c r="U54" s="3">
        <v>61.111111111111107</v>
      </c>
      <c r="V54" s="3">
        <v>61.111111111111107</v>
      </c>
      <c r="W54" s="3">
        <v>50.793650793650791</v>
      </c>
      <c r="X54" s="3">
        <v>22.222222222222221</v>
      </c>
      <c r="Y54" s="3">
        <v>48.148148148148145</v>
      </c>
      <c r="Z54" s="3">
        <v>40.74074074074074</v>
      </c>
      <c r="AA54" s="3">
        <v>49.572649572649574</v>
      </c>
      <c r="AB54" s="3">
        <v>52.136752136752136</v>
      </c>
      <c r="AC54" s="3">
        <v>37.962962962962962</v>
      </c>
      <c r="AD54" s="3">
        <v>58.119658119658119</v>
      </c>
      <c r="AE54" s="3">
        <v>57.264957264957268</v>
      </c>
      <c r="AF54" s="3">
        <v>64.102564102564102</v>
      </c>
      <c r="AG54" s="3">
        <v>53.333333333333329</v>
      </c>
      <c r="AH54" s="3">
        <v>50</v>
      </c>
      <c r="AI54" s="3">
        <v>41.666666666666664</v>
      </c>
      <c r="AJ54" s="3">
        <v>35.18518518518519</v>
      </c>
      <c r="AK54" s="3">
        <v>50</v>
      </c>
      <c r="AL54" s="3">
        <v>39.316239316239312</v>
      </c>
      <c r="AM54" s="3">
        <v>57.507122507122503</v>
      </c>
      <c r="AN54" s="3">
        <v>56.239316239316238</v>
      </c>
      <c r="AO54" s="3">
        <v>25.925925925925927</v>
      </c>
      <c r="AP54" s="3">
        <v>42.735042735042725</v>
      </c>
      <c r="AQ54" s="3">
        <v>82.621082621082621</v>
      </c>
      <c r="AR54" s="3"/>
      <c r="AS54">
        <v>58.888888888888886</v>
      </c>
      <c r="AT54">
        <v>22.222222222222229</v>
      </c>
      <c r="AU54">
        <v>10.256410256410263</v>
      </c>
      <c r="AV54">
        <v>16.239316239316238</v>
      </c>
      <c r="AW54">
        <v>17.09401709401709</v>
      </c>
      <c r="AX54">
        <v>17.948717948717942</v>
      </c>
      <c r="AY54">
        <v>17.948717948717942</v>
      </c>
      <c r="AZ54">
        <v>48.717948717948723</v>
      </c>
      <c r="BA54">
        <v>40.170940170940163</v>
      </c>
      <c r="BB54">
        <v>23.931623931623928</v>
      </c>
      <c r="BD54" s="3">
        <v>23.836657169990502</v>
      </c>
    </row>
    <row r="55" spans="1:56" x14ac:dyDescent="0.35">
      <c r="A55" t="s">
        <v>92</v>
      </c>
      <c r="B55" t="s">
        <v>96</v>
      </c>
      <c r="C55" s="3">
        <v>77.777777777777771</v>
      </c>
      <c r="D55" s="3">
        <v>73.504273504273499</v>
      </c>
      <c r="E55" s="3">
        <v>68.376068376068375</v>
      </c>
      <c r="F55" s="3">
        <v>68.686868686868678</v>
      </c>
      <c r="G55" s="3">
        <v>63.247863247863251</v>
      </c>
      <c r="H55" s="3">
        <v>68.376068376068375</v>
      </c>
      <c r="I55" s="3">
        <v>59.82905982905983</v>
      </c>
      <c r="J55" s="3">
        <v>61.538461538461533</v>
      </c>
      <c r="K55" s="3">
        <v>68.518518518518519</v>
      </c>
      <c r="L55" s="3">
        <v>68.518518518518519</v>
      </c>
      <c r="M55" s="3">
        <v>50.427350427350426</v>
      </c>
      <c r="N55" s="3">
        <v>56.79012345679012</v>
      </c>
      <c r="O55" s="3">
        <v>53.333333333333329</v>
      </c>
      <c r="P55" s="3">
        <v>55.555555555555557</v>
      </c>
      <c r="Q55" s="3">
        <v>56.481481481481474</v>
      </c>
      <c r="R55" s="3">
        <v>72.649572649572647</v>
      </c>
      <c r="S55" s="3">
        <v>67.521367521367509</v>
      </c>
      <c r="T55" s="3">
        <v>48.532763532763532</v>
      </c>
      <c r="U55" s="3">
        <v>80.555555555555557</v>
      </c>
      <c r="V55" s="3">
        <v>58.585858585858581</v>
      </c>
      <c r="W55" s="3">
        <v>48.611111111111107</v>
      </c>
      <c r="X55" s="3">
        <v>46.031746031746032</v>
      </c>
      <c r="Y55" s="3">
        <v>47.474747474747467</v>
      </c>
      <c r="Z55" s="3">
        <v>45.679012345679006</v>
      </c>
      <c r="AA55" s="3">
        <v>68.376068376068375</v>
      </c>
      <c r="AB55" s="3">
        <v>54.700854700854705</v>
      </c>
      <c r="AC55" s="3">
        <v>49.572649572649574</v>
      </c>
      <c r="AD55" s="3">
        <v>93.939393939393938</v>
      </c>
      <c r="AE55" s="3">
        <v>71.794871794871796</v>
      </c>
      <c r="AF55" s="3">
        <v>56.410256410256402</v>
      </c>
      <c r="AG55" s="3">
        <v>57.777777777777779</v>
      </c>
      <c r="AH55" s="3">
        <v>42.857142857142854</v>
      </c>
      <c r="AI55" s="3">
        <v>48.148148148148145</v>
      </c>
      <c r="AJ55" s="3">
        <v>45.454545454545453</v>
      </c>
      <c r="AK55" s="3">
        <v>51.388888888888886</v>
      </c>
      <c r="AL55" s="3">
        <v>47.863247863247857</v>
      </c>
      <c r="AM55" s="3">
        <v>67.459207459207462</v>
      </c>
      <c r="AN55" s="3">
        <v>67.965552965552973</v>
      </c>
      <c r="AO55" s="3">
        <v>58.119658119658119</v>
      </c>
      <c r="AP55" s="3">
        <v>58.760683760683762</v>
      </c>
      <c r="AQ55" s="3">
        <v>83.190883190883184</v>
      </c>
      <c r="AR55" s="3"/>
      <c r="AS55">
        <v>79.487179487179475</v>
      </c>
      <c r="AT55">
        <v>18.803418803418793</v>
      </c>
      <c r="AU55">
        <v>19.658119658119674</v>
      </c>
      <c r="AV55">
        <v>21.296296296296291</v>
      </c>
      <c r="AW55">
        <v>22.222222222222229</v>
      </c>
      <c r="AX55">
        <v>22.222222222222229</v>
      </c>
      <c r="AY55">
        <v>7.6923076923076934</v>
      </c>
      <c r="AZ55">
        <v>70.940170940170944</v>
      </c>
      <c r="BA55">
        <v>65.81196581196582</v>
      </c>
      <c r="BB55">
        <v>52.991452991452988</v>
      </c>
      <c r="BD55" s="3">
        <v>33.515352959797411</v>
      </c>
    </row>
    <row r="56" spans="1:56" x14ac:dyDescent="0.35">
      <c r="A56" t="s">
        <v>93</v>
      </c>
      <c r="B56" t="s">
        <v>11</v>
      </c>
      <c r="C56" s="3">
        <v>26.388888888888889</v>
      </c>
      <c r="D56" s="3">
        <v>40.74074074074074</v>
      </c>
      <c r="E56" s="3">
        <v>16.339869281045754</v>
      </c>
      <c r="F56" s="3">
        <v>41.666666666666664</v>
      </c>
      <c r="G56" s="3">
        <v>11.111111111111111</v>
      </c>
      <c r="H56" s="3">
        <v>9.2592592592592577</v>
      </c>
      <c r="I56" s="3">
        <v>18.055555555555554</v>
      </c>
      <c r="J56" s="3">
        <v>11.111111111111111</v>
      </c>
      <c r="K56" s="3">
        <v>23.611111111111111</v>
      </c>
      <c r="L56" s="3">
        <v>35.555555555555557</v>
      </c>
      <c r="M56" s="3">
        <v>62.745098039215691</v>
      </c>
      <c r="N56" s="3">
        <v>3.7037037037037028</v>
      </c>
      <c r="O56" s="3">
        <v>41.269841269841272</v>
      </c>
      <c r="P56" s="3">
        <v>39.999999999999993</v>
      </c>
      <c r="Q56" s="3">
        <v>25.185185185185183</v>
      </c>
      <c r="R56" s="3">
        <v>20.74074074074074</v>
      </c>
      <c r="S56" s="3">
        <v>22.222222222222221</v>
      </c>
      <c r="T56" s="3">
        <v>12.597494553376904</v>
      </c>
      <c r="U56" s="3">
        <v>55.555555555555557</v>
      </c>
      <c r="V56" s="3">
        <v>53.703703703703695</v>
      </c>
      <c r="W56" s="3">
        <v>24.444444444444446</v>
      </c>
      <c r="X56" s="3">
        <v>7.4074074074074083</v>
      </c>
      <c r="Y56" s="3">
        <v>36.111111111111107</v>
      </c>
      <c r="Z56" s="3">
        <v>44.444444444444443</v>
      </c>
      <c r="AA56" s="3">
        <v>24.074074074074073</v>
      </c>
      <c r="AB56" s="3">
        <v>15.432098765432098</v>
      </c>
      <c r="AC56" s="3">
        <v>13.580246913580247</v>
      </c>
      <c r="AD56" s="3">
        <v>45.238095238095234</v>
      </c>
      <c r="AE56" s="3">
        <v>45.098039215686271</v>
      </c>
      <c r="AF56" s="3">
        <v>21.481481481481477</v>
      </c>
      <c r="AG56" s="3">
        <v>31.111111111111107</v>
      </c>
      <c r="AH56" s="3">
        <v>41.666666666666664</v>
      </c>
      <c r="AI56" s="3">
        <v>0</v>
      </c>
      <c r="AJ56" s="3">
        <v>54.166666666666664</v>
      </c>
      <c r="AK56" s="3">
        <v>22.222222222222221</v>
      </c>
      <c r="AL56" s="3">
        <v>18.518518518518515</v>
      </c>
      <c r="AM56" s="3">
        <v>31.227305737109656</v>
      </c>
      <c r="AN56" s="3">
        <v>74.567901234567913</v>
      </c>
      <c r="AO56" s="3">
        <v>9.7222222222222214</v>
      </c>
      <c r="AP56" s="3">
        <v>27.770969498910677</v>
      </c>
      <c r="AQ56" s="3">
        <v>46.090534979423865</v>
      </c>
      <c r="AR56" s="3"/>
      <c r="AS56">
        <v>31.111111111111107</v>
      </c>
      <c r="AT56">
        <v>42.483660130718953</v>
      </c>
      <c r="AU56">
        <v>29.861111111111114</v>
      </c>
      <c r="AV56">
        <v>50.694444444444443</v>
      </c>
      <c r="AW56">
        <v>61.805555555555557</v>
      </c>
      <c r="AX56">
        <v>38.888888888888893</v>
      </c>
      <c r="AY56">
        <v>29.166666666666671</v>
      </c>
      <c r="AZ56">
        <v>18.300653594771241</v>
      </c>
      <c r="BA56">
        <v>32.026143790849673</v>
      </c>
      <c r="BB56">
        <v>26.543209876543209</v>
      </c>
      <c r="BD56" s="3">
        <v>36.641148228838858</v>
      </c>
    </row>
    <row r="57" spans="1:56" x14ac:dyDescent="0.35">
      <c r="A57" t="s">
        <v>114</v>
      </c>
      <c r="B57" t="s">
        <v>173</v>
      </c>
      <c r="C57" s="3">
        <v>83.333333333333329</v>
      </c>
      <c r="D57" s="3">
        <v>85.185185185185176</v>
      </c>
      <c r="E57" s="3">
        <v>73.333333333333329</v>
      </c>
      <c r="F57" s="3">
        <v>73.737373737373744</v>
      </c>
      <c r="G57" s="3">
        <v>81.111111111111114</v>
      </c>
      <c r="H57" s="3">
        <v>37.777777777777779</v>
      </c>
      <c r="I57" s="3">
        <v>27.777777777777779</v>
      </c>
      <c r="J57" s="3">
        <v>82.222222222222229</v>
      </c>
      <c r="K57" s="3">
        <v>87.777777777777786</v>
      </c>
      <c r="L57" s="3">
        <v>43.333333333333336</v>
      </c>
      <c r="M57" s="3">
        <v>86.666666666666657</v>
      </c>
      <c r="N57" s="3">
        <v>46.031746031746032</v>
      </c>
      <c r="O57" s="3">
        <v>73.737373737373744</v>
      </c>
      <c r="P57" s="3">
        <v>77.777777777777771</v>
      </c>
      <c r="Q57" s="3">
        <v>68.686868686868678</v>
      </c>
      <c r="R57" s="3">
        <v>75.757575757575751</v>
      </c>
      <c r="S57" s="3">
        <v>73.333333333333329</v>
      </c>
      <c r="T57" s="3">
        <v>62.444444444444443</v>
      </c>
      <c r="U57" s="3">
        <v>87.878787878787861</v>
      </c>
      <c r="V57" s="3">
        <v>78.888888888888886</v>
      </c>
      <c r="W57" s="3">
        <v>83.333333333333329</v>
      </c>
      <c r="X57" s="3">
        <v>55.555555555555557</v>
      </c>
      <c r="Y57" s="3">
        <v>73.333333333333329</v>
      </c>
      <c r="Z57" s="3">
        <v>59.259259259259252</v>
      </c>
      <c r="AA57" s="3">
        <v>84.848484848484844</v>
      </c>
      <c r="AB57" s="3">
        <v>81.818181818181813</v>
      </c>
      <c r="AC57" s="3">
        <v>71.111111111111114</v>
      </c>
      <c r="AD57" s="3">
        <v>70.707070707070699</v>
      </c>
      <c r="AE57" s="3">
        <v>87.777777777777786</v>
      </c>
      <c r="AF57" s="3">
        <v>89.89898989898991</v>
      </c>
      <c r="AG57" s="3">
        <v>74.444444444444443</v>
      </c>
      <c r="AH57" s="3">
        <v>53.968253968253961</v>
      </c>
      <c r="AI57" s="3">
        <v>23.809523809523807</v>
      </c>
      <c r="AJ57" s="3">
        <v>38.888888888888886</v>
      </c>
      <c r="AK57" s="3">
        <v>79.797979797979792</v>
      </c>
      <c r="AL57" s="3">
        <v>65.656565656565661</v>
      </c>
      <c r="AM57" s="3">
        <v>61.414141414141412</v>
      </c>
      <c r="AN57" s="3">
        <v>73.333333333333329</v>
      </c>
      <c r="AO57" s="3">
        <v>70</v>
      </c>
      <c r="AP57" s="3">
        <v>74.74747474747474</v>
      </c>
      <c r="AQ57" s="3">
        <v>86.868686868686879</v>
      </c>
      <c r="AR57" s="3"/>
      <c r="AS57">
        <v>74.747474747474755</v>
      </c>
      <c r="AT57">
        <v>16.161616161616166</v>
      </c>
      <c r="AU57">
        <v>17.171717171717162</v>
      </c>
      <c r="AV57">
        <v>29.292929292929301</v>
      </c>
      <c r="AW57">
        <v>31.313131313131322</v>
      </c>
      <c r="AX57">
        <v>33.333333333333343</v>
      </c>
      <c r="AY57">
        <v>36.36363636363636</v>
      </c>
      <c r="AZ57">
        <v>78.787878787878796</v>
      </c>
      <c r="BA57">
        <v>85.858585858585855</v>
      </c>
      <c r="BB57">
        <v>63.63636363636364</v>
      </c>
      <c r="BD57" s="3">
        <v>43.546576879910212</v>
      </c>
    </row>
    <row r="58" spans="1:56" x14ac:dyDescent="0.35">
      <c r="A58" t="s">
        <v>116</v>
      </c>
      <c r="B58" t="s">
        <v>97</v>
      </c>
      <c r="C58" s="3">
        <v>70.370370370370367</v>
      </c>
      <c r="D58" s="3">
        <v>62.222222222222214</v>
      </c>
      <c r="E58" s="3">
        <v>48.148148148148145</v>
      </c>
      <c r="F58" s="3">
        <v>55.555555555555557</v>
      </c>
      <c r="G58" s="3">
        <v>42.592592592592588</v>
      </c>
      <c r="H58" s="3">
        <v>25.925925925925927</v>
      </c>
      <c r="I58" s="3">
        <v>33.333333333333329</v>
      </c>
      <c r="J58" s="3">
        <v>54.320987654320987</v>
      </c>
      <c r="K58" s="3">
        <v>85.185185185185176</v>
      </c>
      <c r="L58" s="3">
        <v>46.296296296296298</v>
      </c>
      <c r="M58" s="3">
        <v>70.370370370370381</v>
      </c>
      <c r="N58" s="3">
        <v>48.611111111111107</v>
      </c>
      <c r="O58" s="3">
        <v>49.494949494949488</v>
      </c>
      <c r="P58" s="3">
        <v>60</v>
      </c>
      <c r="Q58" s="3">
        <v>65.740740740740748</v>
      </c>
      <c r="R58" s="3">
        <v>61.111111111111107</v>
      </c>
      <c r="S58" s="3">
        <v>62.962962962962962</v>
      </c>
      <c r="T58" s="3">
        <v>60.53872053872054</v>
      </c>
      <c r="U58" s="3">
        <v>81.818181818181813</v>
      </c>
      <c r="V58" s="3">
        <v>66.666666666666657</v>
      </c>
      <c r="W58" s="3">
        <v>53.333333333333329</v>
      </c>
      <c r="X58" s="3">
        <v>55.555555555555557</v>
      </c>
      <c r="Y58" s="3">
        <v>42.424242424242422</v>
      </c>
      <c r="Z58" s="3">
        <v>51.851851851851855</v>
      </c>
      <c r="AA58" s="3">
        <v>75</v>
      </c>
      <c r="AB58" s="3">
        <v>47.222222222222221</v>
      </c>
      <c r="AC58" s="3">
        <v>47.222222222222221</v>
      </c>
      <c r="AD58" s="3">
        <v>53.535353535353536</v>
      </c>
      <c r="AE58" s="3">
        <v>50</v>
      </c>
      <c r="AF58" s="3">
        <v>64.81481481481481</v>
      </c>
      <c r="AG58" s="3">
        <v>58.333333333333329</v>
      </c>
      <c r="AH58" s="3">
        <v>33.333333333333329</v>
      </c>
      <c r="AI58" s="3">
        <v>14.814814814814817</v>
      </c>
      <c r="AJ58" s="3">
        <v>42.857142857142854</v>
      </c>
      <c r="AK58" s="3">
        <v>58.585858585858581</v>
      </c>
      <c r="AL58" s="3">
        <v>45.370370370370367</v>
      </c>
      <c r="AM58" s="3">
        <v>54.663299663299668</v>
      </c>
      <c r="AN58" s="3">
        <v>85.27272727272728</v>
      </c>
      <c r="AO58" s="3">
        <v>43.434343434343432</v>
      </c>
      <c r="AP58" s="3">
        <v>47.159090909090907</v>
      </c>
      <c r="AQ58" s="3">
        <v>90.740740740740748</v>
      </c>
      <c r="AR58" s="3"/>
      <c r="AS58">
        <v>78.787878787878796</v>
      </c>
      <c r="AT58">
        <v>34.259259259259252</v>
      </c>
      <c r="AU58">
        <v>36.111111111111114</v>
      </c>
      <c r="AV58">
        <v>36.36363636363636</v>
      </c>
      <c r="AW58">
        <v>49.074074074074076</v>
      </c>
      <c r="AX58">
        <v>40.740740740740748</v>
      </c>
      <c r="AY58">
        <v>41.666666666666671</v>
      </c>
      <c r="AZ58">
        <v>69.444444444444443</v>
      </c>
      <c r="BA58">
        <v>71.296296296296291</v>
      </c>
      <c r="BB58">
        <v>45.454545454545453</v>
      </c>
      <c r="BD58" s="3">
        <v>47.156752712308268</v>
      </c>
    </row>
    <row r="59" spans="1:56" x14ac:dyDescent="0.35">
      <c r="A59" t="s">
        <v>116</v>
      </c>
      <c r="B59" t="s">
        <v>135</v>
      </c>
      <c r="C59" s="3">
        <v>49.494949494949488</v>
      </c>
      <c r="D59" s="3">
        <v>50.925925925925924</v>
      </c>
      <c r="E59" s="3">
        <v>44.444444444444443</v>
      </c>
      <c r="F59" s="3">
        <v>47.863247863247857</v>
      </c>
      <c r="G59" s="3">
        <v>36.752136752136749</v>
      </c>
      <c r="H59" s="3">
        <v>11.111111111111111</v>
      </c>
      <c r="I59" s="3">
        <v>29.05982905982906</v>
      </c>
      <c r="J59" s="3">
        <v>48.484848484848477</v>
      </c>
      <c r="K59" s="3">
        <v>52.991452991452988</v>
      </c>
      <c r="L59" s="3">
        <v>23.076923076923077</v>
      </c>
      <c r="M59" s="3">
        <v>62.037037037037038</v>
      </c>
      <c r="N59" s="3">
        <v>37.777777777777779</v>
      </c>
      <c r="O59" s="3">
        <v>71.428571428571431</v>
      </c>
      <c r="P59" s="3">
        <v>53.086419753086417</v>
      </c>
      <c r="Q59" s="3">
        <v>48.717948717948723</v>
      </c>
      <c r="R59" s="3">
        <v>41.880341880341881</v>
      </c>
      <c r="S59" s="3">
        <v>38.888888888888886</v>
      </c>
      <c r="T59" s="3">
        <v>25.679875679875682</v>
      </c>
      <c r="U59" s="3">
        <v>60.606060606060602</v>
      </c>
      <c r="V59" s="3">
        <v>45.679012345679006</v>
      </c>
      <c r="W59" s="3">
        <v>48.484848484848477</v>
      </c>
      <c r="X59" s="3">
        <v>33.333333333333329</v>
      </c>
      <c r="Y59" s="3">
        <v>40.404040404040408</v>
      </c>
      <c r="Z59" s="3">
        <v>50</v>
      </c>
      <c r="AA59" s="3">
        <v>60.683760683760681</v>
      </c>
      <c r="AB59" s="3">
        <v>55.555555555555557</v>
      </c>
      <c r="AC59" s="3">
        <v>47.008547008547005</v>
      </c>
      <c r="AD59" s="3">
        <v>39.81481481481481</v>
      </c>
      <c r="AE59" s="3">
        <v>42.592592592592588</v>
      </c>
      <c r="AF59" s="3">
        <v>52.991452991452988</v>
      </c>
      <c r="AG59" s="3">
        <v>47.777777777777771</v>
      </c>
      <c r="AH59" s="3">
        <v>40.74074074074074</v>
      </c>
      <c r="AI59" s="3">
        <v>46.666666666666664</v>
      </c>
      <c r="AJ59" s="3">
        <v>45.679012345679006</v>
      </c>
      <c r="AK59" s="3">
        <v>43.333333333333336</v>
      </c>
      <c r="AL59" s="3">
        <v>35.042735042735046</v>
      </c>
      <c r="AM59" s="3">
        <v>28.262108262108264</v>
      </c>
      <c r="AN59" s="3">
        <v>74.487179487179489</v>
      </c>
      <c r="AO59" s="3">
        <v>19.444444444444443</v>
      </c>
      <c r="AP59" s="3">
        <v>24.667616334282997</v>
      </c>
      <c r="AQ59" s="3">
        <v>52.255460588793916</v>
      </c>
      <c r="AR59" s="3"/>
      <c r="AS59">
        <v>58.974358974358971</v>
      </c>
      <c r="AT59">
        <v>35.042735042735046</v>
      </c>
      <c r="AU59">
        <v>31.623931623931625</v>
      </c>
      <c r="AV59">
        <v>27.350427350427353</v>
      </c>
      <c r="AW59">
        <v>50.427350427350426</v>
      </c>
      <c r="AX59">
        <v>57.264957264957268</v>
      </c>
      <c r="AY59">
        <v>53.846153846153847</v>
      </c>
      <c r="AZ59">
        <v>38.46153846153846</v>
      </c>
      <c r="BA59">
        <v>41.025641025641029</v>
      </c>
      <c r="BB59">
        <v>29.05982905982906</v>
      </c>
      <c r="BD59" s="3">
        <v>40.455840455840459</v>
      </c>
    </row>
    <row r="60" spans="1:56" x14ac:dyDescent="0.35">
      <c r="A60" t="s">
        <v>116</v>
      </c>
      <c r="B60" t="s">
        <v>144</v>
      </c>
      <c r="C60" s="3">
        <v>70.833333333333329</v>
      </c>
      <c r="D60" s="3">
        <v>64.197530864197532</v>
      </c>
      <c r="E60" s="3">
        <v>50</v>
      </c>
      <c r="F60" s="3">
        <v>69.841269841269835</v>
      </c>
      <c r="G60" s="3">
        <v>67.901234567901227</v>
      </c>
      <c r="H60" s="3">
        <v>72.222222222222214</v>
      </c>
      <c r="I60" s="3">
        <v>63.888888888888886</v>
      </c>
      <c r="J60" s="3">
        <v>74.074074074074076</v>
      </c>
      <c r="K60" s="3">
        <v>72.222222222222214</v>
      </c>
      <c r="L60" s="3">
        <v>61.728395061728392</v>
      </c>
      <c r="M60" s="3">
        <v>70.707070707070713</v>
      </c>
      <c r="N60" s="3">
        <v>41.666666666666664</v>
      </c>
      <c r="O60" s="3">
        <v>68.888888888888886</v>
      </c>
      <c r="P60" s="3">
        <v>64.81481481481481</v>
      </c>
      <c r="Q60" s="3">
        <v>42.424242424242422</v>
      </c>
      <c r="R60" s="3">
        <v>55.555555555555557</v>
      </c>
      <c r="S60" s="3">
        <v>52.525252525252526</v>
      </c>
      <c r="T60" s="3">
        <v>49.292929292929287</v>
      </c>
      <c r="U60" s="3">
        <v>75.555555555555557</v>
      </c>
      <c r="V60" s="3">
        <v>68.253968253968253</v>
      </c>
      <c r="W60" s="3">
        <v>68.055555555555557</v>
      </c>
      <c r="X60" s="3">
        <v>69.444444444444443</v>
      </c>
      <c r="Y60" s="3">
        <v>68.888888888888886</v>
      </c>
      <c r="Z60" s="3">
        <v>69.444444444444443</v>
      </c>
      <c r="AA60" s="3">
        <v>56.481481481481474</v>
      </c>
      <c r="AB60" s="3">
        <v>62.037037037037031</v>
      </c>
      <c r="AC60" s="3">
        <v>48.148148148148145</v>
      </c>
      <c r="AD60" s="3">
        <v>75.925925925925924</v>
      </c>
      <c r="AE60" s="3">
        <v>59.259259259259252</v>
      </c>
      <c r="AF60" s="3">
        <v>62.962962962962962</v>
      </c>
      <c r="AG60" s="3">
        <v>57.142857142857146</v>
      </c>
      <c r="AH60" s="3">
        <v>62.222222222222214</v>
      </c>
      <c r="AI60" s="3">
        <v>66.666666666666657</v>
      </c>
      <c r="AJ60" s="3">
        <v>50</v>
      </c>
      <c r="AK60" s="3">
        <v>61.904761904761898</v>
      </c>
      <c r="AL60" s="3">
        <v>49.074074074074076</v>
      </c>
      <c r="AM60" s="3">
        <v>64.629629629629633</v>
      </c>
      <c r="AN60" s="3">
        <v>79.074074074074076</v>
      </c>
      <c r="AO60" s="3">
        <v>55.555555555555557</v>
      </c>
      <c r="AP60" s="3">
        <v>51.388888888888886</v>
      </c>
      <c r="AQ60" s="3">
        <v>81.481481481481481</v>
      </c>
      <c r="AR60" s="3"/>
      <c r="AS60">
        <v>71.111111111111114</v>
      </c>
      <c r="AT60">
        <v>43.43434343434344</v>
      </c>
      <c r="AU60">
        <v>33.333333333333343</v>
      </c>
      <c r="AV60">
        <v>41.666666666666671</v>
      </c>
      <c r="AW60">
        <v>46.296296296296305</v>
      </c>
      <c r="AX60">
        <v>43.518518518518526</v>
      </c>
      <c r="AY60">
        <v>36.111111111111114</v>
      </c>
      <c r="AZ60">
        <v>65.740740740740748</v>
      </c>
      <c r="BA60">
        <v>69.444444444444443</v>
      </c>
      <c r="BB60">
        <v>51.851851851851855</v>
      </c>
      <c r="BD60" s="3">
        <v>47.93303404414516</v>
      </c>
    </row>
    <row r="61" spans="1:56" x14ac:dyDescent="0.35">
      <c r="A61" t="s">
        <v>116</v>
      </c>
      <c r="B61" t="s">
        <v>136</v>
      </c>
      <c r="C61" s="3">
        <v>68.253968253968253</v>
      </c>
      <c r="D61" s="3">
        <v>62.222222222222214</v>
      </c>
      <c r="E61" s="3">
        <v>42.424242424242422</v>
      </c>
      <c r="F61" s="3">
        <v>58.333333333333329</v>
      </c>
      <c r="G61" s="3">
        <v>40.74074074074074</v>
      </c>
      <c r="H61" s="3">
        <v>25.252525252525253</v>
      </c>
      <c r="I61" s="3">
        <v>25.252525252525253</v>
      </c>
      <c r="J61" s="3">
        <v>55.555555555555557</v>
      </c>
      <c r="K61" s="3">
        <v>54.44444444444445</v>
      </c>
      <c r="L61" s="3">
        <v>43.20987654320988</v>
      </c>
      <c r="M61" s="3">
        <v>85.858585858585855</v>
      </c>
      <c r="N61" s="3">
        <v>61.111111111111107</v>
      </c>
      <c r="O61" s="3">
        <v>55.555555555555557</v>
      </c>
      <c r="P61" s="3">
        <v>57.407407407407412</v>
      </c>
      <c r="Q61" s="3">
        <v>58.585858585858581</v>
      </c>
      <c r="R61" s="3">
        <v>48.888888888888893</v>
      </c>
      <c r="S61" s="3">
        <v>41.414141414141419</v>
      </c>
      <c r="T61" s="3">
        <v>51.055555555555557</v>
      </c>
      <c r="U61" s="3">
        <v>81.481481481481481</v>
      </c>
      <c r="V61" s="3">
        <v>88.888888888888886</v>
      </c>
      <c r="W61" s="3">
        <v>77.777777777777771</v>
      </c>
      <c r="X61" s="3">
        <v>29.629629629629626</v>
      </c>
      <c r="Y61" s="3">
        <v>62.962962962962962</v>
      </c>
      <c r="Z61" s="3">
        <v>40.74074074074074</v>
      </c>
      <c r="AA61" s="3">
        <v>62.222222222222214</v>
      </c>
      <c r="AB61" s="3">
        <v>62.62626262626263</v>
      </c>
      <c r="AC61" s="3">
        <v>41.414141414141419</v>
      </c>
      <c r="AD61" s="3">
        <v>54.166666666666664</v>
      </c>
      <c r="AE61" s="3">
        <v>38.271604938271608</v>
      </c>
      <c r="AF61" s="3">
        <v>50</v>
      </c>
      <c r="AG61" s="3">
        <v>57.142857142857146</v>
      </c>
      <c r="AH61" s="3">
        <v>55.555555555555557</v>
      </c>
      <c r="AI61" s="3">
        <v>16.666666666666664</v>
      </c>
      <c r="AJ61" s="3">
        <v>66.666666666666657</v>
      </c>
      <c r="AK61" s="3">
        <v>51.851851851851855</v>
      </c>
      <c r="AL61" s="3">
        <v>47.474747474747467</v>
      </c>
      <c r="AM61" s="3">
        <v>59.049382716049379</v>
      </c>
      <c r="AN61" s="3">
        <v>53.456790123456791</v>
      </c>
      <c r="AO61" s="3">
        <v>42.424242424242422</v>
      </c>
      <c r="AP61" s="3">
        <v>35.020342312008978</v>
      </c>
      <c r="AQ61" s="3">
        <v>81.144781144781135</v>
      </c>
      <c r="AR61" s="3"/>
      <c r="AS61">
        <v>77.777777777777771</v>
      </c>
      <c r="AT61">
        <v>48.484848484848484</v>
      </c>
      <c r="AU61">
        <v>33.333333333333343</v>
      </c>
      <c r="AV61">
        <v>43.43434343434344</v>
      </c>
      <c r="AW61">
        <v>56.666666666666664</v>
      </c>
      <c r="AX61">
        <v>74.444444444444443</v>
      </c>
      <c r="AY61">
        <v>65.656565656565661</v>
      </c>
      <c r="AZ61">
        <v>66.666666666666657</v>
      </c>
      <c r="BA61">
        <v>73.737373737373744</v>
      </c>
      <c r="BB61">
        <v>60</v>
      </c>
      <c r="BD61" s="3">
        <v>58.047138047138056</v>
      </c>
    </row>
    <row r="62" spans="1:56" x14ac:dyDescent="0.35">
      <c r="A62" t="s">
        <v>93</v>
      </c>
      <c r="B62" t="s">
        <v>106</v>
      </c>
      <c r="C62" s="3">
        <v>62.037037037037031</v>
      </c>
      <c r="D62" s="3">
        <v>57.264957264957268</v>
      </c>
      <c r="E62" s="3">
        <v>61.904761904761898</v>
      </c>
      <c r="F62" s="3">
        <v>73.80952380952381</v>
      </c>
      <c r="G62" s="3">
        <v>61.111111111111107</v>
      </c>
      <c r="H62" s="3">
        <v>67.460317460317455</v>
      </c>
      <c r="I62" s="3">
        <v>65.740740740740748</v>
      </c>
      <c r="J62" s="3">
        <v>71.794871794871796</v>
      </c>
      <c r="K62" s="3">
        <v>72.222222222222214</v>
      </c>
      <c r="L62" s="3">
        <v>64.285714285714278</v>
      </c>
      <c r="M62" s="3">
        <v>80.952380952380949</v>
      </c>
      <c r="N62" s="3">
        <v>48.611111111111107</v>
      </c>
      <c r="O62" s="3">
        <v>66.666666666666657</v>
      </c>
      <c r="P62" s="3">
        <v>65.740740740740748</v>
      </c>
      <c r="Q62" s="3">
        <v>69.047619047619051</v>
      </c>
      <c r="R62" s="3">
        <v>65.873015873015873</v>
      </c>
      <c r="S62" s="3">
        <v>66.666666666666657</v>
      </c>
      <c r="T62" s="3">
        <v>55.986975986975985</v>
      </c>
      <c r="U62" s="3">
        <v>74.358974358974365</v>
      </c>
      <c r="V62" s="3">
        <v>73.80952380952381</v>
      </c>
      <c r="W62" s="3">
        <v>67.521367521367509</v>
      </c>
      <c r="X62" s="3">
        <v>38.888888888888886</v>
      </c>
      <c r="Y62" s="3">
        <v>53.84615384615384</v>
      </c>
      <c r="Z62" s="3">
        <v>66.666666666666657</v>
      </c>
      <c r="AA62" s="3">
        <v>76.984126984126988</v>
      </c>
      <c r="AB62" s="3">
        <v>70.634920634920633</v>
      </c>
      <c r="AC62" s="3">
        <v>61.111111111111107</v>
      </c>
      <c r="AD62" s="3">
        <v>77.777777777777771</v>
      </c>
      <c r="AE62" s="3">
        <v>80.158730158730151</v>
      </c>
      <c r="AF62" s="3">
        <v>61.538461538461533</v>
      </c>
      <c r="AG62" s="3">
        <v>73.737373737373744</v>
      </c>
      <c r="AH62" s="3">
        <v>48.888888888888893</v>
      </c>
      <c r="AI62" s="3">
        <v>51.851851851851855</v>
      </c>
      <c r="AJ62" s="3">
        <v>38.271604938271608</v>
      </c>
      <c r="AK62" s="3">
        <v>65.555555555555557</v>
      </c>
      <c r="AL62" s="3">
        <v>53.968253968253961</v>
      </c>
      <c r="AM62" s="3">
        <v>66.227106227106219</v>
      </c>
      <c r="AN62" s="3">
        <v>81.965811965811966</v>
      </c>
      <c r="AO62" s="3">
        <v>53.968253968253961</v>
      </c>
      <c r="AP62" s="3">
        <v>47.268009768009769</v>
      </c>
      <c r="AQ62" s="3">
        <v>80.952380952380949</v>
      </c>
      <c r="AR62" s="3"/>
      <c r="AS62">
        <v>67.521367521367509</v>
      </c>
      <c r="AT62">
        <v>68.253968253968253</v>
      </c>
      <c r="AU62">
        <v>66.666666666666671</v>
      </c>
      <c r="AV62">
        <v>64.285714285714278</v>
      </c>
      <c r="AW62">
        <v>78.571428571428569</v>
      </c>
      <c r="AX62">
        <v>76.19047619047619</v>
      </c>
      <c r="AY62">
        <v>62.698412698412703</v>
      </c>
      <c r="AZ62">
        <v>73.015873015873012</v>
      </c>
      <c r="BA62">
        <v>73.015873015873012</v>
      </c>
      <c r="BB62">
        <v>65.873015873015873</v>
      </c>
      <c r="BD62" s="3">
        <v>69.841269841269849</v>
      </c>
    </row>
    <row r="63" spans="1:56" x14ac:dyDescent="0.35">
      <c r="A63" t="s">
        <v>116</v>
      </c>
      <c r="B63" t="s">
        <v>107</v>
      </c>
      <c r="C63" s="3">
        <v>85.92592592592591</v>
      </c>
      <c r="D63" s="3">
        <v>84.92063492063491</v>
      </c>
      <c r="E63" s="3">
        <v>76.296296296296291</v>
      </c>
      <c r="F63" s="3">
        <v>81.481481481481481</v>
      </c>
      <c r="G63" s="3">
        <v>57.037037037037038</v>
      </c>
      <c r="H63" s="3">
        <v>49.206349206349209</v>
      </c>
      <c r="I63" s="3">
        <v>61.111111111111107</v>
      </c>
      <c r="J63" s="3">
        <v>77.777777777777771</v>
      </c>
      <c r="K63" s="3">
        <v>76.19047619047619</v>
      </c>
      <c r="L63" s="3">
        <v>81.746031746031747</v>
      </c>
      <c r="M63" s="3">
        <v>63.492063492063494</v>
      </c>
      <c r="N63" s="3">
        <v>64.81481481481481</v>
      </c>
      <c r="O63" s="3">
        <v>72.592592592592595</v>
      </c>
      <c r="P63" s="3">
        <v>72.222222222222214</v>
      </c>
      <c r="Q63" s="3">
        <v>74.81481481481481</v>
      </c>
      <c r="R63" s="3">
        <v>84.126984126984127</v>
      </c>
      <c r="S63" s="3">
        <v>74.074074074074076</v>
      </c>
      <c r="T63" s="3">
        <v>74.010582010582013</v>
      </c>
      <c r="U63" s="3">
        <v>81.481481481481481</v>
      </c>
      <c r="V63" s="3">
        <v>66.666666666666657</v>
      </c>
      <c r="W63" s="3">
        <v>72.649572649572647</v>
      </c>
      <c r="X63" s="3">
        <v>75</v>
      </c>
      <c r="Y63" s="3">
        <v>76.984126984126988</v>
      </c>
      <c r="Z63" s="3">
        <v>67.592592592592581</v>
      </c>
      <c r="AA63" s="3">
        <v>74.603174603174608</v>
      </c>
      <c r="AB63" s="3">
        <v>70.370370370370367</v>
      </c>
      <c r="AC63" s="3">
        <v>68.148148148148152</v>
      </c>
      <c r="AD63" s="3">
        <v>89.629629629629619</v>
      </c>
      <c r="AE63" s="3">
        <v>66.666666666666657</v>
      </c>
      <c r="AF63" s="3">
        <v>72.592592592592595</v>
      </c>
      <c r="AG63" s="3">
        <v>70.940170940170944</v>
      </c>
      <c r="AH63" s="3">
        <v>62.222222222222214</v>
      </c>
      <c r="AI63" s="3">
        <v>66.666666666666657</v>
      </c>
      <c r="AJ63" s="3">
        <v>62.222222222222214</v>
      </c>
      <c r="AK63" s="3">
        <v>65.079365079365076</v>
      </c>
      <c r="AL63" s="3">
        <v>68.148148148148152</v>
      </c>
      <c r="AM63" s="3">
        <v>80.169312169312178</v>
      </c>
      <c r="AN63" s="3">
        <v>79.914529914529908</v>
      </c>
      <c r="AO63" s="3">
        <v>62.222222222222214</v>
      </c>
      <c r="AP63" s="3">
        <v>65</v>
      </c>
      <c r="AQ63" s="3">
        <v>89.382716049382722</v>
      </c>
      <c r="AR63" s="3"/>
      <c r="AS63">
        <v>83.703703703703695</v>
      </c>
      <c r="AT63">
        <v>51.851851851851855</v>
      </c>
      <c r="AU63">
        <v>45.925925925925931</v>
      </c>
      <c r="AV63">
        <v>43.703703703703709</v>
      </c>
      <c r="AW63">
        <v>71.851851851851848</v>
      </c>
      <c r="AX63">
        <v>73.333333333333343</v>
      </c>
      <c r="AY63">
        <v>67.407407407407419</v>
      </c>
      <c r="AZ63">
        <v>80.158730158730151</v>
      </c>
      <c r="BA63">
        <v>79.365079365079353</v>
      </c>
      <c r="BB63">
        <v>74.603174603174608</v>
      </c>
      <c r="BD63" s="3">
        <v>65.355673133450921</v>
      </c>
    </row>
    <row r="64" spans="1:56" x14ac:dyDescent="0.35">
      <c r="A64" t="s">
        <v>114</v>
      </c>
      <c r="B64" t="s">
        <v>12</v>
      </c>
      <c r="C64" s="3">
        <v>41.111111111111114</v>
      </c>
      <c r="D64" s="3">
        <v>48.888888888888893</v>
      </c>
      <c r="E64" s="3">
        <v>40.74074074074074</v>
      </c>
      <c r="F64" s="3">
        <v>45.55555555555555</v>
      </c>
      <c r="G64" s="3">
        <v>39.81481481481481</v>
      </c>
      <c r="H64" s="3">
        <v>26.851851851851848</v>
      </c>
      <c r="I64" s="3">
        <v>51.851851851851855</v>
      </c>
      <c r="J64" s="3">
        <v>36.507936507936506</v>
      </c>
      <c r="K64" s="3">
        <v>18.18181818181818</v>
      </c>
      <c r="L64" s="3">
        <v>44.444444444444443</v>
      </c>
      <c r="M64" s="3">
        <v>77.777777777777771</v>
      </c>
      <c r="N64" s="3">
        <v>29.629629629629626</v>
      </c>
      <c r="O64" s="3">
        <v>37.777777777777779</v>
      </c>
      <c r="P64" s="3">
        <v>33.333333333333329</v>
      </c>
      <c r="Q64" s="3">
        <v>41.666666666666664</v>
      </c>
      <c r="R64" s="3">
        <v>44.444444444444443</v>
      </c>
      <c r="S64" s="3">
        <v>47.222222222222221</v>
      </c>
      <c r="T64" s="3">
        <v>39.629629629629633</v>
      </c>
      <c r="U64" s="3">
        <v>37.5</v>
      </c>
      <c r="V64" s="3">
        <v>44.444444444444443</v>
      </c>
      <c r="W64" s="3">
        <v>49.494949494949488</v>
      </c>
      <c r="X64" s="3">
        <v>49.206349206349209</v>
      </c>
      <c r="Y64" s="3">
        <v>43.055555555555557</v>
      </c>
      <c r="Z64" s="3">
        <v>25.396825396825395</v>
      </c>
      <c r="AA64" s="3">
        <v>38.888888888888886</v>
      </c>
      <c r="AB64" s="3">
        <v>25.925925925925927</v>
      </c>
      <c r="AC64" s="3">
        <v>38.888888888888886</v>
      </c>
      <c r="AD64" s="3">
        <v>21.296296296296294</v>
      </c>
      <c r="AE64" s="3">
        <v>30.555555555555554</v>
      </c>
      <c r="AF64" s="3">
        <v>38.888888888888886</v>
      </c>
      <c r="AG64" s="3">
        <v>33.333333333333329</v>
      </c>
      <c r="AH64" s="3">
        <v>31.481481481481481</v>
      </c>
      <c r="AI64" s="3">
        <v>55.555555555555557</v>
      </c>
      <c r="AJ64" s="3">
        <v>45.55555555555555</v>
      </c>
      <c r="AK64" s="3">
        <v>40.74074074074074</v>
      </c>
      <c r="AL64" s="3">
        <v>43.518518518518519</v>
      </c>
      <c r="AM64" s="3">
        <v>58.333333333333329</v>
      </c>
      <c r="AN64" s="3">
        <v>72.592592592592595</v>
      </c>
      <c r="AO64" s="3">
        <v>39.81481481481481</v>
      </c>
      <c r="AP64" s="3">
        <v>27.777777777777775</v>
      </c>
      <c r="AQ64" s="3">
        <v>65.432098765432102</v>
      </c>
      <c r="AR64" s="3"/>
      <c r="AS64">
        <v>79.629629629629619</v>
      </c>
      <c r="AT64">
        <v>41.666666666666671</v>
      </c>
      <c r="AU64">
        <v>39.814814814814817</v>
      </c>
      <c r="AV64">
        <v>44.444444444444443</v>
      </c>
      <c r="AW64">
        <v>44.444444444444443</v>
      </c>
      <c r="AX64">
        <v>52.777777777777779</v>
      </c>
      <c r="AY64">
        <v>56.481481481481481</v>
      </c>
      <c r="AZ64">
        <v>47.222222222222221</v>
      </c>
      <c r="BA64">
        <v>58.333333333333329</v>
      </c>
      <c r="BB64">
        <v>48.148148148148145</v>
      </c>
      <c r="BD64" s="3">
        <v>48.148148148148145</v>
      </c>
    </row>
    <row r="65" spans="1:57" x14ac:dyDescent="0.35">
      <c r="A65" t="s">
        <v>92</v>
      </c>
      <c r="B65" t="s">
        <v>108</v>
      </c>
      <c r="C65" s="3">
        <v>74.074074074074076</v>
      </c>
      <c r="D65" s="3">
        <v>72.839506172839506</v>
      </c>
      <c r="E65" s="3">
        <v>41.666666666666664</v>
      </c>
      <c r="F65" s="3">
        <v>68.055555555555557</v>
      </c>
      <c r="G65" s="3">
        <v>57.407407407407412</v>
      </c>
      <c r="H65" s="3">
        <v>57.407407407407412</v>
      </c>
      <c r="I65" s="3">
        <v>58.585858585858581</v>
      </c>
      <c r="J65" s="3">
        <v>75.308641975308632</v>
      </c>
      <c r="K65" s="3">
        <v>39.81481481481481</v>
      </c>
      <c r="L65" s="3">
        <v>50.925925925925924</v>
      </c>
      <c r="M65" s="3">
        <v>54.629629629629633</v>
      </c>
      <c r="N65" s="3">
        <v>81.481481481481481</v>
      </c>
      <c r="O65" s="3">
        <v>79.999999999999986</v>
      </c>
      <c r="P65" s="3">
        <v>83.333333333333329</v>
      </c>
      <c r="Q65" s="3">
        <v>52.777777777777779</v>
      </c>
      <c r="R65" s="3">
        <v>48.484848484848477</v>
      </c>
      <c r="S65" s="3">
        <v>37.037037037037031</v>
      </c>
      <c r="T65" s="3">
        <v>18.148148148148145</v>
      </c>
      <c r="U65" s="3">
        <v>76.388888888888886</v>
      </c>
      <c r="V65" s="3">
        <v>61.111111111111107</v>
      </c>
      <c r="W65" s="3">
        <v>66.666666666666657</v>
      </c>
      <c r="X65" s="3">
        <v>65.079365079365076</v>
      </c>
      <c r="Y65" s="3">
        <v>38.095238095238095</v>
      </c>
      <c r="Z65" s="3">
        <v>61.111111111111107</v>
      </c>
      <c r="AA65" s="3">
        <v>62.037037037037031</v>
      </c>
      <c r="AB65" s="3">
        <v>50</v>
      </c>
      <c r="AC65" s="3">
        <v>42.592592592592588</v>
      </c>
      <c r="AD65" s="3">
        <v>55.555555555555557</v>
      </c>
      <c r="AE65" s="3">
        <v>58.333333333333329</v>
      </c>
      <c r="AF65" s="3">
        <v>67.592592592592581</v>
      </c>
      <c r="AG65" s="3">
        <v>72.222222222222214</v>
      </c>
      <c r="AH65" s="3">
        <v>27.777777777777779</v>
      </c>
      <c r="AI65" s="3">
        <v>0</v>
      </c>
      <c r="AJ65" s="3">
        <v>51.851851851851855</v>
      </c>
      <c r="AK65" s="3">
        <v>68.518518518518519</v>
      </c>
      <c r="AL65" s="3">
        <v>30.555555555555554</v>
      </c>
      <c r="AM65" s="3">
        <v>23.249158249158246</v>
      </c>
      <c r="AN65" s="3">
        <v>48.282828282828284</v>
      </c>
      <c r="AO65" s="3">
        <v>38.888888888888886</v>
      </c>
      <c r="AP65" s="3">
        <v>41.898148148148145</v>
      </c>
      <c r="AQ65" s="3">
        <v>68.209876543209873</v>
      </c>
      <c r="AR65" s="3"/>
      <c r="AS65">
        <v>68.686868686868678</v>
      </c>
      <c r="AT65">
        <v>60.18518518518519</v>
      </c>
      <c r="AU65">
        <v>50</v>
      </c>
      <c r="AV65">
        <v>59.25925925925926</v>
      </c>
      <c r="AW65">
        <v>50</v>
      </c>
      <c r="AX65">
        <v>51.851851851851855</v>
      </c>
      <c r="AY65">
        <v>47.222222222222221</v>
      </c>
      <c r="AZ65">
        <v>80.555555555555557</v>
      </c>
      <c r="BA65">
        <v>75</v>
      </c>
      <c r="BB65">
        <v>51.851851851851855</v>
      </c>
      <c r="BD65" s="3">
        <v>58.436213991769556</v>
      </c>
    </row>
    <row r="66" spans="1:57" x14ac:dyDescent="0.35">
      <c r="A66" t="s">
        <v>114</v>
      </c>
      <c r="B66" t="s">
        <v>138</v>
      </c>
      <c r="C66" s="3">
        <v>80.392156862745082</v>
      </c>
      <c r="D66" s="3">
        <v>70.138888888888886</v>
      </c>
      <c r="E66" s="3">
        <v>73.856209150326805</v>
      </c>
      <c r="F66" s="3">
        <v>59.722222222222221</v>
      </c>
      <c r="G66" s="3">
        <v>51.633986928104576</v>
      </c>
      <c r="H66" s="3">
        <v>42.361111111111107</v>
      </c>
      <c r="I66" s="3">
        <v>56.944444444444443</v>
      </c>
      <c r="J66" s="3">
        <v>62.037037037037031</v>
      </c>
      <c r="K66" s="3">
        <v>49.673202614379086</v>
      </c>
      <c r="L66" s="3">
        <v>67.973856209150313</v>
      </c>
      <c r="M66" s="3">
        <v>81.045751633986924</v>
      </c>
      <c r="N66" s="3">
        <v>52.941176470588232</v>
      </c>
      <c r="O66" s="3">
        <v>60.416666666666664</v>
      </c>
      <c r="P66" s="3">
        <v>64.052287581699346</v>
      </c>
      <c r="Q66" s="3">
        <v>71.24183006535948</v>
      </c>
      <c r="R66" s="3">
        <v>73.856209150326805</v>
      </c>
      <c r="S66" s="3">
        <v>74.509803921568633</v>
      </c>
      <c r="T66" s="3">
        <v>66.872004357298479</v>
      </c>
      <c r="U66" s="3">
        <v>76.388888888888886</v>
      </c>
      <c r="V66" s="3">
        <v>77.124183006535944</v>
      </c>
      <c r="W66" s="3">
        <v>78.431372549019599</v>
      </c>
      <c r="X66" s="3">
        <v>58.333333333333329</v>
      </c>
      <c r="Y66" s="3">
        <v>63.398692810457518</v>
      </c>
      <c r="Z66" s="3">
        <v>52.38095238095238</v>
      </c>
      <c r="AA66" s="3">
        <v>61.437908496732021</v>
      </c>
      <c r="AB66" s="3">
        <v>52.941176470588232</v>
      </c>
      <c r="AC66" s="3">
        <v>52.941176470588232</v>
      </c>
      <c r="AD66" s="3">
        <v>79.999999999999986</v>
      </c>
      <c r="AE66" s="3">
        <v>64.705882352941174</v>
      </c>
      <c r="AF66" s="3">
        <v>71.24183006535948</v>
      </c>
      <c r="AG66" s="3">
        <v>53.472222222222221</v>
      </c>
      <c r="AH66" s="3">
        <v>38.888888888888886</v>
      </c>
      <c r="AI66" s="3">
        <v>43.20987654320988</v>
      </c>
      <c r="AJ66" s="3">
        <v>45.925925925925931</v>
      </c>
      <c r="AK66" s="3">
        <v>51.633986928104576</v>
      </c>
      <c r="AL66" s="3">
        <v>61.111111111111107</v>
      </c>
      <c r="AM66" s="3">
        <v>68.479302832244002</v>
      </c>
      <c r="AN66" s="3">
        <v>83.178104575163388</v>
      </c>
      <c r="AO66" s="3">
        <v>68.627450980392155</v>
      </c>
      <c r="AP66" s="3">
        <v>55.555555555555557</v>
      </c>
      <c r="AQ66" s="3">
        <v>83.877995642701521</v>
      </c>
      <c r="AR66" s="3"/>
      <c r="AS66">
        <v>84.967320261437905</v>
      </c>
      <c r="AT66">
        <v>39.583333333333336</v>
      </c>
      <c r="AU66">
        <v>35.294117647058826</v>
      </c>
      <c r="AV66">
        <v>39.215686274509807</v>
      </c>
      <c r="AW66">
        <v>54.901960784313729</v>
      </c>
      <c r="AX66">
        <v>47.712418300653596</v>
      </c>
      <c r="AY66">
        <v>45.098039215686271</v>
      </c>
      <c r="AZ66">
        <v>72.916666666666657</v>
      </c>
      <c r="BA66">
        <v>74.509803921568633</v>
      </c>
      <c r="BB66">
        <v>57.516339869281047</v>
      </c>
      <c r="BD66" s="3">
        <v>51.860929557007985</v>
      </c>
    </row>
    <row r="67" spans="1:57" x14ac:dyDescent="0.35">
      <c r="A67" t="s">
        <v>93</v>
      </c>
      <c r="B67" t="s">
        <v>109</v>
      </c>
      <c r="C67" s="3">
        <v>87.878787878787861</v>
      </c>
      <c r="D67" s="3">
        <v>69.444444444444443</v>
      </c>
      <c r="E67" s="3">
        <v>66.666666666666657</v>
      </c>
      <c r="F67" s="3">
        <v>61.111111111111107</v>
      </c>
      <c r="G67" s="3">
        <v>62.962962962962962</v>
      </c>
      <c r="H67" s="3">
        <v>58.333333333333329</v>
      </c>
      <c r="I67" s="3">
        <v>37.037037037037031</v>
      </c>
      <c r="J67" s="3">
        <v>54.545454545454547</v>
      </c>
      <c r="K67" s="3">
        <v>60.185185185185183</v>
      </c>
      <c r="L67" s="3">
        <v>59.259259259259252</v>
      </c>
      <c r="M67" s="3">
        <v>82.407407407407405</v>
      </c>
      <c r="N67" s="3">
        <v>40.74074074074074</v>
      </c>
      <c r="O67" s="3">
        <v>53.086419753086417</v>
      </c>
      <c r="P67" s="3">
        <v>46.296296296296298</v>
      </c>
      <c r="Q67" s="3">
        <v>54.629629629629633</v>
      </c>
      <c r="R67" s="3">
        <v>48.148148148148145</v>
      </c>
      <c r="S67" s="3">
        <v>47.222222222222221</v>
      </c>
      <c r="T67" s="3">
        <v>56.986531986531986</v>
      </c>
      <c r="U67" s="3">
        <v>70.370370370370367</v>
      </c>
      <c r="V67" s="3">
        <v>34.722222222222221</v>
      </c>
      <c r="W67" s="3">
        <v>62.037037037037031</v>
      </c>
      <c r="X67" s="3">
        <v>35.555555555555557</v>
      </c>
      <c r="Y67" s="3">
        <v>55.555555555555557</v>
      </c>
      <c r="Z67" s="3">
        <v>0</v>
      </c>
      <c r="AA67" s="3">
        <v>76.851851851851848</v>
      </c>
      <c r="AB67" s="3">
        <v>56.481481481481474</v>
      </c>
      <c r="AC67" s="3">
        <v>69.444444444444443</v>
      </c>
      <c r="AD67" s="3">
        <v>98.148148148148152</v>
      </c>
      <c r="AE67" s="3">
        <v>99.074074074074062</v>
      </c>
      <c r="AF67" s="3">
        <v>25</v>
      </c>
      <c r="AG67" s="3">
        <v>60.493827160493829</v>
      </c>
      <c r="AH67" s="3">
        <v>50.617283950617278</v>
      </c>
      <c r="AI67" s="3">
        <v>50.617283950617278</v>
      </c>
      <c r="AJ67" s="3">
        <v>27.777777777777779</v>
      </c>
      <c r="AK67" s="3">
        <v>51.851851851851855</v>
      </c>
      <c r="AL67" s="3">
        <v>36.36363636363636</v>
      </c>
      <c r="AM67" s="3">
        <v>75.185185185185176</v>
      </c>
      <c r="AN67" s="3">
        <v>78.629629629629633</v>
      </c>
      <c r="AO67" s="3">
        <v>43.518518518518519</v>
      </c>
      <c r="AP67" s="3">
        <v>31.460437710437709</v>
      </c>
      <c r="AQ67" s="3">
        <v>64.197530864197532</v>
      </c>
      <c r="AR67" s="3"/>
      <c r="AS67">
        <v>61.616161616161619</v>
      </c>
      <c r="AT67">
        <v>87.037037037037038</v>
      </c>
      <c r="AU67">
        <v>79.629629629629633</v>
      </c>
      <c r="AV67">
        <v>76.851851851851848</v>
      </c>
      <c r="AW67">
        <v>93.518518518518519</v>
      </c>
      <c r="AX67">
        <v>81.481481481481481</v>
      </c>
      <c r="AY67">
        <v>73.148148148148152</v>
      </c>
      <c r="AZ67">
        <v>77.777777777777771</v>
      </c>
      <c r="BA67">
        <v>75</v>
      </c>
      <c r="BB67">
        <v>62.037037037037031</v>
      </c>
      <c r="BD67" s="3">
        <v>78.497942386831284</v>
      </c>
    </row>
    <row r="68" spans="1:57" x14ac:dyDescent="0.35">
      <c r="A68" t="s">
        <v>116</v>
      </c>
      <c r="B68" t="s">
        <v>98</v>
      </c>
      <c r="C68" s="3">
        <v>81.746031746031747</v>
      </c>
      <c r="D68" s="3">
        <v>73.80952380952381</v>
      </c>
      <c r="E68" s="3">
        <v>55.555555555555557</v>
      </c>
      <c r="F68" s="3">
        <v>73.80952380952381</v>
      </c>
      <c r="G68" s="3">
        <v>50</v>
      </c>
      <c r="H68" s="3">
        <v>40.476190476190482</v>
      </c>
      <c r="I68" s="3">
        <v>56.349206349206341</v>
      </c>
      <c r="J68" s="3">
        <v>70.940170940170944</v>
      </c>
      <c r="K68" s="3">
        <v>87.179487179487182</v>
      </c>
      <c r="L68" s="3">
        <v>69.841269841269835</v>
      </c>
      <c r="M68" s="3">
        <v>59.523809523809518</v>
      </c>
      <c r="N68" s="3">
        <v>47.863247863247857</v>
      </c>
      <c r="O68" s="3">
        <v>56.410256410256402</v>
      </c>
      <c r="P68" s="3">
        <v>54.700854700854705</v>
      </c>
      <c r="Q68" s="3">
        <v>52.38095238095238</v>
      </c>
      <c r="R68" s="3">
        <v>69.047619047619051</v>
      </c>
      <c r="S68" s="3">
        <v>70.940170940170944</v>
      </c>
      <c r="T68" s="3">
        <v>59.43833943833944</v>
      </c>
      <c r="U68" s="3">
        <v>69.047619047619051</v>
      </c>
      <c r="V68" s="3">
        <v>56.79012345679012</v>
      </c>
      <c r="W68" s="3">
        <v>50</v>
      </c>
      <c r="X68" s="3">
        <v>47.474747474747467</v>
      </c>
      <c r="Y68" s="3">
        <v>49.572649572649574</v>
      </c>
      <c r="Z68" s="3">
        <v>54.320987654320987</v>
      </c>
      <c r="AA68" s="3">
        <v>66.666666666666657</v>
      </c>
      <c r="AB68" s="3">
        <v>54.761904761904766</v>
      </c>
      <c r="AC68" s="3">
        <v>44.444444444444443</v>
      </c>
      <c r="AD68" s="3">
        <v>76.068376068376068</v>
      </c>
      <c r="AE68" s="3">
        <v>46.031746031746032</v>
      </c>
      <c r="AF68" s="3">
        <v>50.793650793650791</v>
      </c>
      <c r="AG68" s="3">
        <v>48.484848484848477</v>
      </c>
      <c r="AH68" s="3">
        <v>40.277777777777779</v>
      </c>
      <c r="AI68" s="3">
        <v>24.444444444444446</v>
      </c>
      <c r="AJ68" s="3">
        <v>43.589743589743591</v>
      </c>
      <c r="AK68" s="3">
        <v>51.587301587301589</v>
      </c>
      <c r="AL68" s="3">
        <v>45.238095238095234</v>
      </c>
      <c r="AM68" s="3">
        <v>56.666666666666664</v>
      </c>
      <c r="AN68" s="3">
        <v>74.285714285714292</v>
      </c>
      <c r="AO68" s="3">
        <v>52.38095238095238</v>
      </c>
      <c r="AP68" s="3">
        <v>49.80158730158729</v>
      </c>
      <c r="AQ68" s="3">
        <v>82.539682539682545</v>
      </c>
      <c r="AR68" s="3"/>
      <c r="AS68">
        <v>84.615384615384613</v>
      </c>
      <c r="AT68">
        <v>41.269841269841272</v>
      </c>
      <c r="AU68">
        <v>31.746031746031747</v>
      </c>
      <c r="AV68">
        <v>32.539682539682545</v>
      </c>
      <c r="AW68">
        <v>54.761904761904766</v>
      </c>
      <c r="AX68">
        <v>43.650793650793659</v>
      </c>
      <c r="AY68">
        <v>41.269841269841272</v>
      </c>
      <c r="AZ68">
        <v>75.396825396825392</v>
      </c>
      <c r="BA68">
        <v>63.492063492063494</v>
      </c>
      <c r="BB68">
        <v>45.238095238095234</v>
      </c>
      <c r="BD68" s="3">
        <v>47.707231040564373</v>
      </c>
    </row>
    <row r="69" spans="1:57" x14ac:dyDescent="0.35">
      <c r="A69" t="s">
        <v>93</v>
      </c>
      <c r="B69" t="s">
        <v>13</v>
      </c>
      <c r="C69" s="3">
        <v>36.36363636363636</v>
      </c>
      <c r="D69" s="3">
        <v>44.444444444444443</v>
      </c>
      <c r="E69" s="3">
        <v>32.592592592592588</v>
      </c>
      <c r="F69" s="3">
        <v>37.962962962962962</v>
      </c>
      <c r="G69" s="3">
        <v>32.592592592592588</v>
      </c>
      <c r="H69" s="3">
        <v>52.592592592592588</v>
      </c>
      <c r="I69" s="3">
        <v>42.962962962962955</v>
      </c>
      <c r="J69" s="3">
        <v>44.444444444444443</v>
      </c>
      <c r="K69" s="3">
        <v>45.238095238095234</v>
      </c>
      <c r="L69" s="3">
        <v>42.857142857142854</v>
      </c>
      <c r="M69" s="3">
        <v>80.952380952380949</v>
      </c>
      <c r="N69" s="3">
        <v>26.984126984126981</v>
      </c>
      <c r="O69" s="3">
        <v>27.160493827160494</v>
      </c>
      <c r="P69" s="3">
        <v>43.333333333333336</v>
      </c>
      <c r="Q69" s="3">
        <v>37.777777777777779</v>
      </c>
      <c r="R69" s="3">
        <v>25.925925925925927</v>
      </c>
      <c r="S69" s="3">
        <v>30.769230769230766</v>
      </c>
      <c r="T69" s="3">
        <v>36.984126984126981</v>
      </c>
      <c r="U69" s="3">
        <v>45.370370370370367</v>
      </c>
      <c r="V69" s="3">
        <v>57.777777777777779</v>
      </c>
      <c r="W69" s="3">
        <v>27.160493827160494</v>
      </c>
      <c r="X69" s="3">
        <v>7.4074074074074083</v>
      </c>
      <c r="Y69" s="3">
        <v>26.388888888888889</v>
      </c>
      <c r="Z69" s="3">
        <v>24.444444444444446</v>
      </c>
      <c r="AA69" s="3">
        <v>50.370370370370367</v>
      </c>
      <c r="AB69" s="3">
        <v>53.17460317460317</v>
      </c>
      <c r="AC69" s="3">
        <v>38.518518518518519</v>
      </c>
      <c r="AD69" s="3">
        <v>80.740740740740748</v>
      </c>
      <c r="AE69" s="3">
        <v>89.629629629629619</v>
      </c>
      <c r="AF69" s="3">
        <v>22.222222222222221</v>
      </c>
      <c r="AG69" s="3">
        <v>51.515151515151516</v>
      </c>
      <c r="AH69" s="3">
        <v>51.851851851851855</v>
      </c>
      <c r="AI69" s="3">
        <v>49.382716049382715</v>
      </c>
      <c r="AJ69" s="3">
        <v>60</v>
      </c>
      <c r="AK69" s="3">
        <v>50</v>
      </c>
      <c r="AL69" s="3">
        <v>33.333333333333329</v>
      </c>
      <c r="AM69" s="3">
        <v>54.264550264550259</v>
      </c>
      <c r="AN69" s="3">
        <v>55.042735042735032</v>
      </c>
      <c r="AO69" s="3">
        <v>59.259259259259252</v>
      </c>
      <c r="AP69" s="3">
        <v>50.596255596255595</v>
      </c>
      <c r="AQ69" s="3">
        <v>66.172839506172835</v>
      </c>
      <c r="AR69" s="3"/>
      <c r="AS69">
        <v>67.521367521367509</v>
      </c>
      <c r="AT69">
        <v>34.920634920634924</v>
      </c>
      <c r="AU69">
        <v>37.037037037037038</v>
      </c>
      <c r="AV69">
        <v>33.333333333333343</v>
      </c>
      <c r="AW69">
        <v>51.111111111111107</v>
      </c>
      <c r="AX69">
        <v>42.222222222222221</v>
      </c>
      <c r="AY69">
        <v>36.296296296296298</v>
      </c>
      <c r="AZ69">
        <v>47.407407407407405</v>
      </c>
      <c r="BA69">
        <v>49.629629629629626</v>
      </c>
      <c r="BB69">
        <v>37.037037037037031</v>
      </c>
      <c r="BD69" s="3">
        <v>40.999412110523217</v>
      </c>
    </row>
    <row r="70" spans="1:57" x14ac:dyDescent="0.35">
      <c r="A70" t="s">
        <v>92</v>
      </c>
      <c r="B70" t="s">
        <v>110</v>
      </c>
      <c r="C70" s="3">
        <v>93.518518518518505</v>
      </c>
      <c r="D70" s="3">
        <v>88.095238095238102</v>
      </c>
      <c r="E70" s="3">
        <v>86.50793650793652</v>
      </c>
      <c r="F70" s="3">
        <v>76.19047619047619</v>
      </c>
      <c r="G70" s="3">
        <v>74.603174603174608</v>
      </c>
      <c r="H70" s="3">
        <v>74.603174603174608</v>
      </c>
      <c r="I70" s="3">
        <v>81.746031746031747</v>
      </c>
      <c r="J70" s="3">
        <v>82.051282051282058</v>
      </c>
      <c r="K70" s="3">
        <v>85.470085470085465</v>
      </c>
      <c r="L70" s="3">
        <v>69.047619047619051</v>
      </c>
      <c r="M70" s="3">
        <v>57.142857142857146</v>
      </c>
      <c r="N70" s="3">
        <v>52.136752136752136</v>
      </c>
      <c r="O70" s="3">
        <v>68.376068376068375</v>
      </c>
      <c r="P70" s="3">
        <v>76.19047619047619</v>
      </c>
      <c r="Q70" s="3">
        <v>65.81196581196582</v>
      </c>
      <c r="R70" s="3">
        <v>70.940170940170944</v>
      </c>
      <c r="S70" s="3">
        <v>68.376068376068375</v>
      </c>
      <c r="T70" s="3">
        <v>64.273504273504273</v>
      </c>
      <c r="U70" s="3">
        <v>71.428571428571431</v>
      </c>
      <c r="V70" s="3">
        <v>82.407407407407405</v>
      </c>
      <c r="W70" s="3">
        <v>75.213675213675216</v>
      </c>
      <c r="X70" s="3">
        <v>55.555555555555557</v>
      </c>
      <c r="Y70" s="3">
        <v>68.518518518518519</v>
      </c>
      <c r="Z70" s="3">
        <v>57.407407407407412</v>
      </c>
      <c r="AA70" s="3">
        <v>76.068376068376068</v>
      </c>
      <c r="AB70" s="3">
        <v>80.341880341880326</v>
      </c>
      <c r="AC70" s="3">
        <v>69.230769230769226</v>
      </c>
      <c r="AD70" s="3">
        <v>81.196581196581207</v>
      </c>
      <c r="AE70" s="3">
        <v>80.158730158730151</v>
      </c>
      <c r="AF70" s="3">
        <v>72.222222222222214</v>
      </c>
      <c r="AG70" s="3">
        <v>74.074074074074076</v>
      </c>
      <c r="AH70" s="3">
        <v>62.962962962962962</v>
      </c>
      <c r="AI70" s="3">
        <v>64.81481481481481</v>
      </c>
      <c r="AJ70" s="3">
        <v>62.962962962962962</v>
      </c>
      <c r="AK70" s="3">
        <v>69.444444444444443</v>
      </c>
      <c r="AL70" s="3">
        <v>73.015873015873012</v>
      </c>
      <c r="AM70" s="3">
        <v>72.490842490842496</v>
      </c>
      <c r="AN70" s="3">
        <v>82.087912087912088</v>
      </c>
      <c r="AO70" s="3">
        <v>76.92307692307692</v>
      </c>
      <c r="AP70" s="3">
        <v>72.817460317460316</v>
      </c>
      <c r="AQ70" s="3">
        <v>82.275132275132265</v>
      </c>
      <c r="AR70" s="3"/>
      <c r="AS70">
        <v>88.888888888888886</v>
      </c>
      <c r="AT70">
        <v>23.015873015873012</v>
      </c>
      <c r="AU70">
        <v>27.777777777777786</v>
      </c>
      <c r="AV70">
        <v>35.714285714285722</v>
      </c>
      <c r="AW70">
        <v>38.888888888888893</v>
      </c>
      <c r="AX70">
        <v>42.063492063492063</v>
      </c>
      <c r="AY70">
        <v>38.095238095238102</v>
      </c>
      <c r="AZ70">
        <v>77.777777777777771</v>
      </c>
      <c r="BA70">
        <v>73.015873015873012</v>
      </c>
      <c r="BB70">
        <v>65.079365079365076</v>
      </c>
      <c r="BD70" s="3">
        <v>46.82539682539683</v>
      </c>
    </row>
    <row r="71" spans="1:57" x14ac:dyDescent="0.35">
      <c r="A71" t="s">
        <v>116</v>
      </c>
      <c r="B71" t="s">
        <v>139</v>
      </c>
      <c r="C71" s="3">
        <v>78.787878787878796</v>
      </c>
      <c r="D71" s="3">
        <v>72.222222222222214</v>
      </c>
      <c r="E71" s="3">
        <v>57.407407407407412</v>
      </c>
      <c r="F71" s="3">
        <v>65.656565656565661</v>
      </c>
      <c r="G71" s="3">
        <v>54.629629629629633</v>
      </c>
      <c r="H71" s="3">
        <v>40.404040404040408</v>
      </c>
      <c r="I71" s="3">
        <v>57.575757575757571</v>
      </c>
      <c r="J71" s="3">
        <v>56.56565656565656</v>
      </c>
      <c r="K71" s="3">
        <v>74.074074074074076</v>
      </c>
      <c r="L71" s="3">
        <v>64.81481481481481</v>
      </c>
      <c r="M71" s="3">
        <v>71.296296296296291</v>
      </c>
      <c r="N71" s="3">
        <v>46.031746031746032</v>
      </c>
      <c r="O71" s="3">
        <v>73.611111111111114</v>
      </c>
      <c r="P71" s="3">
        <v>54.545454545454547</v>
      </c>
      <c r="Q71" s="3">
        <v>58.333333333333329</v>
      </c>
      <c r="R71" s="3">
        <v>62.962962962962962</v>
      </c>
      <c r="S71" s="3">
        <v>57.407407407407412</v>
      </c>
      <c r="T71" s="3">
        <v>60.993265993265993</v>
      </c>
      <c r="U71" s="3">
        <v>88.888888888888886</v>
      </c>
      <c r="V71" s="3">
        <v>81.818181818181813</v>
      </c>
      <c r="W71" s="3">
        <v>58.02469135802469</v>
      </c>
      <c r="X71" s="3">
        <v>44.444444444444443</v>
      </c>
      <c r="Y71" s="3">
        <v>56.56565656565656</v>
      </c>
      <c r="Z71" s="3">
        <v>57.142857142857146</v>
      </c>
      <c r="AA71" s="3">
        <v>73.737373737373744</v>
      </c>
      <c r="AB71" s="3">
        <v>50</v>
      </c>
      <c r="AC71" s="3">
        <v>59.259259259259252</v>
      </c>
      <c r="AD71" s="3">
        <v>85.858585858585855</v>
      </c>
      <c r="AE71" s="3">
        <v>50.925925925925924</v>
      </c>
      <c r="AF71" s="3">
        <v>63.888888888888886</v>
      </c>
      <c r="AG71" s="3">
        <v>69.841269841269835</v>
      </c>
      <c r="AH71" s="3">
        <v>33.333333333333329</v>
      </c>
      <c r="AI71" s="3">
        <v>25</v>
      </c>
      <c r="AJ71" s="3">
        <v>38.095238095238095</v>
      </c>
      <c r="AK71" s="3">
        <v>60.493827160493829</v>
      </c>
      <c r="AL71" s="3">
        <v>52.777777777777779</v>
      </c>
      <c r="AM71" s="3">
        <v>67.037037037037024</v>
      </c>
      <c r="AN71" s="3">
        <v>70.7912457912458</v>
      </c>
      <c r="AO71" s="3">
        <v>62.62626262626263</v>
      </c>
      <c r="AP71" s="3">
        <v>49.242424242424249</v>
      </c>
      <c r="AQ71" s="3">
        <v>79.629629629629633</v>
      </c>
      <c r="AR71" s="3"/>
      <c r="AS71">
        <v>87.037037037037038</v>
      </c>
      <c r="AT71">
        <v>46.296296296296305</v>
      </c>
      <c r="AU71">
        <v>32.407407407407419</v>
      </c>
      <c r="AV71">
        <v>48.484848484848484</v>
      </c>
      <c r="AW71">
        <v>46.296296296296305</v>
      </c>
      <c r="AX71">
        <v>32.323232323232332</v>
      </c>
      <c r="AY71">
        <v>45.454545454545453</v>
      </c>
      <c r="AZ71">
        <v>68.518518518518519</v>
      </c>
      <c r="BA71">
        <v>53.535353535353536</v>
      </c>
      <c r="BB71">
        <v>61.111111111111107</v>
      </c>
      <c r="BD71" s="3">
        <v>48.269734380845492</v>
      </c>
    </row>
    <row r="72" spans="1:57" x14ac:dyDescent="0.35">
      <c r="A72" t="s">
        <v>116</v>
      </c>
      <c r="B72" t="s">
        <v>140</v>
      </c>
      <c r="C72" s="3">
        <v>85.858585858585855</v>
      </c>
      <c r="D72" s="3">
        <v>84.259259259259267</v>
      </c>
      <c r="E72" s="3">
        <v>67.592592592592581</v>
      </c>
      <c r="F72" s="3">
        <v>78.787878787878796</v>
      </c>
      <c r="G72" s="3">
        <v>51.851851851851855</v>
      </c>
      <c r="H72" s="3">
        <v>56.481481481481474</v>
      </c>
      <c r="I72" s="3">
        <v>62.962962962962962</v>
      </c>
      <c r="J72" s="3">
        <v>71.296296296296291</v>
      </c>
      <c r="K72" s="3">
        <v>94.949494949494934</v>
      </c>
      <c r="L72" s="3">
        <v>72.727272727272734</v>
      </c>
      <c r="M72" s="3">
        <v>56.565656565656568</v>
      </c>
      <c r="N72" s="3">
        <v>42.222222222222221</v>
      </c>
      <c r="O72" s="3">
        <v>77.777777777777771</v>
      </c>
      <c r="P72" s="3">
        <v>76.851851851851848</v>
      </c>
      <c r="Q72" s="3">
        <v>67.592592592592581</v>
      </c>
      <c r="R72" s="3">
        <v>82.407407407407405</v>
      </c>
      <c r="S72" s="3">
        <v>76.851851851851848</v>
      </c>
      <c r="T72" s="3">
        <v>76.111111111111114</v>
      </c>
      <c r="U72" s="3">
        <v>83.333333333333329</v>
      </c>
      <c r="V72" s="3">
        <v>80.246913580246897</v>
      </c>
      <c r="W72" s="3">
        <v>67.676767676767668</v>
      </c>
      <c r="X72" s="3">
        <v>53.968253968253961</v>
      </c>
      <c r="Y72" s="3">
        <v>64.646464646464651</v>
      </c>
      <c r="Z72" s="3">
        <v>66.666666666666657</v>
      </c>
      <c r="AA72" s="3">
        <v>78.703703703703709</v>
      </c>
      <c r="AB72" s="3">
        <v>68.518518518518519</v>
      </c>
      <c r="AC72" s="3">
        <v>65.740740740740748</v>
      </c>
      <c r="AD72" s="3">
        <v>86.111111111111114</v>
      </c>
      <c r="AE72" s="3">
        <v>64.81481481481481</v>
      </c>
      <c r="AF72" s="3">
        <v>69.444444444444443</v>
      </c>
      <c r="AG72" s="3">
        <v>73.333333333333329</v>
      </c>
      <c r="AH72" s="3">
        <v>60.317460317460316</v>
      </c>
      <c r="AI72" s="3">
        <v>61.904761904761898</v>
      </c>
      <c r="AJ72" s="3">
        <v>65.656565656565661</v>
      </c>
      <c r="AK72" s="3">
        <v>62.037037037037031</v>
      </c>
      <c r="AL72" s="3">
        <v>73.148148148148138</v>
      </c>
      <c r="AM72" s="3">
        <v>76.811447811447806</v>
      </c>
      <c r="AN72" s="3">
        <v>77.62626262626263</v>
      </c>
      <c r="AO72" s="3">
        <v>71.296296296296291</v>
      </c>
      <c r="AP72" s="3">
        <v>54.629629629629633</v>
      </c>
      <c r="AQ72" s="3">
        <v>90.123456790123441</v>
      </c>
      <c r="AR72" s="3"/>
      <c r="AS72">
        <v>92.592592592592595</v>
      </c>
      <c r="AT72">
        <v>35.18518518518519</v>
      </c>
      <c r="AU72">
        <v>31.481481481481481</v>
      </c>
      <c r="AV72">
        <v>31.481481481481481</v>
      </c>
      <c r="AW72">
        <v>42.592592592592588</v>
      </c>
      <c r="AX72">
        <v>28.703703703703709</v>
      </c>
      <c r="AY72">
        <v>25</v>
      </c>
      <c r="AZ72">
        <v>86.111111111111114</v>
      </c>
      <c r="BA72">
        <v>80.555555555555557</v>
      </c>
      <c r="BB72">
        <v>57.407407407407412</v>
      </c>
      <c r="BD72" s="3">
        <v>46.502057613168716</v>
      </c>
    </row>
    <row r="73" spans="1:57" s="5" customFormat="1" x14ac:dyDescent="0.35">
      <c r="B73" s="5" t="s">
        <v>64</v>
      </c>
      <c r="C73" s="9">
        <v>67.684012455020849</v>
      </c>
      <c r="D73" s="9">
        <v>64.171226533934785</v>
      </c>
      <c r="E73" s="9">
        <v>53.252918507470319</v>
      </c>
      <c r="F73" s="9">
        <v>60.696910699011553</v>
      </c>
      <c r="G73" s="9">
        <v>51.100639723575739</v>
      </c>
      <c r="H73" s="9">
        <v>52.143868593798558</v>
      </c>
      <c r="I73" s="9">
        <v>49.90418840418841</v>
      </c>
      <c r="J73" s="9">
        <v>57.586506967459329</v>
      </c>
      <c r="K73" s="9">
        <v>58.625721695049414</v>
      </c>
      <c r="L73" s="9">
        <v>56.638521401826729</v>
      </c>
      <c r="M73" s="9">
        <v>70.379736056556766</v>
      </c>
      <c r="N73" s="9">
        <v>47.54065265059662</v>
      </c>
      <c r="O73" s="9">
        <v>57.621130412797093</v>
      </c>
      <c r="P73" s="9">
        <v>57.017535556050952</v>
      </c>
      <c r="Q73" s="9">
        <v>53.889405140455565</v>
      </c>
      <c r="R73" s="9">
        <v>57.222032726584551</v>
      </c>
      <c r="S73" s="9">
        <v>54.915473415473414</v>
      </c>
      <c r="T73" s="9">
        <v>48.337592163734726</v>
      </c>
      <c r="U73" s="9">
        <v>70.621080302102726</v>
      </c>
      <c r="V73" s="9">
        <v>65.139113026718064</v>
      </c>
      <c r="W73" s="9">
        <v>60.889923413032662</v>
      </c>
      <c r="X73" s="9">
        <v>45.531686126924235</v>
      </c>
      <c r="Y73" s="9">
        <v>52.049422255304613</v>
      </c>
      <c r="Z73" s="9">
        <v>48.128839855030321</v>
      </c>
      <c r="AA73" s="9">
        <v>62.589168806605763</v>
      </c>
      <c r="AB73" s="9">
        <v>55.916332371496019</v>
      </c>
      <c r="AC73" s="9">
        <v>50.678019767047481</v>
      </c>
      <c r="AD73" s="9">
        <v>69.240305286634367</v>
      </c>
      <c r="AE73" s="9">
        <v>63.104361889523311</v>
      </c>
      <c r="AF73" s="9">
        <v>57.449322451073144</v>
      </c>
      <c r="AG73" s="9">
        <v>56.368459362506997</v>
      </c>
      <c r="AH73" s="9">
        <v>45.005594493689721</v>
      </c>
      <c r="AI73" s="9">
        <v>43.255203790918074</v>
      </c>
      <c r="AJ73" s="9">
        <v>46.869104660771335</v>
      </c>
      <c r="AK73" s="9">
        <v>53.469560914238777</v>
      </c>
      <c r="AL73" s="9">
        <v>47.578142083044078</v>
      </c>
      <c r="AM73" s="9">
        <v>56.561205509207866</v>
      </c>
      <c r="AN73" s="9">
        <v>71.158626590537267</v>
      </c>
      <c r="AO73" s="9">
        <v>48.860546355294254</v>
      </c>
      <c r="AP73" s="9">
        <v>50.49071477648436</v>
      </c>
      <c r="AQ73" s="9">
        <v>77.443083933046609</v>
      </c>
      <c r="AR73" s="9"/>
      <c r="AS73" s="9">
        <v>70.442216345227536</v>
      </c>
      <c r="AT73" s="9">
        <v>38.319732573426812</v>
      </c>
      <c r="AU73" s="9">
        <v>34.720642324626695</v>
      </c>
      <c r="AV73" s="9">
        <v>39.340034156743442</v>
      </c>
      <c r="AW73" s="9">
        <v>49.299122632811155</v>
      </c>
      <c r="AX73" s="9">
        <v>43.337928477172575</v>
      </c>
      <c r="AY73" s="9">
        <v>40.782795320305979</v>
      </c>
      <c r="AZ73" s="9">
        <v>62.4531049275447</v>
      </c>
      <c r="BA73" s="9">
        <v>61.562271431835036</v>
      </c>
      <c r="BB73" s="9">
        <v>48.903584832561698</v>
      </c>
      <c r="BD73" s="3">
        <v>46.524357408558672</v>
      </c>
      <c r="BE73" s="9"/>
    </row>
    <row r="74" spans="1:57" x14ac:dyDescent="0.35">
      <c r="BD74" s="9"/>
    </row>
    <row r="75" spans="1:57" x14ac:dyDescent="0.35">
      <c r="BD75" s="9"/>
    </row>
    <row r="76" spans="1:57" x14ac:dyDescent="0.35">
      <c r="A76">
        <f t="shared" ref="A76:A81" si="0">COUNTIF($A$3:$A$72,B76)</f>
        <v>18</v>
      </c>
      <c r="B76" t="s">
        <v>116</v>
      </c>
      <c r="C76" s="3">
        <v>72.010186315741876</v>
      </c>
      <c r="D76" s="3">
        <v>68.10767421878532</v>
      </c>
      <c r="E76" s="3">
        <v>53.220431831542946</v>
      </c>
      <c r="F76" s="3">
        <v>66.055515129589196</v>
      </c>
      <c r="G76" s="3">
        <v>47.782673430821582</v>
      </c>
      <c r="H76" s="3">
        <v>44.556277056277054</v>
      </c>
      <c r="I76" s="3">
        <v>49.903954070620749</v>
      </c>
      <c r="J76" s="3">
        <v>60.596875689468284</v>
      </c>
      <c r="K76" s="3">
        <v>70.724049612938487</v>
      </c>
      <c r="L76" s="3">
        <v>57.910092308240465</v>
      </c>
      <c r="M76" s="3">
        <v>66.458685347574232</v>
      </c>
      <c r="N76" s="3">
        <v>48.137503785651923</v>
      </c>
      <c r="O76" s="3">
        <v>60.875011476863328</v>
      </c>
      <c r="P76" s="3">
        <v>60.18294291442438</v>
      </c>
      <c r="Q76" s="3">
        <v>57.572006183117281</v>
      </c>
      <c r="R76" s="3">
        <v>61.316540112836407</v>
      </c>
      <c r="S76" s="3">
        <v>57.405917128139357</v>
      </c>
      <c r="T76" s="3">
        <v>56.332508369545394</v>
      </c>
      <c r="U76" s="3">
        <v>75.251115482596958</v>
      </c>
      <c r="V76" s="3">
        <v>69.070798885613698</v>
      </c>
      <c r="W76" s="3">
        <v>62.398983047131182</v>
      </c>
      <c r="X76" s="3">
        <v>50.532841643952764</v>
      </c>
      <c r="Y76" s="3">
        <v>55.108651636429414</v>
      </c>
      <c r="Z76" s="3">
        <v>50.163629237703312</v>
      </c>
      <c r="AA76" s="3">
        <v>66.89237717015493</v>
      </c>
      <c r="AB76" s="3">
        <v>56.794844387436974</v>
      </c>
      <c r="AC76" s="3">
        <v>51.876724098946319</v>
      </c>
      <c r="AD76" s="3">
        <v>72.489305961528174</v>
      </c>
      <c r="AE76" s="3">
        <v>55.626701830405523</v>
      </c>
      <c r="AF76" s="3">
        <v>61.17034542960468</v>
      </c>
      <c r="AG76" s="3">
        <v>55.909102899843646</v>
      </c>
      <c r="AH76" s="3">
        <v>43.208406819517933</v>
      </c>
      <c r="AI76" s="3">
        <v>38.924162257495588</v>
      </c>
      <c r="AJ76" s="3">
        <v>50.028430074726359</v>
      </c>
      <c r="AK76" s="3">
        <v>53.961951971211235</v>
      </c>
      <c r="AL76" s="3">
        <v>48.931747265080595</v>
      </c>
      <c r="AM76" s="3">
        <v>60.17676527861714</v>
      </c>
      <c r="AN76" s="3">
        <v>72.085323455693811</v>
      </c>
      <c r="AO76" s="3">
        <v>49.34292045403155</v>
      </c>
      <c r="AP76" s="3">
        <v>50.610588399940255</v>
      </c>
      <c r="AQ76" s="3">
        <v>81.410465391946872</v>
      </c>
      <c r="AR76" s="3"/>
      <c r="AS76" s="3">
        <v>74.787410805929312</v>
      </c>
      <c r="AT76" s="3">
        <v>32.773511891158954</v>
      </c>
      <c r="AU76" s="3">
        <v>30.221717280540823</v>
      </c>
      <c r="AV76" s="3">
        <v>33.108057519822232</v>
      </c>
      <c r="AW76" s="3">
        <v>47.390811802576508</v>
      </c>
      <c r="AX76" s="3">
        <v>41.440092224405959</v>
      </c>
      <c r="AY76" s="3">
        <v>39.872426048896649</v>
      </c>
      <c r="AZ76" s="3">
        <v>65.444339611006285</v>
      </c>
      <c r="BA76" s="3">
        <v>63.02034385367719</v>
      </c>
      <c r="BB76" s="3">
        <v>47.332550851069364</v>
      </c>
      <c r="BC76" s="9"/>
      <c r="BD76" s="9">
        <v>44.511539009239328</v>
      </c>
      <c r="BE76" s="9"/>
    </row>
    <row r="77" spans="1:57" x14ac:dyDescent="0.35">
      <c r="A77">
        <f t="shared" si="0"/>
        <v>14</v>
      </c>
      <c r="B77" t="s">
        <v>114</v>
      </c>
      <c r="C77" s="3">
        <v>71.644859964187702</v>
      </c>
      <c r="D77" s="3">
        <v>68.982029874887033</v>
      </c>
      <c r="E77" s="3">
        <v>63.586682536262366</v>
      </c>
      <c r="F77" s="3">
        <v>62.471262203405054</v>
      </c>
      <c r="G77" s="3">
        <v>55.040123275417386</v>
      </c>
      <c r="H77" s="3">
        <v>44.34428996928996</v>
      </c>
      <c r="I77" s="3">
        <v>48.7485398199684</v>
      </c>
      <c r="J77" s="3">
        <v>64.257867353105439</v>
      </c>
      <c r="K77" s="3">
        <v>57.630438733379904</v>
      </c>
      <c r="L77" s="3">
        <v>59.822788089594816</v>
      </c>
      <c r="M77" s="3">
        <v>79.52277161835984</v>
      </c>
      <c r="N77" s="3">
        <v>47.513074253270347</v>
      </c>
      <c r="O77" s="3">
        <v>61.854213907785336</v>
      </c>
      <c r="P77" s="3">
        <v>62.646908672819038</v>
      </c>
      <c r="Q77" s="3">
        <v>59.430362471328863</v>
      </c>
      <c r="R77" s="3">
        <v>64.661057896352006</v>
      </c>
      <c r="S77" s="3">
        <v>64.566132202686816</v>
      </c>
      <c r="T77" s="3">
        <v>56.960942924178219</v>
      </c>
      <c r="U77" s="3">
        <v>74.583648274124457</v>
      </c>
      <c r="V77" s="3">
        <v>70.833660063351928</v>
      </c>
      <c r="W77" s="3">
        <v>73.997646196525764</v>
      </c>
      <c r="X77" s="3">
        <v>52.525439727820675</v>
      </c>
      <c r="Y77" s="3">
        <v>59.858976483626336</v>
      </c>
      <c r="Z77" s="3">
        <v>52.577330077330082</v>
      </c>
      <c r="AA77" s="3">
        <v>66.220762974964671</v>
      </c>
      <c r="AB77" s="3">
        <v>55.673030478702735</v>
      </c>
      <c r="AC77" s="3">
        <v>55.904148566963691</v>
      </c>
      <c r="AD77" s="3">
        <v>58.048049833764118</v>
      </c>
      <c r="AE77" s="3">
        <v>61.625182707115485</v>
      </c>
      <c r="AF77" s="3">
        <v>68.155354410606506</v>
      </c>
      <c r="AG77" s="3">
        <v>57.464981006647669</v>
      </c>
      <c r="AH77" s="3">
        <v>40.640503676217968</v>
      </c>
      <c r="AI77" s="3">
        <v>40.302658100277149</v>
      </c>
      <c r="AJ77" s="3">
        <v>46.302631451440973</v>
      </c>
      <c r="AK77" s="3">
        <v>59.532584077402007</v>
      </c>
      <c r="AL77" s="3">
        <v>58.663076341647752</v>
      </c>
      <c r="AM77" s="3">
        <v>65.168482622264136</v>
      </c>
      <c r="AN77" s="3">
        <v>74.470247695037614</v>
      </c>
      <c r="AO77" s="3">
        <v>59.438089338299413</v>
      </c>
      <c r="AP77" s="3">
        <v>52.420454049918341</v>
      </c>
      <c r="AQ77" s="3">
        <v>80.90275400499489</v>
      </c>
      <c r="AR77" s="3"/>
      <c r="AS77" s="3">
        <v>79.18511849184118</v>
      </c>
      <c r="AT77" s="3">
        <v>40.257401328829907</v>
      </c>
      <c r="AU77" s="3">
        <v>37.461692719045651</v>
      </c>
      <c r="AV77" s="3">
        <v>45.601412087756628</v>
      </c>
      <c r="AW77" s="3">
        <v>55.341894333490977</v>
      </c>
      <c r="AX77" s="3">
        <v>51.940938768669866</v>
      </c>
      <c r="AY77" s="3">
        <v>52.527220678481193</v>
      </c>
      <c r="AZ77" s="3">
        <v>70.62712419855275</v>
      </c>
      <c r="BA77" s="3">
        <v>73.340314369726144</v>
      </c>
      <c r="BB77" s="3">
        <v>64.680072883854393</v>
      </c>
      <c r="BC77" s="9"/>
      <c r="BD77" s="9">
        <v>54.642007929823052</v>
      </c>
      <c r="BE77" s="9"/>
    </row>
    <row r="78" spans="1:57" x14ac:dyDescent="0.35">
      <c r="A78">
        <f t="shared" si="0"/>
        <v>15</v>
      </c>
      <c r="B78" t="s">
        <v>92</v>
      </c>
      <c r="C78" s="3">
        <v>69.014084680751338</v>
      </c>
      <c r="D78" s="3">
        <v>64.130552574997012</v>
      </c>
      <c r="E78" s="3">
        <v>54.613053613053609</v>
      </c>
      <c r="F78" s="3">
        <v>62.340753896309451</v>
      </c>
      <c r="G78" s="3">
        <v>55.230473230473223</v>
      </c>
      <c r="H78" s="3">
        <v>65.8499771833105</v>
      </c>
      <c r="I78" s="3">
        <v>54.419124085790749</v>
      </c>
      <c r="J78" s="3">
        <v>57.805447638780976</v>
      </c>
      <c r="K78" s="3">
        <v>61.455014121680776</v>
      </c>
      <c r="L78" s="3">
        <v>57.652285985619315</v>
      </c>
      <c r="M78" s="3">
        <v>67.661947106391551</v>
      </c>
      <c r="N78" s="3">
        <v>52.42434314656537</v>
      </c>
      <c r="O78" s="3">
        <v>57.165587498920836</v>
      </c>
      <c r="P78" s="3">
        <v>54.965016465016468</v>
      </c>
      <c r="Q78" s="3">
        <v>53.255781255781258</v>
      </c>
      <c r="R78" s="3">
        <v>56.357346357346358</v>
      </c>
      <c r="S78" s="3">
        <v>52.062961729628384</v>
      </c>
      <c r="T78" s="3">
        <v>42.34883634883635</v>
      </c>
      <c r="U78" s="3">
        <v>69.89211405878072</v>
      </c>
      <c r="V78" s="3">
        <v>65.22381322381321</v>
      </c>
      <c r="W78" s="3">
        <v>58.613758669314215</v>
      </c>
      <c r="X78" s="3">
        <v>46.913580246913575</v>
      </c>
      <c r="Y78" s="3">
        <v>49.94596761263427</v>
      </c>
      <c r="Z78" s="3">
        <v>50.086045641601196</v>
      </c>
      <c r="AA78" s="3">
        <v>62.631134297800969</v>
      </c>
      <c r="AB78" s="3">
        <v>63.37635204301872</v>
      </c>
      <c r="AC78" s="3">
        <v>51.920067586734241</v>
      </c>
      <c r="AD78" s="3">
        <v>75.843970843970865</v>
      </c>
      <c r="AE78" s="3">
        <v>65.400007400007411</v>
      </c>
      <c r="AF78" s="3">
        <v>55.953996620663276</v>
      </c>
      <c r="AG78" s="3">
        <v>59.354318520985196</v>
      </c>
      <c r="AH78" s="3">
        <v>48.760435038212819</v>
      </c>
      <c r="AI78" s="3">
        <v>44.494008049563597</v>
      </c>
      <c r="AJ78" s="3">
        <v>46.648094703650258</v>
      </c>
      <c r="AK78" s="3">
        <v>53.560846560846556</v>
      </c>
      <c r="AL78" s="3">
        <v>46.462056462056452</v>
      </c>
      <c r="AM78" s="3">
        <v>51.71956931956931</v>
      </c>
      <c r="AN78" s="3">
        <v>69.239741739741746</v>
      </c>
      <c r="AO78" s="3">
        <v>51.795673462340126</v>
      </c>
      <c r="AP78" s="3">
        <v>56.789081289081288</v>
      </c>
      <c r="AQ78" s="3">
        <v>79.840899840899866</v>
      </c>
      <c r="AR78" s="3"/>
      <c r="AS78" s="3">
        <v>66.378602878602877</v>
      </c>
      <c r="AT78" s="3">
        <v>41.913025246358579</v>
      </c>
      <c r="AU78" s="3">
        <v>37.220557220557232</v>
      </c>
      <c r="AV78" s="3">
        <v>42.045473045473045</v>
      </c>
      <c r="AW78" s="3">
        <v>49.215907549240896</v>
      </c>
      <c r="AX78" s="3">
        <v>42.827234493901166</v>
      </c>
      <c r="AY78" s="3">
        <v>36.731503064836389</v>
      </c>
      <c r="AZ78" s="3">
        <v>68.410108410108421</v>
      </c>
      <c r="BA78" s="3">
        <v>64.468531468531467</v>
      </c>
      <c r="BB78" s="3">
        <v>49.026751026751029</v>
      </c>
      <c r="BC78" s="9"/>
      <c r="BD78" s="9">
        <v>47.984343502862025</v>
      </c>
      <c r="BE78" s="9"/>
    </row>
    <row r="79" spans="1:57" x14ac:dyDescent="0.35">
      <c r="A79">
        <f t="shared" si="0"/>
        <v>9</v>
      </c>
      <c r="B79" t="s">
        <v>91</v>
      </c>
      <c r="C79" s="3">
        <v>62.304276656128501</v>
      </c>
      <c r="D79" s="3">
        <v>58.533350989491346</v>
      </c>
      <c r="E79" s="3">
        <v>42.259592259592267</v>
      </c>
      <c r="F79" s="3">
        <v>51.640879696435242</v>
      </c>
      <c r="G79" s="3">
        <v>48.506399383592367</v>
      </c>
      <c r="H79" s="3">
        <v>55.13596828411643</v>
      </c>
      <c r="I79" s="3">
        <v>50.081302543176179</v>
      </c>
      <c r="J79" s="3">
        <v>52.775139812176853</v>
      </c>
      <c r="K79" s="3">
        <v>45.512008567564116</v>
      </c>
      <c r="L79" s="3">
        <v>56.000172666839326</v>
      </c>
      <c r="M79" s="3">
        <v>64.566770677881806</v>
      </c>
      <c r="N79" s="3">
        <v>41.457965902410336</v>
      </c>
      <c r="O79" s="3">
        <v>53.09296670407781</v>
      </c>
      <c r="P79" s="3">
        <v>52.570680348458126</v>
      </c>
      <c r="Q79" s="3">
        <v>43.220585998363774</v>
      </c>
      <c r="R79" s="3">
        <v>50.505764811320361</v>
      </c>
      <c r="S79" s="3">
        <v>46.530434585990143</v>
      </c>
      <c r="T79" s="3">
        <v>43.759834627653689</v>
      </c>
      <c r="U79" s="3">
        <v>65.345251456362561</v>
      </c>
      <c r="V79" s="3">
        <v>58.944305009119816</v>
      </c>
      <c r="W79" s="3">
        <v>53.157322786952413</v>
      </c>
      <c r="X79" s="3">
        <v>37.624926513815396</v>
      </c>
      <c r="Y79" s="3">
        <v>47.429114095780768</v>
      </c>
      <c r="Z79" s="3">
        <v>46.704389574759944</v>
      </c>
      <c r="AA79" s="3">
        <v>52.909477353921801</v>
      </c>
      <c r="AB79" s="3">
        <v>48.904506799243642</v>
      </c>
      <c r="AC79" s="3">
        <v>43.183278709594497</v>
      </c>
      <c r="AD79" s="3">
        <v>68.953606879303464</v>
      </c>
      <c r="AE79" s="3">
        <v>57.10120505442142</v>
      </c>
      <c r="AF79" s="3">
        <v>58.266404377515492</v>
      </c>
      <c r="AG79" s="3">
        <v>50.971799119947271</v>
      </c>
      <c r="AH79" s="3">
        <v>42.403042773413141</v>
      </c>
      <c r="AI79" s="3">
        <v>44.269547325102877</v>
      </c>
      <c r="AJ79" s="3">
        <v>40.008328434254359</v>
      </c>
      <c r="AK79" s="3">
        <v>47.070350774054475</v>
      </c>
      <c r="AL79" s="3">
        <v>43.546330212996878</v>
      </c>
      <c r="AM79" s="3">
        <v>58.853923421174876</v>
      </c>
      <c r="AN79" s="3">
        <v>64.267391333668144</v>
      </c>
      <c r="AO79" s="3">
        <v>40.671690933128836</v>
      </c>
      <c r="AP79" s="3">
        <v>47.328533227656031</v>
      </c>
      <c r="AQ79" s="3">
        <v>76.476507032062571</v>
      </c>
      <c r="AR79" s="3"/>
      <c r="AS79" s="3">
        <v>59.979574609204228</v>
      </c>
      <c r="AT79" s="3">
        <v>32.598875747023897</v>
      </c>
      <c r="AU79" s="3">
        <v>25.143970173209944</v>
      </c>
      <c r="AV79" s="3">
        <v>28.287350509572732</v>
      </c>
      <c r="AW79" s="3">
        <v>38.899714825640757</v>
      </c>
      <c r="AX79" s="3">
        <v>29.655255581181507</v>
      </c>
      <c r="AY79" s="3">
        <v>28.024239135350246</v>
      </c>
      <c r="AZ79" s="3">
        <v>48.447368817739189</v>
      </c>
      <c r="BA79" s="3">
        <v>47.23173729021682</v>
      </c>
      <c r="BB79" s="3">
        <v>36.477054459510597</v>
      </c>
      <c r="BC79" s="9"/>
      <c r="BD79" s="9">
        <v>34.973951837716193</v>
      </c>
      <c r="BE79" s="9"/>
    </row>
    <row r="80" spans="1:57" x14ac:dyDescent="0.35">
      <c r="A80">
        <f t="shared" si="0"/>
        <v>5</v>
      </c>
      <c r="B80" t="s">
        <v>90</v>
      </c>
      <c r="C80" s="3">
        <v>66.104377104377107</v>
      </c>
      <c r="D80" s="3">
        <v>64.162057985587381</v>
      </c>
      <c r="E80" s="3">
        <v>56.101275267941936</v>
      </c>
      <c r="F80" s="3">
        <v>61.537977817389574</v>
      </c>
      <c r="G80" s="3">
        <v>56.040598290598282</v>
      </c>
      <c r="H80" s="3">
        <v>67.345064521535107</v>
      </c>
      <c r="I80" s="3">
        <v>52.209373778001222</v>
      </c>
      <c r="J80" s="3">
        <v>55.145841812508479</v>
      </c>
      <c r="K80" s="3">
        <v>54.799396681749627</v>
      </c>
      <c r="L80" s="3">
        <v>57.990662931839395</v>
      </c>
      <c r="M80" s="3">
        <v>68.563128955285819</v>
      </c>
      <c r="N80" s="3">
        <v>51.739618406285068</v>
      </c>
      <c r="O80" s="3">
        <v>59.410774410774408</v>
      </c>
      <c r="P80" s="3">
        <v>56.495035828369154</v>
      </c>
      <c r="Q80" s="3">
        <v>55.492063492063494</v>
      </c>
      <c r="R80" s="3">
        <v>52.745864157628866</v>
      </c>
      <c r="S80" s="3">
        <v>57.743541861188916</v>
      </c>
      <c r="T80" s="3">
        <v>36.471871048341633</v>
      </c>
      <c r="U80" s="3">
        <v>69.782382650029689</v>
      </c>
      <c r="V80" s="3">
        <v>63.024130190796861</v>
      </c>
      <c r="W80" s="3">
        <v>68.356902356902339</v>
      </c>
      <c r="X80" s="3">
        <v>42.962962962962962</v>
      </c>
      <c r="Y80" s="3">
        <v>54.064577397910725</v>
      </c>
      <c r="Z80" s="3">
        <v>59.616334283000946</v>
      </c>
      <c r="AA80" s="3">
        <v>61.956091838444785</v>
      </c>
      <c r="AB80" s="3">
        <v>63.692307692307693</v>
      </c>
      <c r="AC80" s="3">
        <v>56.035528741411099</v>
      </c>
      <c r="AD80" s="3">
        <v>62.722066604419545</v>
      </c>
      <c r="AE80" s="3">
        <v>74.647338137534206</v>
      </c>
      <c r="AF80" s="3">
        <v>57.872842299312893</v>
      </c>
      <c r="AG80" s="3">
        <v>60.117043450376777</v>
      </c>
      <c r="AH80" s="3">
        <v>50.229276895943556</v>
      </c>
      <c r="AI80" s="3">
        <v>56.023809523809518</v>
      </c>
      <c r="AJ80" s="3">
        <v>49.085297418630752</v>
      </c>
      <c r="AK80" s="3">
        <v>52.245014245014239</v>
      </c>
      <c r="AL80" s="3">
        <v>43.805820903860123</v>
      </c>
      <c r="AM80" s="3">
        <v>41.228459340224035</v>
      </c>
      <c r="AN80" s="3">
        <v>70.60609963747217</v>
      </c>
      <c r="AO80" s="3">
        <v>48.659292776939836</v>
      </c>
      <c r="AP80" s="3">
        <v>48.78613021872826</v>
      </c>
      <c r="AQ80" s="3">
        <v>79.720090125318876</v>
      </c>
      <c r="AR80" s="3"/>
      <c r="AS80" s="3">
        <v>69.970538720538713</v>
      </c>
      <c r="AT80" s="3">
        <v>45.519228774130738</v>
      </c>
      <c r="AU80" s="3">
        <v>38.193157604922312</v>
      </c>
      <c r="AV80" s="3">
        <v>42.658909717733245</v>
      </c>
      <c r="AW80" s="3">
        <v>46.573295985060696</v>
      </c>
      <c r="AX80" s="3">
        <v>41.425937896526122</v>
      </c>
      <c r="AY80" s="3">
        <v>39.700734994852638</v>
      </c>
      <c r="AZ80" s="3">
        <v>61.163648080314751</v>
      </c>
      <c r="BA80" s="3">
        <v>62.319563152896478</v>
      </c>
      <c r="BB80" s="3">
        <v>42.728395061728392</v>
      </c>
      <c r="BC80" s="9"/>
      <c r="BD80" s="9">
        <v>46.698096807573933</v>
      </c>
      <c r="BE80" s="9"/>
    </row>
    <row r="81" spans="1:59" x14ac:dyDescent="0.35">
      <c r="A81">
        <f t="shared" si="0"/>
        <v>9</v>
      </c>
      <c r="B81" t="s">
        <v>93</v>
      </c>
      <c r="C81" s="3">
        <v>56.910870336796251</v>
      </c>
      <c r="D81" s="3">
        <v>54.525618414507306</v>
      </c>
      <c r="E81" s="3">
        <v>44.387161797292521</v>
      </c>
      <c r="F81" s="3">
        <v>53.068632327891592</v>
      </c>
      <c r="G81" s="3">
        <v>44.575249853027636</v>
      </c>
      <c r="H81" s="3">
        <v>45.171006674274651</v>
      </c>
      <c r="I81" s="3">
        <v>42.719667164111598</v>
      </c>
      <c r="J81" s="3">
        <v>46.990488934933381</v>
      </c>
      <c r="K81" s="3">
        <v>46.501245667912329</v>
      </c>
      <c r="L81" s="3">
        <v>47.339627208908247</v>
      </c>
      <c r="M81" s="3">
        <v>75.351177508040251</v>
      </c>
      <c r="N81" s="3">
        <v>42.000293944738388</v>
      </c>
      <c r="O81" s="3">
        <v>48.821726969875115</v>
      </c>
      <c r="P81" s="3">
        <v>50.087916199027312</v>
      </c>
      <c r="Q81" s="3">
        <v>48.739429294984838</v>
      </c>
      <c r="R81" s="3">
        <v>48.105373203412427</v>
      </c>
      <c r="S81" s="3">
        <v>46.490525934970378</v>
      </c>
      <c r="T81" s="3">
        <v>40.084743083109096</v>
      </c>
      <c r="U81" s="3">
        <v>62.15373104261991</v>
      </c>
      <c r="V81" s="3">
        <v>55.64618851655888</v>
      </c>
      <c r="W81" s="3">
        <v>44.859900045085226</v>
      </c>
      <c r="X81" s="3">
        <v>31.68087399568881</v>
      </c>
      <c r="Y81" s="3">
        <v>40.789303289303284</v>
      </c>
      <c r="Z81" s="3">
        <v>28.919886697664474</v>
      </c>
      <c r="AA81" s="3">
        <v>58.295063989508435</v>
      </c>
      <c r="AB81" s="3">
        <v>44.796251114333899</v>
      </c>
      <c r="AC81" s="3">
        <v>42.599344897819847</v>
      </c>
      <c r="AD81" s="3">
        <v>73.054311943200844</v>
      </c>
      <c r="AE81" s="3">
        <v>76.12494380468236</v>
      </c>
      <c r="AF81" s="3">
        <v>34.793287987732427</v>
      </c>
      <c r="AG81" s="3">
        <v>53.919153548783171</v>
      </c>
      <c r="AH81" s="3">
        <v>48.832549480697629</v>
      </c>
      <c r="AI81" s="3">
        <v>46.337448559670776</v>
      </c>
      <c r="AJ81" s="3">
        <v>47.429542336949737</v>
      </c>
      <c r="AK81" s="3">
        <v>49.980780536336084</v>
      </c>
      <c r="AL81" s="3">
        <v>35.615389210160444</v>
      </c>
      <c r="AM81" s="3">
        <v>50.235856292501168</v>
      </c>
      <c r="AN81" s="3">
        <v>74.550158346454651</v>
      </c>
      <c r="AO81" s="3">
        <v>34.850626860430779</v>
      </c>
      <c r="AP81" s="3">
        <v>40.861046330817572</v>
      </c>
      <c r="AQ81" s="3">
        <v>59.831825628848136</v>
      </c>
      <c r="AR81" s="3"/>
      <c r="AS81" s="3">
        <v>65.649131389872139</v>
      </c>
      <c r="AT81" s="3">
        <v>41.514091391542379</v>
      </c>
      <c r="AU81" s="3">
        <v>42.435727852394521</v>
      </c>
      <c r="AV81" s="3">
        <v>46.071423432534544</v>
      </c>
      <c r="AW81" s="3">
        <v>55.556290417401527</v>
      </c>
      <c r="AX81" s="3">
        <v>49.136316358538579</v>
      </c>
      <c r="AY81" s="3">
        <v>44.345130178463513</v>
      </c>
      <c r="AZ81" s="3">
        <v>48.549256359713873</v>
      </c>
      <c r="BA81" s="3">
        <v>49.390776253521352</v>
      </c>
      <c r="BB81" s="3">
        <v>43.156363526733884</v>
      </c>
      <c r="BC81" s="9"/>
      <c r="BD81" s="9">
        <v>46.68393064120491</v>
      </c>
      <c r="BE81" s="9"/>
    </row>
    <row r="82" spans="1:59" x14ac:dyDescent="0.3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T82" s="3"/>
      <c r="AU82" s="3"/>
      <c r="AV82" s="3"/>
      <c r="AW82" s="3"/>
      <c r="AX82" s="3"/>
      <c r="AY82" s="3"/>
      <c r="AZ82" s="3"/>
      <c r="BA82" s="3"/>
      <c r="BB82" s="3"/>
      <c r="BC82" s="9"/>
      <c r="BD82" s="9"/>
      <c r="BE82" s="9"/>
    </row>
    <row r="83" spans="1:59" x14ac:dyDescent="0.35">
      <c r="B83" t="s">
        <v>64</v>
      </c>
      <c r="C83" s="3">
        <v>67.684012455020849</v>
      </c>
      <c r="D83" s="3">
        <v>64.171226533934785</v>
      </c>
      <c r="E83" s="3">
        <v>53.252918507470319</v>
      </c>
      <c r="F83" s="3">
        <v>60.696910699011553</v>
      </c>
      <c r="G83" s="3">
        <v>51.100639723575739</v>
      </c>
      <c r="H83" s="3">
        <v>52.143868593798558</v>
      </c>
      <c r="I83" s="3">
        <v>49.90418840418841</v>
      </c>
      <c r="J83" s="3">
        <v>57.586506967459329</v>
      </c>
      <c r="K83" s="3">
        <v>58.625721695049414</v>
      </c>
      <c r="L83" s="3">
        <v>56.638521401826729</v>
      </c>
      <c r="M83" s="3">
        <v>70.379736056556766</v>
      </c>
      <c r="N83" s="3">
        <v>47.54065265059662</v>
      </c>
      <c r="O83" s="3">
        <v>57.621130412797093</v>
      </c>
      <c r="P83" s="3">
        <v>57.017535556050952</v>
      </c>
      <c r="Q83" s="3">
        <v>53.889405140455565</v>
      </c>
      <c r="R83" s="3">
        <v>57.222032726584551</v>
      </c>
      <c r="S83" s="3">
        <v>54.915473415473414</v>
      </c>
      <c r="T83" s="3">
        <v>48.337592163734726</v>
      </c>
      <c r="U83" s="3">
        <v>70.621080302102726</v>
      </c>
      <c r="V83" s="3">
        <v>65.139113026718064</v>
      </c>
      <c r="W83" s="3">
        <v>60.889923413032662</v>
      </c>
      <c r="X83" s="3">
        <v>45.531686126924235</v>
      </c>
      <c r="Y83" s="3">
        <v>52.049422255304613</v>
      </c>
      <c r="Z83" s="3">
        <v>48.128839855030321</v>
      </c>
      <c r="AA83" s="3">
        <v>62.589168806605763</v>
      </c>
      <c r="AB83" s="3">
        <v>55.916332371496019</v>
      </c>
      <c r="AC83" s="3">
        <v>50.678019767047481</v>
      </c>
      <c r="AD83" s="3">
        <v>69.240305286634367</v>
      </c>
      <c r="AE83" s="3">
        <v>63.104361889523311</v>
      </c>
      <c r="AF83" s="3">
        <v>57.449322451073144</v>
      </c>
      <c r="AG83" s="3">
        <v>56.368459362506997</v>
      </c>
      <c r="AH83" s="3">
        <v>45.005594493689721</v>
      </c>
      <c r="AI83" s="3">
        <v>43.255203790918074</v>
      </c>
      <c r="AJ83" s="3">
        <v>46.869104660771335</v>
      </c>
      <c r="AK83" s="3">
        <v>53.469560914238777</v>
      </c>
      <c r="AL83" s="3">
        <v>47.578142083044078</v>
      </c>
      <c r="AM83" s="3">
        <v>56.561205509207866</v>
      </c>
      <c r="AN83" s="3">
        <v>71.158626590537267</v>
      </c>
      <c r="AO83" s="3">
        <v>48.860546355294254</v>
      </c>
      <c r="AP83" s="3">
        <v>50.49071477648436</v>
      </c>
      <c r="AQ83" s="3">
        <v>77.443083933046609</v>
      </c>
      <c r="AR83" s="3"/>
      <c r="AS83" s="3">
        <v>70.442216345227536</v>
      </c>
      <c r="AT83" s="3">
        <v>38.319732573426812</v>
      </c>
      <c r="AU83" s="3">
        <v>34.720642324626695</v>
      </c>
      <c r="AV83" s="3">
        <v>39.340034156743442</v>
      </c>
      <c r="AW83" s="3">
        <v>49.299122632811155</v>
      </c>
      <c r="AX83" s="3">
        <v>43.337928477172575</v>
      </c>
      <c r="AY83" s="3">
        <v>40.782795320305979</v>
      </c>
      <c r="AZ83" s="3">
        <v>62.4531049275447</v>
      </c>
      <c r="BA83" s="3">
        <v>61.562271431835036</v>
      </c>
      <c r="BB83" s="3">
        <v>48.903584832561698</v>
      </c>
      <c r="BD83" s="9">
        <v>46.524357408558672</v>
      </c>
      <c r="BE83" s="9"/>
      <c r="BG83" s="3"/>
    </row>
  </sheetData>
  <autoFilter ref="A2:BG73" xr:uid="{936639F2-969E-4B52-B8C8-E3AB902700D3}"/>
  <mergeCells count="6">
    <mergeCell ref="AT1:BC1"/>
    <mergeCell ref="C1:M1"/>
    <mergeCell ref="N1:T1"/>
    <mergeCell ref="U1:AF1"/>
    <mergeCell ref="AG1:AL1"/>
    <mergeCell ref="AM1:AQ1"/>
  </mergeCells>
  <conditionalFormatting sqref="AS73:BB7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3:BD7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6:AR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7:AR7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8:AR7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9:AR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0:AR8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1:AR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4B34-357F-42EA-BB7F-D1A13F8EEB3C}">
  <sheetPr>
    <tabColor rgb="FF00B050"/>
  </sheetPr>
  <dimension ref="A1:R82"/>
  <sheetViews>
    <sheetView zoomScale="80" zoomScaleNormal="80" workbookViewId="0"/>
  </sheetViews>
  <sheetFormatPr defaultRowHeight="14.5" x14ac:dyDescent="0.35"/>
  <cols>
    <col min="2" max="2" width="10.90625" bestFit="1" customWidth="1"/>
    <col min="3" max="5" width="11.36328125" bestFit="1" customWidth="1"/>
    <col min="6" max="6" width="13.453125" bestFit="1" customWidth="1"/>
    <col min="7" max="8" width="11.36328125" bestFit="1" customWidth="1"/>
    <col min="9" max="9" width="24.81640625" bestFit="1" customWidth="1"/>
    <col min="10" max="10" width="21.81640625" bestFit="1" customWidth="1"/>
    <col min="12" max="12" width="10.90625" bestFit="1" customWidth="1"/>
    <col min="16" max="16" width="13.1796875" bestFit="1" customWidth="1"/>
  </cols>
  <sheetData>
    <row r="1" spans="1:18" x14ac:dyDescent="0.35">
      <c r="C1" s="13" t="s">
        <v>82</v>
      </c>
      <c r="D1" s="13"/>
      <c r="E1" s="13"/>
      <c r="F1" s="13"/>
      <c r="G1" s="13"/>
      <c r="H1" s="13"/>
    </row>
    <row r="2" spans="1:18" x14ac:dyDescent="0.35">
      <c r="B2" t="s">
        <v>0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7" t="s">
        <v>65</v>
      </c>
      <c r="J2" s="7" t="s">
        <v>66</v>
      </c>
      <c r="M2" s="1"/>
      <c r="N2" s="1"/>
      <c r="O2" s="1"/>
      <c r="P2" s="1"/>
      <c r="Q2" s="1"/>
      <c r="R2" s="5"/>
    </row>
    <row r="3" spans="1:18" x14ac:dyDescent="0.35">
      <c r="A3" t="s">
        <v>93</v>
      </c>
      <c r="B3" t="s">
        <v>16</v>
      </c>
      <c r="C3" s="4">
        <v>43.84504384504384</v>
      </c>
      <c r="D3" s="4">
        <v>33.408342499251596</v>
      </c>
      <c r="E3" s="4">
        <v>48.036145952812625</v>
      </c>
      <c r="F3" s="4">
        <v>40.809499142832472</v>
      </c>
      <c r="G3" s="4">
        <v>53.649436982770311</v>
      </c>
      <c r="H3" s="4">
        <v>26.284312395423502</v>
      </c>
      <c r="I3" s="6">
        <v>43.949693684542169</v>
      </c>
      <c r="J3" s="6">
        <v>41.005463469689055</v>
      </c>
    </row>
    <row r="4" spans="1:18" x14ac:dyDescent="0.35">
      <c r="A4" t="s">
        <v>93</v>
      </c>
      <c r="B4" t="s">
        <v>142</v>
      </c>
      <c r="C4" s="4">
        <v>55.822687660922945</v>
      </c>
      <c r="D4" s="4">
        <v>51.583748495513191</v>
      </c>
      <c r="E4" s="4">
        <v>51.871272639246492</v>
      </c>
      <c r="F4" s="4">
        <v>54.153957879448079</v>
      </c>
      <c r="G4" s="4">
        <v>52.453015394191866</v>
      </c>
      <c r="H4" s="4">
        <v>48.091563786008237</v>
      </c>
      <c r="I4" s="6">
        <v>53.176936413864517</v>
      </c>
      <c r="J4" s="6">
        <v>52.329374309221805</v>
      </c>
    </row>
    <row r="5" spans="1:18" x14ac:dyDescent="0.35">
      <c r="A5" t="s">
        <v>92</v>
      </c>
      <c r="B5" t="s">
        <v>113</v>
      </c>
      <c r="C5" s="4">
        <v>69.879604122028368</v>
      </c>
      <c r="D5" s="4">
        <v>51.163146617692071</v>
      </c>
      <c r="E5" s="4">
        <v>64.679733846400509</v>
      </c>
      <c r="F5" s="4">
        <v>55.485409652076321</v>
      </c>
      <c r="G5" s="4">
        <v>63.65506921062476</v>
      </c>
      <c r="H5" s="4">
        <v>56.539468761690983</v>
      </c>
      <c r="I5" s="6">
        <v>60.972592689764404</v>
      </c>
      <c r="J5" s="6">
        <v>60.233738701752166</v>
      </c>
    </row>
    <row r="6" spans="1:18" x14ac:dyDescent="0.35">
      <c r="A6" t="s">
        <v>92</v>
      </c>
      <c r="B6" t="s">
        <v>1</v>
      </c>
      <c r="C6" s="4">
        <v>62.880755608028331</v>
      </c>
      <c r="D6" s="4">
        <v>52.695606862273529</v>
      </c>
      <c r="E6" s="4">
        <v>60.687753604420266</v>
      </c>
      <c r="F6" s="4">
        <v>54.256453423120085</v>
      </c>
      <c r="G6" s="4">
        <v>73.742255686700148</v>
      </c>
      <c r="H6" s="4">
        <v>54.077239632795191</v>
      </c>
      <c r="I6" s="6">
        <v>60.852565036908473</v>
      </c>
      <c r="J6" s="6">
        <v>59.72334413622292</v>
      </c>
    </row>
    <row r="7" spans="1:18" x14ac:dyDescent="0.35">
      <c r="A7" t="s">
        <v>91</v>
      </c>
      <c r="B7" t="s">
        <v>2</v>
      </c>
      <c r="C7" s="4">
        <v>42.74811608144941</v>
      </c>
      <c r="D7" s="4">
        <v>41.065416065416066</v>
      </c>
      <c r="E7" s="4">
        <v>44.345238095238102</v>
      </c>
      <c r="F7" s="4">
        <v>32.253086419753082</v>
      </c>
      <c r="G7" s="4">
        <v>49.969474969474966</v>
      </c>
      <c r="H7" s="4">
        <v>22.05603038936372</v>
      </c>
      <c r="I7" s="6">
        <v>42.076266326266321</v>
      </c>
      <c r="J7" s="6">
        <v>38.739560336782553</v>
      </c>
    </row>
    <row r="8" spans="1:18" x14ac:dyDescent="0.35">
      <c r="A8" t="s">
        <v>116</v>
      </c>
      <c r="B8" t="s">
        <v>158</v>
      </c>
      <c r="C8" s="4">
        <v>53.419913419913421</v>
      </c>
      <c r="D8" s="4">
        <v>45.620490620490621</v>
      </c>
      <c r="E8" s="4">
        <v>61.103762492651384</v>
      </c>
      <c r="F8" s="4">
        <v>56.613756613756607</v>
      </c>
      <c r="G8" s="4">
        <v>62.728052126200282</v>
      </c>
      <c r="H8" s="4">
        <v>37.544581618655691</v>
      </c>
      <c r="I8" s="6">
        <v>55.897195054602456</v>
      </c>
      <c r="J8" s="6">
        <v>52.838426148611326</v>
      </c>
    </row>
    <row r="9" spans="1:18" x14ac:dyDescent="0.35">
      <c r="A9" t="s">
        <v>114</v>
      </c>
      <c r="B9" t="s">
        <v>115</v>
      </c>
      <c r="C9" s="4">
        <v>67.684033138578584</v>
      </c>
      <c r="D9" s="4">
        <v>70.575047847775124</v>
      </c>
      <c r="E9" s="4">
        <v>69.975934559267884</v>
      </c>
      <c r="F9" s="4">
        <v>56.059670781893004</v>
      </c>
      <c r="G9" s="4">
        <v>76.356668023334677</v>
      </c>
      <c r="H9" s="4">
        <v>59.876543209876544</v>
      </c>
      <c r="I9" s="6">
        <v>68.130270870169852</v>
      </c>
      <c r="J9" s="6">
        <v>66.754649593454303</v>
      </c>
    </row>
    <row r="10" spans="1:18" x14ac:dyDescent="0.35">
      <c r="A10" t="s">
        <v>114</v>
      </c>
      <c r="B10" t="s">
        <v>3</v>
      </c>
      <c r="C10" s="4">
        <v>60.071780071780069</v>
      </c>
      <c r="D10" s="4">
        <v>57.738002738002734</v>
      </c>
      <c r="E10" s="4">
        <v>65.36528286528285</v>
      </c>
      <c r="F10" s="4">
        <v>46.970221136887801</v>
      </c>
      <c r="G10" s="4">
        <v>62.971781305114632</v>
      </c>
      <c r="H10" s="4">
        <v>67.983539094650212</v>
      </c>
      <c r="I10" s="6">
        <v>58.623413623413612</v>
      </c>
      <c r="J10" s="6">
        <v>60.183434535286381</v>
      </c>
    </row>
    <row r="11" spans="1:18" x14ac:dyDescent="0.35">
      <c r="A11" t="s">
        <v>92</v>
      </c>
      <c r="B11" t="s">
        <v>99</v>
      </c>
      <c r="C11" s="4">
        <v>56.374349556167743</v>
      </c>
      <c r="D11" s="4">
        <v>35.736149372513012</v>
      </c>
      <c r="E11" s="4">
        <v>54.593554593554586</v>
      </c>
      <c r="F11" s="4">
        <v>46.97530864197531</v>
      </c>
      <c r="G11" s="4">
        <v>55.246913580246918</v>
      </c>
      <c r="H11" s="4">
        <v>51.309390198279097</v>
      </c>
      <c r="I11" s="6">
        <v>49.785255148891515</v>
      </c>
      <c r="J11" s="6">
        <v>50.039277657122774</v>
      </c>
    </row>
    <row r="12" spans="1:18" x14ac:dyDescent="0.35">
      <c r="A12" t="s">
        <v>114</v>
      </c>
      <c r="B12" t="s">
        <v>100</v>
      </c>
      <c r="C12" s="4">
        <v>49.447583841523233</v>
      </c>
      <c r="D12" s="4">
        <v>51.101339737703363</v>
      </c>
      <c r="E12" s="4">
        <v>51.364895392673169</v>
      </c>
      <c r="F12" s="4">
        <v>38.49473571695794</v>
      </c>
      <c r="G12" s="4">
        <v>58.69737258626148</v>
      </c>
      <c r="H12" s="4">
        <v>48.148148148148152</v>
      </c>
      <c r="I12" s="6">
        <v>49.821185455023837</v>
      </c>
      <c r="J12" s="6">
        <v>49.54234590387788</v>
      </c>
    </row>
    <row r="13" spans="1:18" x14ac:dyDescent="0.35">
      <c r="A13" t="s">
        <v>92</v>
      </c>
      <c r="B13" t="s">
        <v>159</v>
      </c>
      <c r="C13" s="4">
        <v>70.794760794760791</v>
      </c>
      <c r="D13" s="4">
        <v>58.807920474587142</v>
      </c>
      <c r="E13" s="4">
        <v>74.39646772980106</v>
      </c>
      <c r="F13" s="4">
        <v>73.632026409804183</v>
      </c>
      <c r="G13" s="4">
        <v>77.439289105955766</v>
      </c>
      <c r="H13" s="4">
        <v>58.606701940035272</v>
      </c>
      <c r="I13" s="6">
        <v>71.014092902981787</v>
      </c>
      <c r="J13" s="6">
        <v>68.946194409157371</v>
      </c>
    </row>
    <row r="14" spans="1:18" x14ac:dyDescent="0.35">
      <c r="A14" t="s">
        <v>114</v>
      </c>
      <c r="B14" t="s">
        <v>117</v>
      </c>
      <c r="C14" s="4">
        <v>56.649066421793698</v>
      </c>
      <c r="D14" s="4">
        <v>53.282318130802985</v>
      </c>
      <c r="E14" s="4">
        <v>60.386437122548237</v>
      </c>
      <c r="F14" s="4">
        <v>55.359414248303132</v>
      </c>
      <c r="G14" s="4">
        <v>63.187429854096507</v>
      </c>
      <c r="H14" s="4">
        <v>61.324354657687991</v>
      </c>
      <c r="I14" s="6">
        <v>57.772933155508916</v>
      </c>
      <c r="J14" s="6">
        <v>58.36483673920543</v>
      </c>
    </row>
    <row r="15" spans="1:18" x14ac:dyDescent="0.35">
      <c r="A15" t="s">
        <v>90</v>
      </c>
      <c r="B15" t="s">
        <v>146</v>
      </c>
      <c r="C15" s="4">
        <v>52.168673077763977</v>
      </c>
      <c r="D15" s="4">
        <v>47.997911179729364</v>
      </c>
      <c r="E15" s="4">
        <v>64.710315404759839</v>
      </c>
      <c r="F15" s="4">
        <v>57.591122868900641</v>
      </c>
      <c r="G15" s="4">
        <v>64.175351397573621</v>
      </c>
      <c r="H15" s="4">
        <v>54.191651969429749</v>
      </c>
      <c r="I15" s="6">
        <v>57.328674785745491</v>
      </c>
      <c r="J15" s="6">
        <v>56.805837649692869</v>
      </c>
    </row>
    <row r="16" spans="1:18" x14ac:dyDescent="0.35">
      <c r="A16" t="s">
        <v>91</v>
      </c>
      <c r="B16" t="s">
        <v>101</v>
      </c>
      <c r="C16" s="4">
        <v>57.189426734881266</v>
      </c>
      <c r="D16" s="4">
        <v>41.877650968560062</v>
      </c>
      <c r="E16" s="4">
        <v>56.097129616328964</v>
      </c>
      <c r="F16" s="4">
        <v>44.09224520335632</v>
      </c>
      <c r="G16" s="4">
        <v>65.120207927225465</v>
      </c>
      <c r="H16" s="4">
        <v>29.805996472663139</v>
      </c>
      <c r="I16" s="6">
        <v>52.875332090070422</v>
      </c>
      <c r="J16" s="6">
        <v>49.030442820502543</v>
      </c>
    </row>
    <row r="17" spans="1:10" x14ac:dyDescent="0.35">
      <c r="A17" t="s">
        <v>114</v>
      </c>
      <c r="B17" t="s">
        <v>4</v>
      </c>
      <c r="C17" s="4">
        <v>56.397306397306401</v>
      </c>
      <c r="D17" s="4">
        <v>52.252831343740425</v>
      </c>
      <c r="E17" s="4">
        <v>55.515806210250652</v>
      </c>
      <c r="F17" s="4">
        <v>37.780583613916946</v>
      </c>
      <c r="G17" s="4">
        <v>55.195473251028808</v>
      </c>
      <c r="H17" s="4">
        <v>52.777777777777786</v>
      </c>
      <c r="I17" s="6">
        <v>51.428400163248646</v>
      </c>
      <c r="J17" s="6">
        <v>51.653296432336838</v>
      </c>
    </row>
    <row r="18" spans="1:10" x14ac:dyDescent="0.35">
      <c r="A18" t="s">
        <v>91</v>
      </c>
      <c r="B18" t="s">
        <v>160</v>
      </c>
      <c r="C18" s="4">
        <v>43.572908572908574</v>
      </c>
      <c r="D18" s="4">
        <v>37.452824952824948</v>
      </c>
      <c r="E18" s="4">
        <v>46.175750689639578</v>
      </c>
      <c r="F18" s="4">
        <v>28.328924162257493</v>
      </c>
      <c r="G18" s="4">
        <v>54.687288020621367</v>
      </c>
      <c r="H18" s="4">
        <v>25.505358838692175</v>
      </c>
      <c r="I18" s="6">
        <v>42.043539279650396</v>
      </c>
      <c r="J18" s="6">
        <v>39.287175872824029</v>
      </c>
    </row>
    <row r="19" spans="1:10" x14ac:dyDescent="0.35">
      <c r="A19" t="s">
        <v>90</v>
      </c>
      <c r="B19" t="s">
        <v>5</v>
      </c>
      <c r="C19" s="4">
        <v>64.055080721747387</v>
      </c>
      <c r="D19" s="4">
        <v>41.164480861450556</v>
      </c>
      <c r="E19" s="4">
        <v>60.000863334196659</v>
      </c>
      <c r="F19" s="4">
        <v>54.587120698231807</v>
      </c>
      <c r="G19" s="4">
        <v>59.006829932755863</v>
      </c>
      <c r="H19" s="4">
        <v>53.586578031022476</v>
      </c>
      <c r="I19" s="6">
        <v>55.76287510967645</v>
      </c>
      <c r="J19" s="6">
        <v>55.40015892990079</v>
      </c>
    </row>
    <row r="20" spans="1:10" x14ac:dyDescent="0.35">
      <c r="A20" t="s">
        <v>91</v>
      </c>
      <c r="B20" t="s">
        <v>118</v>
      </c>
      <c r="C20" s="4">
        <v>50.856920856920851</v>
      </c>
      <c r="D20" s="4">
        <v>47.323114595841872</v>
      </c>
      <c r="E20" s="4">
        <v>50.603802062135379</v>
      </c>
      <c r="F20" s="4">
        <v>50.690035273368608</v>
      </c>
      <c r="G20" s="4">
        <v>57.526115859449192</v>
      </c>
      <c r="H20" s="4">
        <v>29.748338081671413</v>
      </c>
      <c r="I20" s="6">
        <v>51.39999772954318</v>
      </c>
      <c r="J20" s="6">
        <v>47.791387788231219</v>
      </c>
    </row>
    <row r="21" spans="1:10" x14ac:dyDescent="0.35">
      <c r="A21" t="s">
        <v>116</v>
      </c>
      <c r="B21" t="s">
        <v>137</v>
      </c>
      <c r="C21" s="4">
        <v>61.439402348493246</v>
      </c>
      <c r="D21" s="4">
        <v>63.093556275374453</v>
      </c>
      <c r="E21" s="4">
        <v>61.487478570811902</v>
      </c>
      <c r="F21" s="4">
        <v>53.733833039388593</v>
      </c>
      <c r="G21" s="4">
        <v>69.086109363887147</v>
      </c>
      <c r="H21" s="4">
        <v>28.130511463844798</v>
      </c>
      <c r="I21" s="6">
        <v>61.76807591959107</v>
      </c>
      <c r="J21" s="6">
        <v>56.161815176966691</v>
      </c>
    </row>
    <row r="22" spans="1:10" x14ac:dyDescent="0.35">
      <c r="A22" t="s">
        <v>116</v>
      </c>
      <c r="B22" t="s">
        <v>119</v>
      </c>
      <c r="C22" s="4">
        <v>68.560606060606062</v>
      </c>
      <c r="D22" s="4">
        <v>65.744566880930506</v>
      </c>
      <c r="E22" s="4">
        <v>65.004208754208747</v>
      </c>
      <c r="F22" s="4">
        <v>49.108679386457162</v>
      </c>
      <c r="G22" s="4">
        <v>68.698092031425347</v>
      </c>
      <c r="H22" s="4">
        <v>52.861952861952865</v>
      </c>
      <c r="I22" s="6">
        <v>63.423230622725569</v>
      </c>
      <c r="J22" s="6">
        <v>61.663017662596786</v>
      </c>
    </row>
    <row r="23" spans="1:10" x14ac:dyDescent="0.35">
      <c r="A23" t="s">
        <v>116</v>
      </c>
      <c r="B23" t="s">
        <v>17</v>
      </c>
      <c r="C23" s="4">
        <v>57.091920425253754</v>
      </c>
      <c r="D23" s="4">
        <v>55.513745513745512</v>
      </c>
      <c r="E23" s="4">
        <v>65.787771898883022</v>
      </c>
      <c r="F23" s="4">
        <v>52.31481481481481</v>
      </c>
      <c r="G23" s="4">
        <v>65.12345679012347</v>
      </c>
      <c r="H23" s="4">
        <v>39.044905711572383</v>
      </c>
      <c r="I23" s="6">
        <v>59.166341888564112</v>
      </c>
      <c r="J23" s="6">
        <v>55.812769192398825</v>
      </c>
    </row>
    <row r="24" spans="1:10" x14ac:dyDescent="0.35">
      <c r="A24" t="s">
        <v>93</v>
      </c>
      <c r="B24" t="s">
        <v>57</v>
      </c>
      <c r="C24" s="4">
        <v>36.949218009824065</v>
      </c>
      <c r="D24" s="4">
        <v>35.456210456210449</v>
      </c>
      <c r="E24" s="4">
        <v>34.49045810156921</v>
      </c>
      <c r="F24" s="4">
        <v>44.329805996472658</v>
      </c>
      <c r="G24" s="4">
        <v>51.000542667209331</v>
      </c>
      <c r="H24" s="4">
        <v>39.398543842988289</v>
      </c>
      <c r="I24" s="6">
        <v>40.445247046257144</v>
      </c>
      <c r="J24" s="6">
        <v>40.270796512379</v>
      </c>
    </row>
    <row r="25" spans="1:10" x14ac:dyDescent="0.35">
      <c r="A25" t="s">
        <v>116</v>
      </c>
      <c r="B25" t="s">
        <v>120</v>
      </c>
      <c r="C25" s="4">
        <v>61.283161283161284</v>
      </c>
      <c r="D25" s="4">
        <v>60.766001675092589</v>
      </c>
      <c r="E25" s="4">
        <v>62.83492741826074</v>
      </c>
      <c r="F25" s="4">
        <v>46.693121693121697</v>
      </c>
      <c r="G25" s="4">
        <v>63.753222086555411</v>
      </c>
      <c r="H25" s="4">
        <v>48.92823226156559</v>
      </c>
      <c r="I25" s="6">
        <v>59.066086831238337</v>
      </c>
      <c r="J25" s="6">
        <v>57.37644440295955</v>
      </c>
    </row>
    <row r="26" spans="1:10" x14ac:dyDescent="0.35">
      <c r="A26" t="s">
        <v>91</v>
      </c>
      <c r="B26" t="s">
        <v>14</v>
      </c>
      <c r="C26" s="4">
        <v>62.903863812954732</v>
      </c>
      <c r="D26" s="4">
        <v>38.446738446738451</v>
      </c>
      <c r="E26" s="4">
        <v>52.652512096956521</v>
      </c>
      <c r="F26" s="4">
        <v>45.702754036087363</v>
      </c>
      <c r="G26" s="4">
        <v>60.632320354542571</v>
      </c>
      <c r="H26" s="4">
        <v>29.9778410889522</v>
      </c>
      <c r="I26" s="6">
        <v>52.067637749455926</v>
      </c>
      <c r="J26" s="6">
        <v>48.386004972705301</v>
      </c>
    </row>
    <row r="27" spans="1:10" x14ac:dyDescent="0.35">
      <c r="A27" t="s">
        <v>114</v>
      </c>
      <c r="B27" t="s">
        <v>6</v>
      </c>
      <c r="C27" s="4">
        <v>74.162226662226658</v>
      </c>
      <c r="D27" s="4">
        <v>62.11099086099086</v>
      </c>
      <c r="E27" s="4">
        <v>63.983323774990453</v>
      </c>
      <c r="F27" s="4">
        <v>53.412698412698411</v>
      </c>
      <c r="G27" s="4">
        <v>70.61030276308054</v>
      </c>
      <c r="H27" s="4">
        <v>55.588624338624335</v>
      </c>
      <c r="I27" s="6">
        <v>64.855908494797376</v>
      </c>
      <c r="J27" s="6">
        <v>63.311361135435213</v>
      </c>
    </row>
    <row r="28" spans="1:10" x14ac:dyDescent="0.35">
      <c r="A28" t="s">
        <v>114</v>
      </c>
      <c r="B28" t="s">
        <v>102</v>
      </c>
      <c r="C28" s="4">
        <v>58.973665223665222</v>
      </c>
      <c r="D28" s="4">
        <v>72.398989898989896</v>
      </c>
      <c r="E28" s="4">
        <v>75.928681657848315</v>
      </c>
      <c r="F28" s="4">
        <v>66.508838383838381</v>
      </c>
      <c r="G28" s="4">
        <v>81.712962962962962</v>
      </c>
      <c r="H28" s="4">
        <v>67.988683127572017</v>
      </c>
      <c r="I28" s="6">
        <v>71.104627625460964</v>
      </c>
      <c r="J28" s="6">
        <v>70.58530354247948</v>
      </c>
    </row>
    <row r="29" spans="1:10" x14ac:dyDescent="0.35">
      <c r="A29" t="s">
        <v>91</v>
      </c>
      <c r="B29" t="s">
        <v>121</v>
      </c>
      <c r="C29" s="4">
        <v>42.474747474747474</v>
      </c>
      <c r="D29" s="4">
        <v>53.440355940355943</v>
      </c>
      <c r="E29" s="4">
        <v>52.824975949975943</v>
      </c>
      <c r="F29" s="4">
        <v>41.666666666666664</v>
      </c>
      <c r="G29" s="4">
        <v>55.641289437585741</v>
      </c>
      <c r="H29" s="4">
        <v>55.312383090160871</v>
      </c>
      <c r="I29" s="6">
        <v>49.209607093866353</v>
      </c>
      <c r="J29" s="6">
        <v>50.226736426582107</v>
      </c>
    </row>
    <row r="30" spans="1:10" x14ac:dyDescent="0.35">
      <c r="A30" t="s">
        <v>91</v>
      </c>
      <c r="B30" t="s">
        <v>7</v>
      </c>
      <c r="C30" s="4">
        <v>51.283574812986579</v>
      </c>
      <c r="D30" s="4">
        <v>50.37934631587882</v>
      </c>
      <c r="E30" s="4">
        <v>63.877955215674518</v>
      </c>
      <c r="F30" s="4">
        <v>50.879629629629626</v>
      </c>
      <c r="G30" s="4">
        <v>66.653405785099409</v>
      </c>
      <c r="H30" s="4">
        <v>36.044328929319185</v>
      </c>
      <c r="I30" s="6">
        <v>56.614782351853798</v>
      </c>
      <c r="J30" s="6">
        <v>53.186373448098031</v>
      </c>
    </row>
    <row r="31" spans="1:10" x14ac:dyDescent="0.35">
      <c r="A31" t="s">
        <v>92</v>
      </c>
      <c r="B31" t="s">
        <v>8</v>
      </c>
      <c r="C31" s="4">
        <v>62.362553271644174</v>
      </c>
      <c r="D31" s="4">
        <v>42.599656236019875</v>
      </c>
      <c r="E31" s="4">
        <v>48.214409047742372</v>
      </c>
      <c r="F31" s="4">
        <v>38.368945868945865</v>
      </c>
      <c r="G31" s="4">
        <v>57.027540360873701</v>
      </c>
      <c r="H31" s="4">
        <v>45.394112060778731</v>
      </c>
      <c r="I31" s="6">
        <v>49.714620957045199</v>
      </c>
      <c r="J31" s="6">
        <v>48.994536141000793</v>
      </c>
    </row>
    <row r="32" spans="1:10" x14ac:dyDescent="0.35">
      <c r="A32" t="s">
        <v>92</v>
      </c>
      <c r="B32" t="s">
        <v>143</v>
      </c>
      <c r="C32" s="4">
        <v>68.234873992449749</v>
      </c>
      <c r="D32" s="4">
        <v>60.302265074992349</v>
      </c>
      <c r="E32" s="4">
        <v>68.678684998129455</v>
      </c>
      <c r="F32" s="4">
        <v>61.682098765432094</v>
      </c>
      <c r="G32" s="4">
        <v>64.564627759072195</v>
      </c>
      <c r="H32" s="4">
        <v>44.30415263748597</v>
      </c>
      <c r="I32" s="6">
        <v>64.692510118015178</v>
      </c>
      <c r="J32" s="6">
        <v>61.29445053792697</v>
      </c>
    </row>
    <row r="33" spans="1:10" x14ac:dyDescent="0.35">
      <c r="A33" t="s">
        <v>91</v>
      </c>
      <c r="B33" t="s">
        <v>15</v>
      </c>
      <c r="C33" s="4">
        <v>72.161003979185793</v>
      </c>
      <c r="D33" s="4">
        <v>60.987732805914611</v>
      </c>
      <c r="E33" s="4">
        <v>62.041600374933701</v>
      </c>
      <c r="F33" s="4">
        <v>63.873852484963599</v>
      </c>
      <c r="G33" s="4">
        <v>70.977438199660412</v>
      </c>
      <c r="H33" s="4">
        <v>62.478632478632477</v>
      </c>
      <c r="I33" s="6">
        <v>66.00832556893161</v>
      </c>
      <c r="J33" s="6">
        <v>65.420043387215102</v>
      </c>
    </row>
    <row r="34" spans="1:10" x14ac:dyDescent="0.35">
      <c r="A34" t="s">
        <v>90</v>
      </c>
      <c r="B34" t="s">
        <v>9</v>
      </c>
      <c r="C34" s="4">
        <v>63.919234360410833</v>
      </c>
      <c r="D34" s="4">
        <v>43.26449281886002</v>
      </c>
      <c r="E34" s="4">
        <v>58.507380872576938</v>
      </c>
      <c r="F34" s="4">
        <v>45.040779844701412</v>
      </c>
      <c r="G34" s="4">
        <v>48.869825708061001</v>
      </c>
      <c r="H34" s="4">
        <v>41.471496005809726</v>
      </c>
      <c r="I34" s="6">
        <v>51.920342720922029</v>
      </c>
      <c r="J34" s="6">
        <v>50.178868268403313</v>
      </c>
    </row>
    <row r="35" spans="1:10" x14ac:dyDescent="0.35">
      <c r="A35" t="s">
        <v>93</v>
      </c>
      <c r="B35" t="s">
        <v>103</v>
      </c>
      <c r="C35" s="4">
        <v>66.468203513658054</v>
      </c>
      <c r="D35" s="4">
        <v>66.862396862396864</v>
      </c>
      <c r="E35" s="4">
        <v>67.501225626225619</v>
      </c>
      <c r="F35" s="4">
        <v>69.233991317324637</v>
      </c>
      <c r="G35" s="4">
        <v>67.277280332835886</v>
      </c>
      <c r="H35" s="4">
        <v>52.927011260344592</v>
      </c>
      <c r="I35" s="6">
        <v>67.468619530488212</v>
      </c>
      <c r="J35" s="6">
        <v>65.04501815213095</v>
      </c>
    </row>
    <row r="36" spans="1:10" x14ac:dyDescent="0.35">
      <c r="A36" t="s">
        <v>116</v>
      </c>
      <c r="B36" t="s">
        <v>122</v>
      </c>
      <c r="C36" s="4">
        <v>57.182211727666278</v>
      </c>
      <c r="D36" s="4">
        <v>46.383277216610551</v>
      </c>
      <c r="E36" s="4">
        <v>55.445994334883231</v>
      </c>
      <c r="F36" s="4">
        <v>27.345679012345681</v>
      </c>
      <c r="G36" s="4">
        <v>62.693602693602685</v>
      </c>
      <c r="H36" s="4">
        <v>54.208754208754215</v>
      </c>
      <c r="I36" s="6">
        <v>49.810152997021689</v>
      </c>
      <c r="J36" s="6">
        <v>50.543253198977105</v>
      </c>
    </row>
    <row r="37" spans="1:10" x14ac:dyDescent="0.35">
      <c r="A37" t="s">
        <v>93</v>
      </c>
      <c r="B37" t="s">
        <v>141</v>
      </c>
      <c r="C37" s="4">
        <v>50.538720538720547</v>
      </c>
      <c r="D37" s="4">
        <v>42.820512820512818</v>
      </c>
      <c r="E37" s="4">
        <v>43.692912026245352</v>
      </c>
      <c r="F37" s="4">
        <v>35.684469851136512</v>
      </c>
      <c r="G37" s="4">
        <v>45.77757633313189</v>
      </c>
      <c r="H37" s="4">
        <v>27.474171918616364</v>
      </c>
      <c r="I37" s="6">
        <v>43.702838313949428</v>
      </c>
      <c r="J37" s="6">
        <v>40.998060581393922</v>
      </c>
    </row>
    <row r="38" spans="1:10" x14ac:dyDescent="0.35">
      <c r="A38" t="s">
        <v>92</v>
      </c>
      <c r="B38" t="s">
        <v>123</v>
      </c>
      <c r="C38" s="4">
        <v>68.801652892561961</v>
      </c>
      <c r="D38" s="4">
        <v>53.048158351188654</v>
      </c>
      <c r="E38" s="4">
        <v>63.381032547699213</v>
      </c>
      <c r="F38" s="4">
        <v>51.949120838009719</v>
      </c>
      <c r="G38" s="4">
        <v>68.672839506172835</v>
      </c>
      <c r="H38" s="4">
        <v>46.997755331088669</v>
      </c>
      <c r="I38" s="6">
        <v>61.170560827126472</v>
      </c>
      <c r="J38" s="6">
        <v>58.80842657778684</v>
      </c>
    </row>
    <row r="39" spans="1:10" x14ac:dyDescent="0.35">
      <c r="A39" t="s">
        <v>116</v>
      </c>
      <c r="B39" t="s">
        <v>124</v>
      </c>
      <c r="C39" s="4">
        <v>46.796463917676036</v>
      </c>
      <c r="D39" s="4">
        <v>49.166666666666657</v>
      </c>
      <c r="E39" s="4">
        <v>50.097970445192658</v>
      </c>
      <c r="F39" s="4">
        <v>40.822243600021373</v>
      </c>
      <c r="G39" s="4">
        <v>61.286319990023685</v>
      </c>
      <c r="H39" s="4">
        <v>34.455667789001126</v>
      </c>
      <c r="I39" s="6">
        <v>49.633932923916078</v>
      </c>
      <c r="J39" s="6">
        <v>47.104222068096924</v>
      </c>
    </row>
    <row r="40" spans="1:10" x14ac:dyDescent="0.35">
      <c r="A40" t="s">
        <v>116</v>
      </c>
      <c r="B40" t="s">
        <v>125</v>
      </c>
      <c r="C40" s="4">
        <v>64.568764568764564</v>
      </c>
      <c r="D40" s="4">
        <v>67.205017205017214</v>
      </c>
      <c r="E40" s="4">
        <v>66.891434183100841</v>
      </c>
      <c r="F40" s="4">
        <v>60.689834856501527</v>
      </c>
      <c r="G40" s="4">
        <v>68.467643467643484</v>
      </c>
      <c r="H40" s="4">
        <v>34.784968118301457</v>
      </c>
      <c r="I40" s="6">
        <v>65.56453885620553</v>
      </c>
      <c r="J40" s="6">
        <v>60.434610399888179</v>
      </c>
    </row>
    <row r="41" spans="1:10" x14ac:dyDescent="0.35">
      <c r="A41" t="s">
        <v>114</v>
      </c>
      <c r="B41" t="s">
        <v>126</v>
      </c>
      <c r="C41" s="4">
        <v>64.313464313464308</v>
      </c>
      <c r="D41" s="4">
        <v>51.141282959464775</v>
      </c>
      <c r="E41" s="4">
        <v>55.642891059557712</v>
      </c>
      <c r="F41" s="4">
        <v>45.148575704131254</v>
      </c>
      <c r="G41" s="4">
        <v>66.171482838149515</v>
      </c>
      <c r="H41" s="4">
        <v>47.55799755799756</v>
      </c>
      <c r="I41" s="6">
        <v>56.483539374953509</v>
      </c>
      <c r="J41" s="6">
        <v>54.995949072127523</v>
      </c>
    </row>
    <row r="42" spans="1:10" x14ac:dyDescent="0.35">
      <c r="A42" t="s">
        <v>116</v>
      </c>
      <c r="B42" t="s">
        <v>127</v>
      </c>
      <c r="C42" s="4">
        <v>58.851333851333841</v>
      </c>
      <c r="D42" s="4">
        <v>56.868131868131861</v>
      </c>
      <c r="E42" s="4">
        <v>58.78527336860671</v>
      </c>
      <c r="F42" s="4">
        <v>44.583333333333336</v>
      </c>
      <c r="G42" s="4">
        <v>62.951657396101837</v>
      </c>
      <c r="H42" s="4">
        <v>42.280558947225614</v>
      </c>
      <c r="I42" s="6">
        <v>56.407945963501518</v>
      </c>
      <c r="J42" s="6">
        <v>54.053381460788863</v>
      </c>
    </row>
    <row r="43" spans="1:10" x14ac:dyDescent="0.35">
      <c r="A43" t="s">
        <v>92</v>
      </c>
      <c r="B43" t="s">
        <v>128</v>
      </c>
      <c r="C43" s="4">
        <v>46.591870531264469</v>
      </c>
      <c r="D43" s="4">
        <v>43.044548044548037</v>
      </c>
      <c r="E43" s="4">
        <v>47.953466286799625</v>
      </c>
      <c r="F43" s="4">
        <v>44.059829059829063</v>
      </c>
      <c r="G43" s="4">
        <v>51.234567901234563</v>
      </c>
      <c r="H43" s="4">
        <v>41.342916342916347</v>
      </c>
      <c r="I43" s="6">
        <v>46.57685636473515</v>
      </c>
      <c r="J43" s="6">
        <v>45.704533027765358</v>
      </c>
    </row>
    <row r="44" spans="1:10" x14ac:dyDescent="0.35">
      <c r="A44" t="s">
        <v>114</v>
      </c>
      <c r="B44" t="s">
        <v>10</v>
      </c>
      <c r="C44" s="4">
        <v>71.34367316185498</v>
      </c>
      <c r="D44" s="4">
        <v>68.412698412698418</v>
      </c>
      <c r="E44" s="4">
        <v>75.145703062369719</v>
      </c>
      <c r="F44" s="4">
        <v>58.905677655677657</v>
      </c>
      <c r="G44" s="4">
        <v>73.571428571428598</v>
      </c>
      <c r="H44" s="4">
        <v>57.807172251616699</v>
      </c>
      <c r="I44" s="6">
        <v>69.47583617280587</v>
      </c>
      <c r="J44" s="6">
        <v>67.531058852607671</v>
      </c>
    </row>
    <row r="45" spans="1:10" x14ac:dyDescent="0.35">
      <c r="A45" t="s">
        <v>92</v>
      </c>
      <c r="B45" t="s">
        <v>104</v>
      </c>
      <c r="C45" s="4">
        <v>55.97402597402597</v>
      </c>
      <c r="D45" s="4">
        <v>58.448588448588445</v>
      </c>
      <c r="E45" s="4">
        <v>62.490832213054439</v>
      </c>
      <c r="F45" s="4">
        <v>51.638808722142052</v>
      </c>
      <c r="G45" s="4">
        <v>61.275298775298779</v>
      </c>
      <c r="H45" s="4">
        <v>50.506489395378289</v>
      </c>
      <c r="I45" s="6">
        <v>57.965510826621937</v>
      </c>
      <c r="J45" s="6">
        <v>56.72234058808133</v>
      </c>
    </row>
    <row r="46" spans="1:10" x14ac:dyDescent="0.35">
      <c r="A46" t="s">
        <v>90</v>
      </c>
      <c r="B46" t="s">
        <v>105</v>
      </c>
      <c r="C46" s="4">
        <v>63.494929181203695</v>
      </c>
      <c r="D46" s="4">
        <v>53.717567835214894</v>
      </c>
      <c r="E46" s="4">
        <v>61.894517066085683</v>
      </c>
      <c r="F46" s="4">
        <v>48.863168724279831</v>
      </c>
      <c r="G46" s="4">
        <v>57.807078592753975</v>
      </c>
      <c r="H46" s="4">
        <v>49.455337690631808</v>
      </c>
      <c r="I46" s="6">
        <v>57.155452279907614</v>
      </c>
      <c r="J46" s="6">
        <v>55.872099848361643</v>
      </c>
    </row>
    <row r="47" spans="1:10" x14ac:dyDescent="0.35">
      <c r="A47" t="s">
        <v>114</v>
      </c>
      <c r="B47" t="s">
        <v>129</v>
      </c>
      <c r="C47" s="4">
        <v>50.318570318570323</v>
      </c>
      <c r="D47" s="4">
        <v>52.220691766146317</v>
      </c>
      <c r="E47" s="4">
        <v>56.747388414055074</v>
      </c>
      <c r="F47" s="4">
        <v>49.571174710063595</v>
      </c>
      <c r="G47" s="4">
        <v>62.139917695473251</v>
      </c>
      <c r="H47" s="4">
        <v>41.651969429747204</v>
      </c>
      <c r="I47" s="6">
        <v>54.199548580861709</v>
      </c>
      <c r="J47" s="6">
        <v>52.108285389009296</v>
      </c>
    </row>
    <row r="48" spans="1:10" x14ac:dyDescent="0.35">
      <c r="A48" t="s">
        <v>92</v>
      </c>
      <c r="B48" t="s">
        <v>130</v>
      </c>
      <c r="C48" s="4">
        <v>57.071727374757671</v>
      </c>
      <c r="D48" s="4">
        <v>43.67768595041322</v>
      </c>
      <c r="E48" s="4">
        <v>51.743626743626749</v>
      </c>
      <c r="F48" s="4">
        <v>40.153519320185978</v>
      </c>
      <c r="G48" s="4">
        <v>64.775533108866441</v>
      </c>
      <c r="H48" s="4">
        <v>48.148148148148152</v>
      </c>
      <c r="I48" s="6">
        <v>51.484418499570019</v>
      </c>
      <c r="J48" s="6">
        <v>50.928373440999707</v>
      </c>
    </row>
    <row r="49" spans="1:10" x14ac:dyDescent="0.35">
      <c r="A49" t="s">
        <v>114</v>
      </c>
      <c r="B49" t="s">
        <v>94</v>
      </c>
      <c r="C49" s="4">
        <v>75.635139271502922</v>
      </c>
      <c r="D49" s="4">
        <v>58.358840934598511</v>
      </c>
      <c r="E49" s="4">
        <v>65.174195660306765</v>
      </c>
      <c r="F49" s="4">
        <v>51.73794826572604</v>
      </c>
      <c r="G49" s="4">
        <v>70.182379349046016</v>
      </c>
      <c r="H49" s="4">
        <v>60.727646838757956</v>
      </c>
      <c r="I49" s="6">
        <v>64.217700696236051</v>
      </c>
      <c r="J49" s="6">
        <v>63.636025053323038</v>
      </c>
    </row>
    <row r="50" spans="1:10" x14ac:dyDescent="0.35">
      <c r="A50" t="s">
        <v>116</v>
      </c>
      <c r="B50" t="s">
        <v>18</v>
      </c>
      <c r="C50" s="4">
        <v>60.8939208939209</v>
      </c>
      <c r="D50" s="4">
        <v>48.185720003901814</v>
      </c>
      <c r="E50" s="4">
        <v>51.123745082078415</v>
      </c>
      <c r="F50" s="4">
        <v>27.695473251028805</v>
      </c>
      <c r="G50" s="4">
        <v>57.544317822095586</v>
      </c>
      <c r="H50" s="4">
        <v>38.700764256319808</v>
      </c>
      <c r="I50" s="6">
        <v>49.088635410605107</v>
      </c>
      <c r="J50" s="6">
        <v>47.357323551557556</v>
      </c>
    </row>
    <row r="51" spans="1:10" x14ac:dyDescent="0.35">
      <c r="A51" t="s">
        <v>92</v>
      </c>
      <c r="B51" t="s">
        <v>95</v>
      </c>
      <c r="C51" s="4">
        <v>54.173604173604183</v>
      </c>
      <c r="D51" s="4">
        <v>35.153920153920154</v>
      </c>
      <c r="E51" s="4">
        <v>58.393959435626101</v>
      </c>
      <c r="F51" s="4">
        <v>39.971808027363586</v>
      </c>
      <c r="G51" s="4">
        <v>51.746710080043407</v>
      </c>
      <c r="H51" s="4">
        <v>48.589065255731924</v>
      </c>
      <c r="I51" s="6">
        <v>47.888000374111485</v>
      </c>
      <c r="J51" s="6">
        <v>48.004844521048227</v>
      </c>
    </row>
    <row r="52" spans="1:10" x14ac:dyDescent="0.35">
      <c r="A52" t="s">
        <v>90</v>
      </c>
      <c r="B52" t="s">
        <v>131</v>
      </c>
      <c r="C52" s="4">
        <v>56.361971361971356</v>
      </c>
      <c r="D52" s="4">
        <v>48.394753394753394</v>
      </c>
      <c r="E52" s="4">
        <v>61.025867136978242</v>
      </c>
      <c r="F52" s="4">
        <v>53.506359895248785</v>
      </c>
      <c r="G52" s="4">
        <v>59.623380734491839</v>
      </c>
      <c r="H52" s="4">
        <v>34.78542034097589</v>
      </c>
      <c r="I52" s="6">
        <v>55.782466504688728</v>
      </c>
      <c r="J52" s="6">
        <v>52.282958810736581</v>
      </c>
    </row>
    <row r="53" spans="1:10" x14ac:dyDescent="0.35">
      <c r="A53" t="s">
        <v>92</v>
      </c>
      <c r="B53" t="s">
        <v>132</v>
      </c>
      <c r="C53" s="4">
        <v>36.323676323676317</v>
      </c>
      <c r="D53" s="4">
        <v>35.102243435576774</v>
      </c>
      <c r="E53" s="4">
        <v>48.200379867046536</v>
      </c>
      <c r="F53" s="4">
        <v>31.410934744268076</v>
      </c>
      <c r="G53" s="4">
        <v>59.093067426400758</v>
      </c>
      <c r="H53" s="4">
        <v>35.172749061637951</v>
      </c>
      <c r="I53" s="6">
        <v>42.026060359393696</v>
      </c>
      <c r="J53" s="6">
        <v>40.883841809767738</v>
      </c>
    </row>
    <row r="54" spans="1:10" x14ac:dyDescent="0.35">
      <c r="A54" t="s">
        <v>91</v>
      </c>
      <c r="B54" t="s">
        <v>133</v>
      </c>
      <c r="C54" s="4">
        <v>57.340597113324378</v>
      </c>
      <c r="D54" s="4">
        <v>43.172105672105666</v>
      </c>
      <c r="E54" s="4">
        <v>50.273877357210694</v>
      </c>
      <c r="F54" s="4">
        <v>44.916904083570749</v>
      </c>
      <c r="G54" s="4">
        <v>56.303418803418801</v>
      </c>
      <c r="H54" s="4">
        <v>23.836657169990502</v>
      </c>
      <c r="I54" s="6">
        <v>50.401380605926057</v>
      </c>
      <c r="J54" s="6">
        <v>45.973926699936804</v>
      </c>
    </row>
    <row r="55" spans="1:10" x14ac:dyDescent="0.35">
      <c r="A55" t="s">
        <v>92</v>
      </c>
      <c r="B55" t="s">
        <v>96</v>
      </c>
      <c r="C55" s="4">
        <v>66.254620800075344</v>
      </c>
      <c r="D55" s="4">
        <v>54.99956833290166</v>
      </c>
      <c r="E55" s="4">
        <v>60.14434382489938</v>
      </c>
      <c r="F55" s="4">
        <v>48.914958498291831</v>
      </c>
      <c r="G55" s="4">
        <v>67.769935825491388</v>
      </c>
      <c r="H55" s="4">
        <v>33.515352959797411</v>
      </c>
      <c r="I55" s="6">
        <v>59.616685456331922</v>
      </c>
      <c r="J55" s="6">
        <v>55.266463373576165</v>
      </c>
    </row>
    <row r="56" spans="1:10" x14ac:dyDescent="0.35">
      <c r="A56" t="s">
        <v>93</v>
      </c>
      <c r="B56" t="s">
        <v>11</v>
      </c>
      <c r="C56" s="4">
        <v>26.962269756387403</v>
      </c>
      <c r="D56" s="4">
        <v>19.646287808052509</v>
      </c>
      <c r="E56" s="4">
        <v>32.214225196251341</v>
      </c>
      <c r="F56" s="4">
        <v>27.947530864197528</v>
      </c>
      <c r="G56" s="4">
        <v>43.780763334140232</v>
      </c>
      <c r="H56" s="4">
        <v>36.641148228838858</v>
      </c>
      <c r="I56" s="6">
        <v>30.110215391805802</v>
      </c>
      <c r="J56" s="6">
        <v>31.198704197977978</v>
      </c>
    </row>
    <row r="57" spans="1:10" x14ac:dyDescent="0.35">
      <c r="A57" t="s">
        <v>114</v>
      </c>
      <c r="B57" t="s">
        <v>173</v>
      </c>
      <c r="C57" s="4">
        <v>69.295990205081125</v>
      </c>
      <c r="D57" s="4">
        <v>66.140627049717963</v>
      </c>
      <c r="E57" s="4">
        <v>77.03423120089785</v>
      </c>
      <c r="F57" s="4">
        <v>56.09427609427609</v>
      </c>
      <c r="G57" s="4">
        <v>72.407407407407391</v>
      </c>
      <c r="H57" s="4">
        <v>43.546576879910212</v>
      </c>
      <c r="I57" s="6">
        <v>68.194506391476096</v>
      </c>
      <c r="J57" s="6">
        <v>64.086518139548446</v>
      </c>
    </row>
    <row r="58" spans="1:10" x14ac:dyDescent="0.35">
      <c r="A58" t="s">
        <v>116</v>
      </c>
      <c r="B58" t="s">
        <v>97</v>
      </c>
      <c r="C58" s="4">
        <v>54.029180695847366</v>
      </c>
      <c r="D58" s="4">
        <v>59.146770737679823</v>
      </c>
      <c r="E58" s="4">
        <v>57.453703703703702</v>
      </c>
      <c r="F58" s="4">
        <v>42.21580888247555</v>
      </c>
      <c r="G58" s="4">
        <v>66.887392442947998</v>
      </c>
      <c r="H58" s="4">
        <v>47.156752712308268</v>
      </c>
      <c r="I58" s="6">
        <v>55.946571292530891</v>
      </c>
      <c r="J58" s="6">
        <v>54.481601529160457</v>
      </c>
    </row>
    <row r="59" spans="1:10" x14ac:dyDescent="0.35">
      <c r="A59" t="s">
        <v>116</v>
      </c>
      <c r="B59" t="s">
        <v>135</v>
      </c>
      <c r="C59" s="4">
        <v>41.476536931082386</v>
      </c>
      <c r="D59" s="4">
        <v>38.198120622363049</v>
      </c>
      <c r="E59" s="4">
        <v>48.096168235057121</v>
      </c>
      <c r="F59" s="4">
        <v>43.206710984488758</v>
      </c>
      <c r="G59" s="4">
        <v>43.81265168302204</v>
      </c>
      <c r="H59" s="4">
        <v>40.455840455840459</v>
      </c>
      <c r="I59" s="6">
        <v>42.958037691202669</v>
      </c>
      <c r="J59" s="6">
        <v>42.5410048186423</v>
      </c>
    </row>
    <row r="60" spans="1:10" x14ac:dyDescent="0.35">
      <c r="A60" t="s">
        <v>116</v>
      </c>
      <c r="B60" t="s">
        <v>144</v>
      </c>
      <c r="C60" s="4">
        <v>67.056021980264404</v>
      </c>
      <c r="D60" s="4">
        <v>52.03091521273339</v>
      </c>
      <c r="E60" s="4">
        <v>65.371472663139329</v>
      </c>
      <c r="F60" s="4">
        <v>57.835097001763671</v>
      </c>
      <c r="G60" s="4">
        <v>68.004115226337461</v>
      </c>
      <c r="H60" s="4">
        <v>47.93303404414516</v>
      </c>
      <c r="I60" s="6">
        <v>62.059524416847651</v>
      </c>
      <c r="J60" s="6">
        <v>59.705109354730574</v>
      </c>
    </row>
    <row r="61" spans="1:10" x14ac:dyDescent="0.35">
      <c r="A61" t="s">
        <v>116</v>
      </c>
      <c r="B61" t="s">
        <v>136</v>
      </c>
      <c r="C61" s="4">
        <v>51.049819989213923</v>
      </c>
      <c r="D61" s="4">
        <v>52.567340067340062</v>
      </c>
      <c r="E61" s="4">
        <v>57.515198279087173</v>
      </c>
      <c r="F61" s="4">
        <v>49.226390893057555</v>
      </c>
      <c r="G61" s="4">
        <v>54.915045516897358</v>
      </c>
      <c r="H61" s="4">
        <v>58.047138047138056</v>
      </c>
      <c r="I61" s="6">
        <v>53.054758949119218</v>
      </c>
      <c r="J61" s="6">
        <v>53.886822132122354</v>
      </c>
    </row>
    <row r="62" spans="1:10" x14ac:dyDescent="0.35">
      <c r="A62" t="s">
        <v>93</v>
      </c>
      <c r="B62" t="s">
        <v>106</v>
      </c>
      <c r="C62" s="4">
        <v>67.143967143967132</v>
      </c>
      <c r="D62" s="4">
        <v>60.230972730972717</v>
      </c>
      <c r="E62" s="4">
        <v>66.941391941391927</v>
      </c>
      <c r="F62" s="4">
        <v>55.378921490032603</v>
      </c>
      <c r="G62" s="4">
        <v>68.159001492334824</v>
      </c>
      <c r="H62" s="4">
        <v>69.841269841269849</v>
      </c>
      <c r="I62" s="6">
        <v>63.570850959739843</v>
      </c>
      <c r="J62" s="6">
        <v>64.615920773328185</v>
      </c>
    </row>
    <row r="63" spans="1:10" x14ac:dyDescent="0.35">
      <c r="A63" t="s">
        <v>116</v>
      </c>
      <c r="B63" t="s">
        <v>107</v>
      </c>
      <c r="C63" s="4">
        <v>72.289562289562284</v>
      </c>
      <c r="D63" s="4">
        <v>73.881673881673876</v>
      </c>
      <c r="E63" s="4">
        <v>73.532085198751858</v>
      </c>
      <c r="F63" s="4">
        <v>65.879799213132543</v>
      </c>
      <c r="G63" s="4">
        <v>77.266087821643353</v>
      </c>
      <c r="H63" s="4">
        <v>65.355673133450921</v>
      </c>
      <c r="I63" s="6">
        <v>72.569841680952791</v>
      </c>
      <c r="J63" s="6">
        <v>71.367480256369149</v>
      </c>
    </row>
    <row r="64" spans="1:10" x14ac:dyDescent="0.35">
      <c r="A64" t="s">
        <v>114</v>
      </c>
      <c r="B64" t="s">
        <v>12</v>
      </c>
      <c r="C64" s="4">
        <v>42.884253793344698</v>
      </c>
      <c r="D64" s="4">
        <v>39.292929292929294</v>
      </c>
      <c r="E64" s="4">
        <v>36.961880711880717</v>
      </c>
      <c r="F64" s="4">
        <v>41.697530864197525</v>
      </c>
      <c r="G64" s="4">
        <v>55.658436213991763</v>
      </c>
      <c r="H64" s="4">
        <v>48.148148148148145</v>
      </c>
      <c r="I64" s="6">
        <v>43.299006175268801</v>
      </c>
      <c r="J64" s="6">
        <v>44.107196504082026</v>
      </c>
    </row>
    <row r="65" spans="1:12" x14ac:dyDescent="0.35">
      <c r="A65" t="s">
        <v>92</v>
      </c>
      <c r="B65" t="s">
        <v>108</v>
      </c>
      <c r="C65" s="4">
        <v>59.155953474135281</v>
      </c>
      <c r="D65" s="4">
        <v>43.077747168656252</v>
      </c>
      <c r="E65" s="4">
        <v>58.713624338624335</v>
      </c>
      <c r="F65" s="4">
        <v>50.185185185185183</v>
      </c>
      <c r="G65" s="4">
        <v>42.709502431724644</v>
      </c>
      <c r="H65" s="4">
        <v>58.436213991769556</v>
      </c>
      <c r="I65" s="6">
        <v>50.768402519665145</v>
      </c>
      <c r="J65" s="6">
        <v>52.046371098349205</v>
      </c>
    </row>
    <row r="66" spans="1:12" x14ac:dyDescent="0.35">
      <c r="A66" t="s">
        <v>114</v>
      </c>
      <c r="B66" t="s">
        <v>138</v>
      </c>
      <c r="C66" s="4">
        <v>63.252624282036045</v>
      </c>
      <c r="D66" s="4">
        <v>66.48890869479105</v>
      </c>
      <c r="E66" s="4">
        <v>65.77711640211642</v>
      </c>
      <c r="F66" s="4">
        <v>49.040335269910429</v>
      </c>
      <c r="G66" s="4">
        <v>72.265038731542006</v>
      </c>
      <c r="H66" s="4">
        <v>51.860929557007985</v>
      </c>
      <c r="I66" s="6">
        <v>63.364804676079189</v>
      </c>
      <c r="J66" s="6">
        <v>61.447492156233984</v>
      </c>
    </row>
    <row r="67" spans="1:12" x14ac:dyDescent="0.35">
      <c r="A67" t="s">
        <v>93</v>
      </c>
      <c r="B67" t="s">
        <v>109</v>
      </c>
      <c r="C67" s="4">
        <v>63.621059075604514</v>
      </c>
      <c r="D67" s="4">
        <v>52.277828792980308</v>
      </c>
      <c r="E67" s="4">
        <v>56.936728395061721</v>
      </c>
      <c r="F67" s="4">
        <v>46.286943509165731</v>
      </c>
      <c r="G67" s="4">
        <v>62.834829779274209</v>
      </c>
      <c r="H67" s="4">
        <v>78.497942386831284</v>
      </c>
      <c r="I67" s="6">
        <v>56.391477910417301</v>
      </c>
      <c r="J67" s="6">
        <v>60.075888656486292</v>
      </c>
    </row>
    <row r="68" spans="1:12" x14ac:dyDescent="0.35">
      <c r="A68" t="s">
        <v>116</v>
      </c>
      <c r="B68" t="s">
        <v>98</v>
      </c>
      <c r="C68" s="4">
        <v>65.384615384615373</v>
      </c>
      <c r="D68" s="4">
        <v>58.957708957708952</v>
      </c>
      <c r="E68" s="4">
        <v>55.497742997742996</v>
      </c>
      <c r="F68" s="4">
        <v>42.270368520368521</v>
      </c>
      <c r="G68" s="4">
        <v>64.109347442680772</v>
      </c>
      <c r="H68" s="4">
        <v>47.707231040564373</v>
      </c>
      <c r="I68" s="6">
        <v>57.243956660623326</v>
      </c>
      <c r="J68" s="6">
        <v>55.654502390613494</v>
      </c>
    </row>
    <row r="69" spans="1:12" x14ac:dyDescent="0.35">
      <c r="A69" t="s">
        <v>93</v>
      </c>
      <c r="B69" t="s">
        <v>13</v>
      </c>
      <c r="C69" s="4">
        <v>44.818531636713452</v>
      </c>
      <c r="D69" s="4">
        <v>34.261047594380926</v>
      </c>
      <c r="E69" s="4">
        <v>43.600455614344504</v>
      </c>
      <c r="F69" s="4">
        <v>49.347175458286564</v>
      </c>
      <c r="G69" s="4">
        <v>55.927734816623691</v>
      </c>
      <c r="H69" s="4">
        <v>40.999412110523217</v>
      </c>
      <c r="I69" s="6">
        <v>45.590989024069827</v>
      </c>
      <c r="J69" s="6">
        <v>44.825726205145394</v>
      </c>
    </row>
    <row r="70" spans="1:12" x14ac:dyDescent="0.35">
      <c r="A70" t="s">
        <v>92</v>
      </c>
      <c r="B70" t="s">
        <v>110</v>
      </c>
      <c r="C70" s="4">
        <v>78.997853997853994</v>
      </c>
      <c r="D70" s="4">
        <v>65.745365745365746</v>
      </c>
      <c r="E70" s="4">
        <v>72.47914122914122</v>
      </c>
      <c r="F70" s="4">
        <v>67.879188712522037</v>
      </c>
      <c r="G70" s="4">
        <v>77.106227106227109</v>
      </c>
      <c r="H70" s="4">
        <v>46.82539682539683</v>
      </c>
      <c r="I70" s="6">
        <v>72.441555358222018</v>
      </c>
      <c r="J70" s="6">
        <v>68.17219560275116</v>
      </c>
    </row>
    <row r="71" spans="1:12" x14ac:dyDescent="0.35">
      <c r="A71" t="s">
        <v>116</v>
      </c>
      <c r="B71" t="s">
        <v>139</v>
      </c>
      <c r="C71" s="4">
        <v>63.039485766758496</v>
      </c>
      <c r="D71" s="4">
        <v>59.805304123485932</v>
      </c>
      <c r="E71" s="4">
        <v>64.212896157340595</v>
      </c>
      <c r="F71" s="4">
        <v>46.590241034685477</v>
      </c>
      <c r="G71" s="4">
        <v>65.97923681257015</v>
      </c>
      <c r="H71" s="4">
        <v>48.269734380845492</v>
      </c>
      <c r="I71" s="6">
        <v>59.925432778968137</v>
      </c>
      <c r="J71" s="6">
        <v>57.982816379281026</v>
      </c>
    </row>
    <row r="72" spans="1:12" x14ac:dyDescent="0.35">
      <c r="A72" t="s">
        <v>116</v>
      </c>
      <c r="B72" t="s">
        <v>140</v>
      </c>
      <c r="C72" s="4">
        <v>71.212121212121218</v>
      </c>
      <c r="D72" s="4">
        <v>73.114478114478118</v>
      </c>
      <c r="E72" s="4">
        <v>70.822644433755542</v>
      </c>
      <c r="F72" s="4">
        <v>66.066217732884397</v>
      </c>
      <c r="G72" s="4">
        <v>74.02076318742985</v>
      </c>
      <c r="H72" s="4">
        <v>46.502057613168716</v>
      </c>
      <c r="I72" s="6">
        <v>71.047244936133822</v>
      </c>
      <c r="J72" s="6">
        <v>66.956380382306307</v>
      </c>
    </row>
    <row r="73" spans="1:12" x14ac:dyDescent="0.35">
      <c r="B73" s="5" t="s">
        <v>64</v>
      </c>
      <c r="C73" s="6">
        <v>58.38038645799022</v>
      </c>
      <c r="D73" s="6">
        <v>51.808562792784706</v>
      </c>
      <c r="E73" s="6">
        <v>58.444797962624399</v>
      </c>
      <c r="F73" s="6">
        <v>48.877166087016704</v>
      </c>
      <c r="G73" s="6">
        <v>62.31954543106098</v>
      </c>
      <c r="H73" s="6">
        <v>46.650472122475279</v>
      </c>
      <c r="I73" s="6">
        <v>55.966091746295398</v>
      </c>
      <c r="J73" s="6">
        <v>54.41348847565871</v>
      </c>
      <c r="L73" s="5"/>
    </row>
    <row r="75" spans="1:12" x14ac:dyDescent="0.35">
      <c r="C75" t="s">
        <v>58</v>
      </c>
      <c r="D75" t="s">
        <v>111</v>
      </c>
      <c r="E75" t="s">
        <v>60</v>
      </c>
      <c r="F75" t="s">
        <v>112</v>
      </c>
      <c r="G75" t="s">
        <v>62</v>
      </c>
      <c r="H75" t="s">
        <v>63</v>
      </c>
      <c r="I75" t="s">
        <v>65</v>
      </c>
      <c r="J75" t="s">
        <v>66</v>
      </c>
    </row>
    <row r="76" spans="1:12" x14ac:dyDescent="0.35">
      <c r="B76" t="s">
        <v>116</v>
      </c>
      <c r="C76" s="3">
        <v>59.756946819236383</v>
      </c>
      <c r="D76" s="3">
        <v>57.013860313523615</v>
      </c>
      <c r="E76" s="3">
        <v>60.614693234291991</v>
      </c>
      <c r="F76" s="3">
        <v>48.493966881312559</v>
      </c>
      <c r="G76" s="3">
        <v>64.295950772288222</v>
      </c>
      <c r="H76" s="3">
        <v>45.131575481369723</v>
      </c>
      <c r="I76" s="3">
        <v>58.035083604130556</v>
      </c>
      <c r="J76" s="3">
        <v>55.884498917003754</v>
      </c>
    </row>
    <row r="77" spans="1:12" x14ac:dyDescent="0.35">
      <c r="B77" t="s">
        <v>114</v>
      </c>
      <c r="C77" s="3">
        <v>61.459241221623451</v>
      </c>
      <c r="D77" s="3">
        <v>58.679678547739407</v>
      </c>
      <c r="E77" s="3">
        <v>62.500269149574699</v>
      </c>
      <c r="F77" s="3">
        <v>50.484405775605588</v>
      </c>
      <c r="G77" s="3">
        <v>67.223434396637018</v>
      </c>
      <c r="H77" s="3">
        <v>54.642007929823066</v>
      </c>
      <c r="I77" s="3">
        <v>60.069405818236035</v>
      </c>
      <c r="J77" s="3">
        <v>59.164839503500538</v>
      </c>
    </row>
    <row r="78" spans="1:12" x14ac:dyDescent="0.35">
      <c r="B78" t="s">
        <v>92</v>
      </c>
      <c r="C78" s="3">
        <v>60.924792192468956</v>
      </c>
      <c r="D78" s="3">
        <v>48.90683801794912</v>
      </c>
      <c r="E78" s="3">
        <v>59.65006735377105</v>
      </c>
      <c r="F78" s="3">
        <v>50.437573057943425</v>
      </c>
      <c r="G78" s="3">
        <v>62.403958524328907</v>
      </c>
      <c r="H78" s="3">
        <v>47.984343502862039</v>
      </c>
      <c r="I78" s="3">
        <v>56.46464582929228</v>
      </c>
      <c r="J78" s="3">
        <v>55.051262108220584</v>
      </c>
    </row>
    <row r="79" spans="1:12" x14ac:dyDescent="0.35">
      <c r="B79" t="s">
        <v>91</v>
      </c>
      <c r="C79" s="3">
        <v>53.392351048817673</v>
      </c>
      <c r="D79" s="3">
        <v>46.016142862626268</v>
      </c>
      <c r="E79" s="3">
        <v>53.210315717565926</v>
      </c>
      <c r="F79" s="3">
        <v>44.711566439961501</v>
      </c>
      <c r="G79" s="3">
        <v>59.723439928564211</v>
      </c>
      <c r="H79" s="3">
        <v>34.973951837716186</v>
      </c>
      <c r="I79" s="3">
        <v>51.410763199507123</v>
      </c>
      <c r="J79" s="3">
        <v>48.671294639208639</v>
      </c>
    </row>
    <row r="80" spans="1:12" x14ac:dyDescent="0.35">
      <c r="B80" t="s">
        <v>90</v>
      </c>
      <c r="C80" s="3">
        <v>59.999977740619457</v>
      </c>
      <c r="D80" s="3">
        <v>46.907841218001643</v>
      </c>
      <c r="E80" s="3">
        <v>61.227788762919474</v>
      </c>
      <c r="F80" s="3">
        <v>51.917710406272498</v>
      </c>
      <c r="G80" s="3">
        <v>57.896493273127263</v>
      </c>
      <c r="H80" s="3">
        <v>46.698096807573926</v>
      </c>
      <c r="I80" s="3">
        <v>55.589962280188068</v>
      </c>
      <c r="J80" s="3">
        <v>54.107984701419035</v>
      </c>
    </row>
    <row r="81" spans="2:10" x14ac:dyDescent="0.35">
      <c r="B81" t="s">
        <v>93</v>
      </c>
      <c r="C81" s="3">
        <v>50.685522353426883</v>
      </c>
      <c r="D81" s="3">
        <v>44.060816451141264</v>
      </c>
      <c r="E81" s="3">
        <v>49.476090610349871</v>
      </c>
      <c r="F81" s="3">
        <v>47.01914394543298</v>
      </c>
      <c r="G81" s="3">
        <v>55.651131236945815</v>
      </c>
      <c r="H81" s="3">
        <v>46.68393064120491</v>
      </c>
      <c r="I81" s="3">
        <v>49.378540919459361</v>
      </c>
      <c r="J81" s="3">
        <v>48.929439206416959</v>
      </c>
    </row>
    <row r="82" spans="2:10" x14ac:dyDescent="0.35">
      <c r="B82" t="s">
        <v>64</v>
      </c>
      <c r="C82" s="3">
        <v>58.38038645799022</v>
      </c>
      <c r="D82" s="3">
        <v>51.808562792784706</v>
      </c>
      <c r="E82" s="3">
        <v>58.444797962624399</v>
      </c>
      <c r="F82" s="3">
        <v>48.877166087016704</v>
      </c>
      <c r="G82" s="3">
        <v>62.31954543106098</v>
      </c>
      <c r="H82" s="3">
        <v>46.650472122475279</v>
      </c>
      <c r="I82" s="3">
        <v>55.966091746295398</v>
      </c>
      <c r="J82" s="3">
        <v>54.41348847565871</v>
      </c>
    </row>
  </sheetData>
  <mergeCells count="1">
    <mergeCell ref="C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29AC-1556-46B3-A9AF-65D0641CD544}">
  <sheetPr>
    <tabColor theme="7"/>
  </sheetPr>
  <dimension ref="A1:AL190"/>
  <sheetViews>
    <sheetView workbookViewId="0"/>
  </sheetViews>
  <sheetFormatPr defaultRowHeight="14.5" x14ac:dyDescent="0.35"/>
  <sheetData>
    <row r="1" spans="1:38" x14ac:dyDescent="0.35">
      <c r="D1" t="s">
        <v>58</v>
      </c>
      <c r="E1" t="s">
        <v>58</v>
      </c>
      <c r="F1" t="s">
        <v>58</v>
      </c>
      <c r="G1" t="s">
        <v>58</v>
      </c>
      <c r="H1" t="s">
        <v>58</v>
      </c>
      <c r="I1" t="s">
        <v>58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60</v>
      </c>
      <c r="R1" t="s">
        <v>60</v>
      </c>
      <c r="S1" t="s">
        <v>60</v>
      </c>
      <c r="T1" t="s">
        <v>60</v>
      </c>
      <c r="U1" t="s">
        <v>60</v>
      </c>
      <c r="V1" t="s">
        <v>60</v>
      </c>
      <c r="W1" t="s">
        <v>60</v>
      </c>
      <c r="X1" t="s">
        <v>60</v>
      </c>
      <c r="Y1" t="s">
        <v>60</v>
      </c>
      <c r="Z1" t="s">
        <v>60</v>
      </c>
      <c r="AA1" t="s">
        <v>60</v>
      </c>
      <c r="AB1" t="s">
        <v>60</v>
      </c>
      <c r="AC1" t="s">
        <v>61</v>
      </c>
      <c r="AD1" t="s">
        <v>61</v>
      </c>
      <c r="AE1" t="s">
        <v>61</v>
      </c>
      <c r="AF1" t="s">
        <v>61</v>
      </c>
      <c r="AG1" t="s">
        <v>61</v>
      </c>
      <c r="AH1" t="s">
        <v>62</v>
      </c>
      <c r="AI1" t="s">
        <v>62</v>
      </c>
      <c r="AJ1" t="s">
        <v>62</v>
      </c>
      <c r="AK1" t="s">
        <v>62</v>
      </c>
      <c r="AL1" t="s">
        <v>62</v>
      </c>
    </row>
    <row r="2" spans="1:38" x14ac:dyDescent="0.35"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</row>
    <row r="3" spans="1:38" x14ac:dyDescent="0.35">
      <c r="B3" t="s">
        <v>77</v>
      </c>
      <c r="C3" t="s">
        <v>0</v>
      </c>
      <c r="D3" t="s">
        <v>20</v>
      </c>
      <c r="E3" t="s">
        <v>21</v>
      </c>
      <c r="F3" t="s">
        <v>156</v>
      </c>
      <c r="G3" t="s">
        <v>27</v>
      </c>
      <c r="H3" t="s">
        <v>28</v>
      </c>
      <c r="I3" t="s">
        <v>29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180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181</v>
      </c>
      <c r="AI3" t="s">
        <v>182</v>
      </c>
      <c r="AJ3" t="s">
        <v>55</v>
      </c>
      <c r="AK3" t="s">
        <v>74</v>
      </c>
      <c r="AL3" t="s">
        <v>75</v>
      </c>
    </row>
    <row r="4" spans="1:38" x14ac:dyDescent="0.35">
      <c r="A4" t="s">
        <v>93</v>
      </c>
      <c r="B4">
        <v>2017</v>
      </c>
      <c r="C4" t="s">
        <v>16</v>
      </c>
      <c r="D4" s="3">
        <v>77.037037037037038</v>
      </c>
      <c r="E4" s="3">
        <v>78.518518518518519</v>
      </c>
      <c r="F4" s="3">
        <v>45.185185185185183</v>
      </c>
      <c r="G4" s="3">
        <v>69.629629629629633</v>
      </c>
      <c r="H4" s="3">
        <v>58.518518518518519</v>
      </c>
      <c r="I4" s="3">
        <v>62.962962962962962</v>
      </c>
      <c r="J4" s="3">
        <v>43.703703703703702</v>
      </c>
      <c r="K4" s="3">
        <v>50.370370370370367</v>
      </c>
      <c r="L4" s="3">
        <v>60</v>
      </c>
      <c r="M4" s="3">
        <v>60</v>
      </c>
      <c r="N4" s="3">
        <v>69.629629629629633</v>
      </c>
      <c r="O4" s="3">
        <v>61.111111111111107</v>
      </c>
      <c r="P4" s="3">
        <v>17.481481481481481</v>
      </c>
      <c r="Q4" s="3">
        <v>65.185185185185176</v>
      </c>
      <c r="R4" s="3">
        <v>85.92592592592591</v>
      </c>
      <c r="S4" s="3">
        <v>41.481481481481481</v>
      </c>
      <c r="T4" s="3">
        <v>23.703703703703702</v>
      </c>
      <c r="U4" s="3">
        <v>53.333333333333329</v>
      </c>
      <c r="V4" s="3">
        <v>8.8888888888888893</v>
      </c>
      <c r="W4" s="3">
        <v>77.777777777777771</v>
      </c>
      <c r="X4" s="3">
        <v>52.592592592592588</v>
      </c>
      <c r="Y4" s="3">
        <v>69.629629629629633</v>
      </c>
      <c r="Z4" s="3">
        <v>91.1111111111111</v>
      </c>
      <c r="AA4" s="3">
        <v>88.148148148148152</v>
      </c>
      <c r="AB4" s="3">
        <v>10.37037037037037</v>
      </c>
      <c r="AC4" s="3">
        <v>70.370370370370367</v>
      </c>
      <c r="AD4" s="3">
        <v>8.8888888888888893</v>
      </c>
      <c r="AE4" s="3">
        <v>7.4074074074074083</v>
      </c>
      <c r="AF4" s="3">
        <v>79.259259259259252</v>
      </c>
      <c r="AG4" s="3">
        <v>58.518518518518519</v>
      </c>
      <c r="AH4" s="3">
        <v>46.962962962962962</v>
      </c>
      <c r="AI4" s="3">
        <v>71.111111111111114</v>
      </c>
      <c r="AJ4" s="3">
        <v>48.148148148148145</v>
      </c>
      <c r="AK4" s="3">
        <v>23.333333333333332</v>
      </c>
      <c r="AL4" s="3">
        <v>46.913580246913575</v>
      </c>
    </row>
    <row r="5" spans="1:38" x14ac:dyDescent="0.35">
      <c r="A5" t="s">
        <v>93</v>
      </c>
      <c r="B5">
        <v>2021</v>
      </c>
      <c r="C5" t="s">
        <v>16</v>
      </c>
      <c r="D5" s="3">
        <v>55.555555555555557</v>
      </c>
      <c r="E5" s="3">
        <v>53.17460317460317</v>
      </c>
      <c r="F5" s="3">
        <v>32.539682539682538</v>
      </c>
      <c r="G5" s="3">
        <v>44.444444444444443</v>
      </c>
      <c r="H5" s="3">
        <v>52.136752136752136</v>
      </c>
      <c r="I5" s="3">
        <v>37.301587301587297</v>
      </c>
      <c r="J5" s="3">
        <v>40.74074074074074</v>
      </c>
      <c r="K5" s="3">
        <v>43.434343434343432</v>
      </c>
      <c r="L5" s="3">
        <v>49.494949494949488</v>
      </c>
      <c r="M5" s="3">
        <v>47.863247863247857</v>
      </c>
      <c r="N5" s="3">
        <v>65.079365079365076</v>
      </c>
      <c r="O5" s="3">
        <v>61.904761904761898</v>
      </c>
      <c r="P5" s="3">
        <v>11.794871794871796</v>
      </c>
      <c r="Q5" s="3">
        <v>64.957264957264954</v>
      </c>
      <c r="R5" s="3">
        <v>62.037037037037031</v>
      </c>
      <c r="S5" s="3">
        <v>48.484848484848477</v>
      </c>
      <c r="T5" s="3">
        <v>30.158730158730158</v>
      </c>
      <c r="U5" s="3">
        <v>25.252525252525253</v>
      </c>
      <c r="V5" s="3">
        <v>0</v>
      </c>
      <c r="W5" s="3">
        <v>75.213675213675216</v>
      </c>
      <c r="X5" s="3">
        <v>25.396825396825395</v>
      </c>
      <c r="Y5" s="3">
        <v>26.984126984126981</v>
      </c>
      <c r="Z5" s="3">
        <v>95.726495726495713</v>
      </c>
      <c r="AA5" s="3">
        <v>89.682539682539669</v>
      </c>
      <c r="AB5" s="3">
        <v>32.539682539682538</v>
      </c>
      <c r="AC5" s="3">
        <v>41.025641025641029</v>
      </c>
      <c r="AD5" s="3">
        <v>57.407407407407412</v>
      </c>
      <c r="AE5" s="3">
        <v>51.851851851851855</v>
      </c>
      <c r="AF5" s="3">
        <v>35.353535353535349</v>
      </c>
      <c r="AG5" s="3">
        <v>40.170940170940163</v>
      </c>
      <c r="AH5" s="3">
        <v>35.897435897435898</v>
      </c>
      <c r="AI5" s="3">
        <v>96.239316239316238</v>
      </c>
      <c r="AJ5" s="3">
        <v>24.603174603174605</v>
      </c>
      <c r="AK5" s="3">
        <v>32.936507936507937</v>
      </c>
      <c r="AL5" s="3">
        <v>49.552299552299552</v>
      </c>
    </row>
    <row r="6" spans="1:38" x14ac:dyDescent="0.35">
      <c r="A6" t="s">
        <v>93</v>
      </c>
      <c r="B6">
        <v>2017</v>
      </c>
      <c r="C6" t="s">
        <v>142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35">
      <c r="A7" t="s">
        <v>93</v>
      </c>
      <c r="B7">
        <v>2021</v>
      </c>
      <c r="C7" t="s">
        <v>142</v>
      </c>
      <c r="D7" s="3">
        <v>72.839506172839506</v>
      </c>
      <c r="E7" s="3">
        <v>57.407407407407412</v>
      </c>
      <c r="F7" s="3">
        <v>61.959876543209873</v>
      </c>
      <c r="G7" s="3">
        <v>61.111111111111107</v>
      </c>
      <c r="H7" s="3">
        <v>49.629629629629626</v>
      </c>
      <c r="I7" s="3">
        <v>37.908496732026144</v>
      </c>
      <c r="J7" s="3">
        <v>62.962962962962962</v>
      </c>
      <c r="K7" s="3">
        <v>55.555555555555557</v>
      </c>
      <c r="L7" s="3">
        <v>52.222222222222221</v>
      </c>
      <c r="M7" s="3">
        <v>55.555555555555557</v>
      </c>
      <c r="N7" s="3">
        <v>54.901960784313729</v>
      </c>
      <c r="O7" s="3">
        <v>41.481481481481481</v>
      </c>
      <c r="P7" s="3">
        <v>48.948298977710735</v>
      </c>
      <c r="Q7" s="3">
        <v>58.585858585858581</v>
      </c>
      <c r="R7" s="3">
        <v>48.148148148148145</v>
      </c>
      <c r="S7" s="3">
        <v>56.666666666666657</v>
      </c>
      <c r="T7" s="3">
        <v>54.320987654320987</v>
      </c>
      <c r="U7" s="3">
        <v>50.505050505050505</v>
      </c>
      <c r="V7" s="3">
        <v>47.474747474747467</v>
      </c>
      <c r="W7" s="3">
        <v>43.75</v>
      </c>
      <c r="X7" s="3">
        <v>41.830065359477125</v>
      </c>
      <c r="Y7" s="3">
        <v>46.405228758169933</v>
      </c>
      <c r="Z7" s="3">
        <v>55.555555555555557</v>
      </c>
      <c r="AA7" s="3">
        <v>62.962962962962962</v>
      </c>
      <c r="AB7" s="3">
        <v>56.25</v>
      </c>
      <c r="AC7" s="3">
        <v>55.555555555555557</v>
      </c>
      <c r="AD7" s="3">
        <v>57.777777777777779</v>
      </c>
      <c r="AE7" s="3">
        <v>51.851851851851855</v>
      </c>
      <c r="AF7" s="3">
        <v>51.111111111111107</v>
      </c>
      <c r="AG7" s="3">
        <v>62.222222222222214</v>
      </c>
      <c r="AH7" s="3">
        <v>53.492063492063494</v>
      </c>
      <c r="AI7" s="3">
        <v>64.25132275132276</v>
      </c>
      <c r="AJ7" s="3">
        <v>36.601307189542482</v>
      </c>
      <c r="AK7" s="3">
        <v>40.677146927146921</v>
      </c>
      <c r="AL7" s="3">
        <v>52.042483660130721</v>
      </c>
    </row>
    <row r="8" spans="1:38" x14ac:dyDescent="0.35">
      <c r="A8" t="s">
        <v>92</v>
      </c>
      <c r="B8">
        <v>2017</v>
      </c>
      <c r="C8" t="s">
        <v>113</v>
      </c>
      <c r="D8" s="3">
        <v>67.901234567901227</v>
      </c>
      <c r="E8" s="3">
        <v>57.407407407407412</v>
      </c>
      <c r="F8" s="3">
        <v>55.555555555555557</v>
      </c>
      <c r="G8" s="3">
        <v>46.825396825396822</v>
      </c>
      <c r="H8" s="3">
        <v>71.929824561403507</v>
      </c>
      <c r="I8" s="3">
        <v>51.851851851851855</v>
      </c>
      <c r="J8" s="3">
        <v>40.972222222222221</v>
      </c>
      <c r="K8" s="3">
        <v>54.814814814814817</v>
      </c>
      <c r="L8" s="3">
        <v>42.962962962962955</v>
      </c>
      <c r="M8" s="3">
        <v>52.046783625730988</v>
      </c>
      <c r="N8" s="3">
        <v>41.358024691358025</v>
      </c>
      <c r="O8" s="3">
        <v>39.766081871345023</v>
      </c>
      <c r="P8" s="3">
        <v>35.158249158249156</v>
      </c>
      <c r="Q8" s="3">
        <v>57.89473684210526</v>
      </c>
      <c r="R8" s="3">
        <v>40.972222222222221</v>
      </c>
      <c r="S8" s="3">
        <v>50.980392156862742</v>
      </c>
      <c r="T8" s="3">
        <v>25.925925925925927</v>
      </c>
      <c r="U8" s="3">
        <v>39.2156862745098</v>
      </c>
      <c r="V8" s="3">
        <v>28.205128205128201</v>
      </c>
      <c r="W8" s="3">
        <v>55.555555555555557</v>
      </c>
      <c r="X8" s="3">
        <v>67.251461988304087</v>
      </c>
      <c r="Y8" s="3">
        <v>40.74074074074074</v>
      </c>
      <c r="Z8" s="3">
        <v>67.901234567901227</v>
      </c>
      <c r="AA8" s="3">
        <v>56.140350877192979</v>
      </c>
      <c r="AB8" s="3">
        <v>42.10526315789474</v>
      </c>
      <c r="AC8" s="3">
        <v>43.75</v>
      </c>
      <c r="AD8" s="3">
        <v>33.333333333333329</v>
      </c>
      <c r="AE8" s="3">
        <v>39.81481481481481</v>
      </c>
      <c r="AF8" s="3">
        <v>35.042735042735046</v>
      </c>
      <c r="AG8" s="3">
        <v>32.716049382716051</v>
      </c>
      <c r="AH8" s="3">
        <v>36.941798941798936</v>
      </c>
      <c r="AI8" s="3">
        <v>60.806864656193866</v>
      </c>
      <c r="AJ8" s="3">
        <v>50.292397660818708</v>
      </c>
      <c r="AK8" s="3">
        <v>47.076023391812868</v>
      </c>
      <c r="AL8" s="3">
        <v>76.803118908382075</v>
      </c>
    </row>
    <row r="9" spans="1:38" x14ac:dyDescent="0.35">
      <c r="A9" t="s">
        <v>92</v>
      </c>
      <c r="B9">
        <v>2021</v>
      </c>
      <c r="C9" t="s">
        <v>113</v>
      </c>
      <c r="D9" s="3">
        <v>74.074074074074076</v>
      </c>
      <c r="E9" s="3">
        <v>67.777777777777771</v>
      </c>
      <c r="F9" s="3">
        <v>62.850729517396175</v>
      </c>
      <c r="G9" s="3">
        <v>53.086419753086417</v>
      </c>
      <c r="H9" s="3">
        <v>81.818181818181813</v>
      </c>
      <c r="I9" s="3">
        <v>74.747474747474755</v>
      </c>
      <c r="J9" s="3">
        <v>63.888888888888886</v>
      </c>
      <c r="K9" s="3">
        <v>59.259259259259252</v>
      </c>
      <c r="L9" s="3">
        <v>63.888888888888886</v>
      </c>
      <c r="M9" s="3">
        <v>59.595959595959592</v>
      </c>
      <c r="N9" s="3">
        <v>55.555555555555557</v>
      </c>
      <c r="O9" s="3">
        <v>56.56565656565656</v>
      </c>
      <c r="P9" s="3">
        <v>40.80808080808081</v>
      </c>
      <c r="Q9" s="3">
        <v>72.222222222222214</v>
      </c>
      <c r="R9" s="3">
        <v>69.841269841269835</v>
      </c>
      <c r="S9" s="3">
        <v>63.492063492063494</v>
      </c>
      <c r="T9" s="3">
        <v>42.592592592592588</v>
      </c>
      <c r="U9" s="3">
        <v>53.968253968253961</v>
      </c>
      <c r="V9" s="3">
        <v>55.555555555555557</v>
      </c>
      <c r="W9" s="3">
        <v>63.63636363636364</v>
      </c>
      <c r="X9" s="3">
        <v>75.757575757575751</v>
      </c>
      <c r="Y9" s="3">
        <v>53.535353535353536</v>
      </c>
      <c r="Z9" s="3">
        <v>86.666666666666671</v>
      </c>
      <c r="AA9" s="3">
        <v>68.888888888888886</v>
      </c>
      <c r="AB9" s="3">
        <v>70</v>
      </c>
      <c r="AC9" s="3">
        <v>62.5</v>
      </c>
      <c r="AD9" s="3">
        <v>50</v>
      </c>
      <c r="AE9" s="3">
        <v>64.81481481481481</v>
      </c>
      <c r="AF9" s="3">
        <v>48.148148148148145</v>
      </c>
      <c r="AG9" s="3">
        <v>56.944444444444443</v>
      </c>
      <c r="AH9" s="3">
        <v>49.292929292929294</v>
      </c>
      <c r="AI9" s="3">
        <v>66.329966329966325</v>
      </c>
      <c r="AJ9" s="3">
        <v>51.515151515151516</v>
      </c>
      <c r="AK9" s="3">
        <v>64.898989898989896</v>
      </c>
      <c r="AL9" s="3">
        <v>85.521885521885523</v>
      </c>
    </row>
    <row r="10" spans="1:38" x14ac:dyDescent="0.35">
      <c r="A10" t="s">
        <v>92</v>
      </c>
      <c r="B10">
        <v>2017</v>
      </c>
      <c r="C10" t="s">
        <v>1</v>
      </c>
      <c r="D10" s="3">
        <v>53.535353535353536</v>
      </c>
      <c r="E10" s="3">
        <v>65.740740740740748</v>
      </c>
      <c r="F10" s="3">
        <v>46.464646464646464</v>
      </c>
      <c r="G10" s="3">
        <v>44.444444444444443</v>
      </c>
      <c r="H10" s="3">
        <v>58.333333333333329</v>
      </c>
      <c r="I10" s="3">
        <v>67.777777777777771</v>
      </c>
      <c r="J10" s="3">
        <v>29.629629629629626</v>
      </c>
      <c r="K10" s="3">
        <v>52.136752136752136</v>
      </c>
      <c r="L10" s="3">
        <v>60.185185185185183</v>
      </c>
      <c r="M10" s="3">
        <v>51.282051282051277</v>
      </c>
      <c r="N10" s="3">
        <v>50.427350427350426</v>
      </c>
      <c r="O10" s="3">
        <v>45.299145299145295</v>
      </c>
      <c r="P10" s="3">
        <v>52.982905982905983</v>
      </c>
      <c r="Q10" s="3">
        <v>70.940170940170944</v>
      </c>
      <c r="R10" s="3">
        <v>55.555555555555557</v>
      </c>
      <c r="S10" s="3">
        <v>52.222222222222221</v>
      </c>
      <c r="T10" s="3">
        <v>27.777777777777779</v>
      </c>
      <c r="U10" s="3">
        <v>49.382716049382715</v>
      </c>
      <c r="V10" s="3">
        <v>31.111111111111107</v>
      </c>
      <c r="W10" s="3">
        <v>55.555555555555557</v>
      </c>
      <c r="X10" s="3">
        <v>62.393162393162385</v>
      </c>
      <c r="Y10" s="3">
        <v>42.735042735042732</v>
      </c>
      <c r="Z10" s="3">
        <v>62.037037037037031</v>
      </c>
      <c r="AA10" s="3">
        <v>64.957264957264954</v>
      </c>
      <c r="AB10" s="3">
        <v>23.232323232323232</v>
      </c>
      <c r="AC10" s="3">
        <v>51.851851851851855</v>
      </c>
      <c r="AD10" s="3">
        <v>38.095238095238095</v>
      </c>
      <c r="AE10" s="3">
        <v>27.777777777777779</v>
      </c>
      <c r="AF10" s="3">
        <v>33.333333333333329</v>
      </c>
      <c r="AG10" s="3">
        <v>48.484848484848477</v>
      </c>
      <c r="AH10" s="3">
        <v>68.53142536475869</v>
      </c>
      <c r="AI10" s="3">
        <v>90.805860805860803</v>
      </c>
      <c r="AJ10" s="3">
        <v>47.222222222222221</v>
      </c>
      <c r="AK10" s="3">
        <v>51.100427350427353</v>
      </c>
      <c r="AL10" s="3">
        <v>82.553249219915884</v>
      </c>
    </row>
    <row r="11" spans="1:38" x14ac:dyDescent="0.35">
      <c r="A11" t="s">
        <v>92</v>
      </c>
      <c r="B11">
        <v>2021</v>
      </c>
      <c r="C11" t="s">
        <v>1</v>
      </c>
      <c r="D11" s="3">
        <v>64.197530864197532</v>
      </c>
      <c r="E11" s="3">
        <v>68.253968253968253</v>
      </c>
      <c r="F11" s="3">
        <v>65.079365079365076</v>
      </c>
      <c r="G11" s="3">
        <v>65.432098765432102</v>
      </c>
      <c r="H11" s="3">
        <v>54.761904761904766</v>
      </c>
      <c r="I11" s="3">
        <v>58.585858585858581</v>
      </c>
      <c r="J11" s="3">
        <v>55.555555555555557</v>
      </c>
      <c r="K11" s="3">
        <v>54.320987654320987</v>
      </c>
      <c r="L11" s="3">
        <v>70.833333333333329</v>
      </c>
      <c r="M11" s="3">
        <v>63.703703703703702</v>
      </c>
      <c r="N11" s="3">
        <v>54.814814814814817</v>
      </c>
      <c r="O11" s="3">
        <v>48.412698412698404</v>
      </c>
      <c r="P11" s="3">
        <v>46.402116402116405</v>
      </c>
      <c r="Q11" s="3">
        <v>73.333333333333329</v>
      </c>
      <c r="R11" s="3">
        <v>73.737373737373744</v>
      </c>
      <c r="S11" s="3">
        <v>66.666666666666657</v>
      </c>
      <c r="T11" s="3">
        <v>22.222222222222221</v>
      </c>
      <c r="U11" s="3">
        <v>55.555555555555557</v>
      </c>
      <c r="V11" s="3">
        <v>55.555555555555557</v>
      </c>
      <c r="W11" s="3">
        <v>68.888888888888886</v>
      </c>
      <c r="X11" s="3">
        <v>76.296296296296291</v>
      </c>
      <c r="Y11" s="3">
        <v>48.888888888888893</v>
      </c>
      <c r="Z11" s="3">
        <v>88.034188034188034</v>
      </c>
      <c r="AA11" s="3">
        <v>74.074074074074076</v>
      </c>
      <c r="AB11" s="3">
        <v>25</v>
      </c>
      <c r="AC11" s="3">
        <v>58.585858585858581</v>
      </c>
      <c r="AD11" s="3">
        <v>55.555555555555557</v>
      </c>
      <c r="AE11" s="3">
        <v>58.333333333333329</v>
      </c>
      <c r="AF11" s="3">
        <v>43.434343434343432</v>
      </c>
      <c r="AG11" s="3">
        <v>55.555555555555557</v>
      </c>
      <c r="AH11" s="3">
        <v>60.275132275132272</v>
      </c>
      <c r="AI11" s="3">
        <v>91.51322751322752</v>
      </c>
      <c r="AJ11" s="3">
        <v>58.333333333333329</v>
      </c>
      <c r="AK11" s="3">
        <v>58.447293447293454</v>
      </c>
      <c r="AL11" s="3">
        <v>92.098765432098773</v>
      </c>
    </row>
    <row r="12" spans="1:38" x14ac:dyDescent="0.35">
      <c r="A12" t="s">
        <v>91</v>
      </c>
      <c r="B12">
        <v>2017</v>
      </c>
      <c r="C12" t="s">
        <v>2</v>
      </c>
      <c r="D12" s="3">
        <v>58.119658119658119</v>
      </c>
      <c r="E12" s="3">
        <v>50</v>
      </c>
      <c r="F12" s="3">
        <v>36.752136752136749</v>
      </c>
      <c r="G12" s="3">
        <v>20.512820512820515</v>
      </c>
      <c r="H12" s="3">
        <v>34.18803418803418</v>
      </c>
      <c r="I12" s="3">
        <v>64.957264957264954</v>
      </c>
      <c r="J12" s="3">
        <v>27.350427350427353</v>
      </c>
      <c r="K12" s="3">
        <v>41.880341880341881</v>
      </c>
      <c r="L12" s="3">
        <v>27.350427350427353</v>
      </c>
      <c r="M12" s="3">
        <v>33.333333333333329</v>
      </c>
      <c r="N12" s="3">
        <v>35.042735042735046</v>
      </c>
      <c r="O12" s="3">
        <v>27.350427350427353</v>
      </c>
      <c r="P12" s="3">
        <v>30.256410256410255</v>
      </c>
      <c r="Q12" s="3">
        <v>76.92307692307692</v>
      </c>
      <c r="R12" s="3">
        <v>29.914529914529915</v>
      </c>
      <c r="S12" s="3">
        <v>32.478632478632477</v>
      </c>
      <c r="T12" s="3">
        <v>30.769230769230766</v>
      </c>
      <c r="U12" s="3">
        <v>30.769230769230766</v>
      </c>
      <c r="V12" s="3">
        <v>15.384615384615383</v>
      </c>
      <c r="W12" s="3">
        <v>64.102564102564102</v>
      </c>
      <c r="X12" s="3">
        <v>29.05982905982906</v>
      </c>
      <c r="Y12" s="3">
        <v>26.495726495726494</v>
      </c>
      <c r="Z12" s="3">
        <v>64.102564102564102</v>
      </c>
      <c r="AA12" s="3">
        <v>62.393162393162385</v>
      </c>
      <c r="AB12" s="3">
        <v>63.247863247863251</v>
      </c>
      <c r="AC12" s="3">
        <v>33.333333333333329</v>
      </c>
      <c r="AD12" s="3">
        <v>23.076923076923077</v>
      </c>
      <c r="AE12" s="3">
        <v>14.529914529914526</v>
      </c>
      <c r="AF12" s="3">
        <v>15.384615384615383</v>
      </c>
      <c r="AG12" s="3">
        <v>31.623931623931625</v>
      </c>
      <c r="AH12" s="3">
        <v>41.367521367521363</v>
      </c>
      <c r="AI12" s="3">
        <v>39.829059829059837</v>
      </c>
      <c r="AJ12" s="3">
        <v>15.384615384615383</v>
      </c>
      <c r="AK12" s="3">
        <v>45.940170940170944</v>
      </c>
      <c r="AL12" s="3">
        <v>60.13986013986014</v>
      </c>
    </row>
    <row r="13" spans="1:38" x14ac:dyDescent="0.35">
      <c r="A13" t="s">
        <v>91</v>
      </c>
      <c r="B13">
        <v>2021</v>
      </c>
      <c r="C13" t="s">
        <v>2</v>
      </c>
      <c r="D13" s="3">
        <v>43.20987654320988</v>
      </c>
      <c r="E13" s="3">
        <v>43.333333333333336</v>
      </c>
      <c r="F13" s="3">
        <v>43.650793650793645</v>
      </c>
      <c r="G13" s="3">
        <v>43.20987654320988</v>
      </c>
      <c r="H13" s="3">
        <v>34.126984126984119</v>
      </c>
      <c r="I13" s="3">
        <v>47.619047619047613</v>
      </c>
      <c r="J13" s="3">
        <v>51.851851851851855</v>
      </c>
      <c r="K13" s="3">
        <v>51.851851851851855</v>
      </c>
      <c r="L13" s="3">
        <v>41.666666666666664</v>
      </c>
      <c r="M13" s="3">
        <v>25.396825396825395</v>
      </c>
      <c r="N13" s="3">
        <v>42.063492063492063</v>
      </c>
      <c r="O13" s="3">
        <v>33.333333333333329</v>
      </c>
      <c r="P13" s="3">
        <v>41.111111111111107</v>
      </c>
      <c r="Q13" s="3">
        <v>53.17460317460317</v>
      </c>
      <c r="R13" s="3">
        <v>52.777777777777779</v>
      </c>
      <c r="S13" s="3">
        <v>49.382716049382715</v>
      </c>
      <c r="T13" s="3">
        <v>50.793650793650791</v>
      </c>
      <c r="U13" s="3">
        <v>39.506172839506171</v>
      </c>
      <c r="V13" s="3">
        <v>27.777777777777779</v>
      </c>
      <c r="W13" s="3">
        <v>40.476190476190482</v>
      </c>
      <c r="X13" s="3">
        <v>33.333333333333329</v>
      </c>
      <c r="Y13" s="3">
        <v>36.507936507936506</v>
      </c>
      <c r="Z13" s="3">
        <v>44.444444444444443</v>
      </c>
      <c r="AA13" s="3">
        <v>49.206349206349209</v>
      </c>
      <c r="AB13" s="3">
        <v>54.761904761904766</v>
      </c>
      <c r="AC13" s="3">
        <v>48.148148148148145</v>
      </c>
      <c r="AD13" s="3">
        <v>16.666666666666664</v>
      </c>
      <c r="AE13" s="3">
        <v>31.481481481481481</v>
      </c>
      <c r="AF13" s="3">
        <v>38.888888888888886</v>
      </c>
      <c r="AG13" s="3">
        <v>30.555555555555554</v>
      </c>
      <c r="AH13" s="3">
        <v>49.523809523809526</v>
      </c>
      <c r="AI13" s="3">
        <v>50.842490842490847</v>
      </c>
      <c r="AJ13" s="3">
        <v>33.333333333333329</v>
      </c>
      <c r="AK13" s="3">
        <v>42.460317460317462</v>
      </c>
      <c r="AL13" s="3">
        <v>64.81481481481481</v>
      </c>
    </row>
    <row r="14" spans="1:38" x14ac:dyDescent="0.35">
      <c r="A14" t="s">
        <v>116</v>
      </c>
      <c r="B14">
        <v>2017</v>
      </c>
      <c r="C14" t="s">
        <v>158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35">
      <c r="A15" t="s">
        <v>116</v>
      </c>
      <c r="B15">
        <v>2021</v>
      </c>
      <c r="C15" t="s">
        <v>158</v>
      </c>
      <c r="D15" s="3">
        <v>61.111111111111107</v>
      </c>
      <c r="E15" s="3">
        <v>54.44444444444445</v>
      </c>
      <c r="F15" s="3">
        <v>48.80952380952381</v>
      </c>
      <c r="G15" s="3">
        <v>53.333333333333329</v>
      </c>
      <c r="H15" s="3">
        <v>52.222222222222221</v>
      </c>
      <c r="I15" s="3">
        <v>56.666666666666657</v>
      </c>
      <c r="J15" s="3">
        <v>33.333333333333329</v>
      </c>
      <c r="K15" s="3">
        <v>46.913580246913583</v>
      </c>
      <c r="L15" s="3">
        <v>59.722222222222221</v>
      </c>
      <c r="M15" s="3">
        <v>47.777777777777771</v>
      </c>
      <c r="N15" s="3">
        <v>46.913580246913583</v>
      </c>
      <c r="O15" s="3">
        <v>52.222222222222221</v>
      </c>
      <c r="P15" s="3">
        <v>42.988536155202816</v>
      </c>
      <c r="Q15" s="3">
        <v>71.604938271604937</v>
      </c>
      <c r="R15" s="3">
        <v>66.666666666666657</v>
      </c>
      <c r="S15" s="3">
        <v>72.222222222222214</v>
      </c>
      <c r="T15" s="3">
        <v>55.555555555555557</v>
      </c>
      <c r="U15" s="3">
        <v>63.492063492063494</v>
      </c>
      <c r="V15" s="3">
        <v>44.444444444444443</v>
      </c>
      <c r="W15" s="3">
        <v>62.962962962962962</v>
      </c>
      <c r="X15" s="3">
        <v>60.493827160493829</v>
      </c>
      <c r="Y15" s="3">
        <v>51.851851851851855</v>
      </c>
      <c r="Z15" s="3">
        <v>82.716049382716051</v>
      </c>
      <c r="AA15" s="3">
        <v>55.555555555555557</v>
      </c>
      <c r="AB15" s="3">
        <v>45.679012345679006</v>
      </c>
      <c r="AC15" s="3">
        <v>61.111111111111107</v>
      </c>
      <c r="AD15" s="3">
        <v>53.968253968253961</v>
      </c>
      <c r="AE15" s="3">
        <v>44.444444444444443</v>
      </c>
      <c r="AF15" s="3">
        <v>63.492063492063494</v>
      </c>
      <c r="AG15" s="3">
        <v>66.666666666666657</v>
      </c>
      <c r="AH15" s="3">
        <v>57.895061728395056</v>
      </c>
      <c r="AI15" s="3">
        <v>77.037037037037038</v>
      </c>
      <c r="AJ15" s="3">
        <v>47.777777777777771</v>
      </c>
      <c r="AK15" s="3">
        <v>41.666666666666671</v>
      </c>
      <c r="AL15" s="3">
        <v>80</v>
      </c>
    </row>
    <row r="16" spans="1:38" x14ac:dyDescent="0.35">
      <c r="A16" t="s">
        <v>114</v>
      </c>
      <c r="B16">
        <v>2017</v>
      </c>
      <c r="C16" t="s">
        <v>115</v>
      </c>
      <c r="D16" s="3">
        <v>53.703703703703695</v>
      </c>
      <c r="E16" s="3">
        <v>50</v>
      </c>
      <c r="F16" s="3">
        <v>52.136752136752136</v>
      </c>
      <c r="G16" s="3">
        <v>50</v>
      </c>
      <c r="H16" s="3">
        <v>35.18518518518519</v>
      </c>
      <c r="I16" s="3">
        <v>46.153846153846153</v>
      </c>
      <c r="J16" s="3">
        <v>46.464646464646464</v>
      </c>
      <c r="K16" s="3">
        <v>47.008547008547005</v>
      </c>
      <c r="L16" s="3">
        <v>49.074074074074076</v>
      </c>
      <c r="M16" s="3">
        <v>49.572649572649574</v>
      </c>
      <c r="N16" s="3">
        <v>46.153846153846153</v>
      </c>
      <c r="O16" s="3">
        <v>47.863247863247857</v>
      </c>
      <c r="P16" s="3">
        <v>58.131313131313128</v>
      </c>
      <c r="Q16" s="3">
        <v>46.296296296296298</v>
      </c>
      <c r="R16" s="3">
        <v>51.851851851851855</v>
      </c>
      <c r="S16" s="3">
        <v>54.700854700854705</v>
      </c>
      <c r="T16" s="3">
        <v>59.82905982905983</v>
      </c>
      <c r="U16" s="3">
        <v>48.717948717948723</v>
      </c>
      <c r="V16" s="3">
        <v>47.474747474747467</v>
      </c>
      <c r="W16" s="3">
        <v>45.299145299145295</v>
      </c>
      <c r="X16" s="3">
        <v>47.008547008547005</v>
      </c>
      <c r="Y16" s="3">
        <v>50.427350427350426</v>
      </c>
      <c r="Z16" s="3">
        <v>58.119658119658119</v>
      </c>
      <c r="AA16" s="3">
        <v>55.555555555555557</v>
      </c>
      <c r="AB16" s="3">
        <v>58.974358974358971</v>
      </c>
      <c r="AC16" s="3">
        <v>45.370370370370367</v>
      </c>
      <c r="AD16" s="3">
        <v>44.444444444444443</v>
      </c>
      <c r="AE16" s="3">
        <v>39.393939393939398</v>
      </c>
      <c r="AF16" s="3">
        <v>46.296296296296298</v>
      </c>
      <c r="AG16" s="3">
        <v>62.962962962962962</v>
      </c>
      <c r="AH16" s="3">
        <v>67.692307692307679</v>
      </c>
      <c r="AI16" s="3">
        <v>85.641025641025649</v>
      </c>
      <c r="AJ16" s="3">
        <v>47.008547008547005</v>
      </c>
      <c r="AK16" s="3">
        <v>47.222222222222221</v>
      </c>
      <c r="AL16" s="3">
        <v>83.760683760683762</v>
      </c>
    </row>
    <row r="17" spans="1:38" x14ac:dyDescent="0.35">
      <c r="A17" t="s">
        <v>114</v>
      </c>
      <c r="B17">
        <v>2021</v>
      </c>
      <c r="C17" t="s">
        <v>115</v>
      </c>
      <c r="D17" s="3">
        <v>64.646464646464651</v>
      </c>
      <c r="E17" s="3">
        <v>62.393162393162385</v>
      </c>
      <c r="F17" s="3">
        <v>63.227513227513228</v>
      </c>
      <c r="G17" s="3">
        <v>74.444444444444443</v>
      </c>
      <c r="H17" s="3">
        <v>66.666666666666657</v>
      </c>
      <c r="I17" s="3">
        <v>68.376068376068375</v>
      </c>
      <c r="J17" s="3">
        <v>57.407407407407412</v>
      </c>
      <c r="K17" s="3">
        <v>76.767676767676761</v>
      </c>
      <c r="L17" s="3">
        <v>80.555555555555557</v>
      </c>
      <c r="M17" s="3">
        <v>65.740740740740748</v>
      </c>
      <c r="N17" s="3">
        <v>76.92307692307692</v>
      </c>
      <c r="O17" s="3">
        <v>70.634920634920633</v>
      </c>
      <c r="P17" s="3">
        <v>69.659229659229638</v>
      </c>
      <c r="Q17" s="3">
        <v>80.555555555555557</v>
      </c>
      <c r="R17" s="3">
        <v>79.629629629629619</v>
      </c>
      <c r="S17" s="3">
        <v>78.571428571428569</v>
      </c>
      <c r="T17" s="3">
        <v>66.666666666666657</v>
      </c>
      <c r="U17" s="3">
        <v>75.757575757575751</v>
      </c>
      <c r="V17" s="3">
        <v>60.606060606060602</v>
      </c>
      <c r="W17" s="3">
        <v>69.047619047619051</v>
      </c>
      <c r="X17" s="3">
        <v>73.80952380952381</v>
      </c>
      <c r="Y17" s="3">
        <v>69.047619047619051</v>
      </c>
      <c r="Z17" s="3">
        <v>48.717948717948723</v>
      </c>
      <c r="AA17" s="3">
        <v>65.079365079365076</v>
      </c>
      <c r="AB17" s="3">
        <v>72.222222222222214</v>
      </c>
      <c r="AC17" s="3">
        <v>65.740740740740748</v>
      </c>
      <c r="AD17" s="3">
        <v>41.269841269841272</v>
      </c>
      <c r="AE17" s="3">
        <v>54.320987654320987</v>
      </c>
      <c r="AF17" s="3">
        <v>53.333333333333329</v>
      </c>
      <c r="AG17" s="3">
        <v>62.962962962962962</v>
      </c>
      <c r="AH17" s="3">
        <v>74.884004884004895</v>
      </c>
      <c r="AI17" s="3">
        <v>83.80952380952381</v>
      </c>
      <c r="AJ17" s="3">
        <v>70.634920634920633</v>
      </c>
      <c r="AK17" s="3">
        <v>62.301587301587297</v>
      </c>
      <c r="AL17" s="3">
        <v>87.037037037037024</v>
      </c>
    </row>
    <row r="18" spans="1:38" x14ac:dyDescent="0.35">
      <c r="A18" t="s">
        <v>114</v>
      </c>
      <c r="B18">
        <v>2017</v>
      </c>
      <c r="C18" t="s">
        <v>3</v>
      </c>
      <c r="D18" s="3">
        <v>64.285714285714278</v>
      </c>
      <c r="E18" s="3">
        <v>56.481481481481474</v>
      </c>
      <c r="F18" s="3">
        <v>50.427350427350426</v>
      </c>
      <c r="G18" s="3">
        <v>58.974358974358971</v>
      </c>
      <c r="H18" s="3">
        <v>79.365079365079353</v>
      </c>
      <c r="I18" s="3">
        <v>64.285714285714278</v>
      </c>
      <c r="J18" s="3">
        <v>53.535353535353536</v>
      </c>
      <c r="K18" s="3">
        <v>48.412698412698404</v>
      </c>
      <c r="L18" s="3">
        <v>18.888888888888889</v>
      </c>
      <c r="M18" s="3">
        <v>53.17460317460317</v>
      </c>
      <c r="N18" s="3">
        <v>61.111111111111107</v>
      </c>
      <c r="O18" s="3">
        <v>53.17460317460317</v>
      </c>
      <c r="P18" s="3">
        <v>49.824989824989828</v>
      </c>
      <c r="Q18" s="3">
        <v>70.634920634920633</v>
      </c>
      <c r="R18" s="3">
        <v>77.777777777777771</v>
      </c>
      <c r="S18" s="3">
        <v>58.974358974358971</v>
      </c>
      <c r="T18" s="3">
        <v>56.666666666666657</v>
      </c>
      <c r="U18" s="3">
        <v>54.761904761904766</v>
      </c>
      <c r="V18" s="3">
        <v>40.170940170940163</v>
      </c>
      <c r="W18" s="3">
        <v>54.761904761904766</v>
      </c>
      <c r="X18" s="3">
        <v>58.730158730158728</v>
      </c>
      <c r="Y18" s="3">
        <v>62.698412698412703</v>
      </c>
      <c r="Z18" s="3">
        <v>76.984126984126988</v>
      </c>
      <c r="AA18" s="3">
        <v>65.81196581196582</v>
      </c>
      <c r="AB18" s="3">
        <v>65.873015873015873</v>
      </c>
      <c r="AC18" s="3">
        <v>49.572649572649574</v>
      </c>
      <c r="AD18" s="3">
        <v>35.555555555555557</v>
      </c>
      <c r="AE18" s="3">
        <v>14.814814814814817</v>
      </c>
      <c r="AF18" s="3">
        <v>31.313131313131315</v>
      </c>
      <c r="AG18" s="3">
        <v>40.476190476190482</v>
      </c>
      <c r="AH18" s="3">
        <v>40.267115600448932</v>
      </c>
      <c r="AI18" s="3">
        <v>77.301587301587304</v>
      </c>
      <c r="AJ18" s="3">
        <v>54.761904761904766</v>
      </c>
      <c r="AK18" s="3">
        <v>57.341269841269835</v>
      </c>
      <c r="AL18" s="3">
        <v>80.687830687830683</v>
      </c>
    </row>
    <row r="19" spans="1:38" x14ac:dyDescent="0.35">
      <c r="A19" t="s">
        <v>114</v>
      </c>
      <c r="B19">
        <v>2021</v>
      </c>
      <c r="C19" t="s">
        <v>3</v>
      </c>
      <c r="D19" s="3">
        <v>54.44444444444445</v>
      </c>
      <c r="E19" s="3">
        <v>60.683760683760681</v>
      </c>
      <c r="F19" s="3">
        <v>45.648148148148145</v>
      </c>
      <c r="G19" s="3">
        <v>75</v>
      </c>
      <c r="H19" s="3">
        <v>57.037037037037038</v>
      </c>
      <c r="I19" s="3">
        <v>74.603174603174608</v>
      </c>
      <c r="J19" s="3">
        <v>67.592592592592581</v>
      </c>
      <c r="K19" s="3">
        <v>74.81481481481481</v>
      </c>
      <c r="L19" s="3">
        <v>62.393162393162385</v>
      </c>
      <c r="M19" s="3">
        <v>65.873015873015873</v>
      </c>
      <c r="N19" s="3">
        <v>70.370370370370367</v>
      </c>
      <c r="O19" s="3">
        <v>68.148148148148152</v>
      </c>
      <c r="P19" s="3">
        <v>45.185185185185183</v>
      </c>
      <c r="Q19" s="3">
        <v>76.19047619047619</v>
      </c>
      <c r="R19" s="3">
        <v>69.047619047619051</v>
      </c>
      <c r="S19" s="3">
        <v>78.571428571428569</v>
      </c>
      <c r="T19" s="3">
        <v>52.991452991452988</v>
      </c>
      <c r="U19" s="3">
        <v>57.142857142857146</v>
      </c>
      <c r="V19" s="3">
        <v>46.153846153846153</v>
      </c>
      <c r="W19" s="3">
        <v>73.80952380952381</v>
      </c>
      <c r="X19" s="3">
        <v>66.666666666666657</v>
      </c>
      <c r="Y19" s="3">
        <v>57.142857142857146</v>
      </c>
      <c r="Z19" s="3">
        <v>57.777777777777779</v>
      </c>
      <c r="AA19" s="3">
        <v>74.074074074074076</v>
      </c>
      <c r="AB19" s="3">
        <v>74.81481481481481</v>
      </c>
      <c r="AC19" s="3">
        <v>60.683760683760681</v>
      </c>
      <c r="AD19" s="3">
        <v>33.333333333333329</v>
      </c>
      <c r="AE19" s="3">
        <v>25.396825396825395</v>
      </c>
      <c r="AF19" s="3">
        <v>41.111111111111114</v>
      </c>
      <c r="AG19" s="3">
        <v>62.037037037037031</v>
      </c>
      <c r="AH19" s="3">
        <v>49.481481481481481</v>
      </c>
      <c r="AI19" s="3">
        <v>71.587301587301596</v>
      </c>
      <c r="AJ19" s="3">
        <v>58.518518518518519</v>
      </c>
      <c r="AK19" s="3">
        <v>59.25925925925926</v>
      </c>
      <c r="AL19" s="3">
        <v>77.530864197530875</v>
      </c>
    </row>
    <row r="20" spans="1:38" x14ac:dyDescent="0.35">
      <c r="A20" t="s">
        <v>92</v>
      </c>
      <c r="B20">
        <v>2017</v>
      </c>
      <c r="C20" t="s">
        <v>99</v>
      </c>
      <c r="D20" s="3">
        <v>64.444444444444443</v>
      </c>
      <c r="E20" s="3">
        <v>62.037037037037031</v>
      </c>
      <c r="F20" s="3">
        <v>41.481481481481481</v>
      </c>
      <c r="G20" s="3">
        <v>39.25925925925926</v>
      </c>
      <c r="H20" s="3">
        <v>71.111111111111114</v>
      </c>
      <c r="I20" s="3">
        <v>55.555555555555557</v>
      </c>
      <c r="J20" s="3">
        <v>28.571428571428573</v>
      </c>
      <c r="K20" s="3">
        <v>27.407407407407408</v>
      </c>
      <c r="L20" s="3">
        <v>35.802469135802468</v>
      </c>
      <c r="M20" s="3">
        <v>38.518518518518519</v>
      </c>
      <c r="N20" s="3">
        <v>47.407407407407405</v>
      </c>
      <c r="O20" s="3">
        <v>42.222222222222221</v>
      </c>
      <c r="P20" s="3">
        <v>32.246913580246918</v>
      </c>
      <c r="Q20" s="3">
        <v>67.407407407407405</v>
      </c>
      <c r="R20" s="3">
        <v>61.111111111111107</v>
      </c>
      <c r="S20" s="3">
        <v>55.555555555555557</v>
      </c>
      <c r="T20" s="3">
        <v>16.666666666666664</v>
      </c>
      <c r="U20" s="3">
        <v>44.444444444444443</v>
      </c>
      <c r="V20" s="3">
        <v>19.999999999999996</v>
      </c>
      <c r="W20" s="3">
        <v>55.555555555555557</v>
      </c>
      <c r="X20" s="3">
        <v>51.851851851851855</v>
      </c>
      <c r="Y20" s="3">
        <v>39.25925925925926</v>
      </c>
      <c r="Z20" s="3">
        <v>45.925925925925931</v>
      </c>
      <c r="AA20" s="3">
        <v>60</v>
      </c>
      <c r="AB20" s="3">
        <v>54.814814814814817</v>
      </c>
      <c r="AC20" s="3">
        <v>53.333333333333329</v>
      </c>
      <c r="AD20" s="3">
        <v>25.925925925925927</v>
      </c>
      <c r="AE20" s="3">
        <v>16.666666666666664</v>
      </c>
      <c r="AF20" s="3">
        <v>37.606837606837608</v>
      </c>
      <c r="AG20" s="3">
        <v>42.592592592592588</v>
      </c>
      <c r="AH20" s="3">
        <v>48.899470899470899</v>
      </c>
      <c r="AI20" s="3">
        <v>88.888888888888886</v>
      </c>
      <c r="AJ20" s="3">
        <v>35.555555555555557</v>
      </c>
      <c r="AK20" s="3">
        <v>39.074074074074076</v>
      </c>
      <c r="AL20" s="3">
        <v>68.641975308641975</v>
      </c>
    </row>
    <row r="21" spans="1:38" x14ac:dyDescent="0.35">
      <c r="A21" t="s">
        <v>92</v>
      </c>
      <c r="B21">
        <v>2021</v>
      </c>
      <c r="C21" t="s">
        <v>99</v>
      </c>
      <c r="D21" s="3">
        <v>65.656565656565661</v>
      </c>
      <c r="E21" s="3">
        <v>54.545454545454547</v>
      </c>
      <c r="F21" s="3">
        <v>50.420875420875419</v>
      </c>
      <c r="G21" s="3">
        <v>51.851851851851855</v>
      </c>
      <c r="H21" s="3">
        <v>63.888888888888886</v>
      </c>
      <c r="I21" s="3">
        <v>50.925925925925924</v>
      </c>
      <c r="J21" s="3">
        <v>38.888888888888886</v>
      </c>
      <c r="K21" s="3">
        <v>39.393939393939398</v>
      </c>
      <c r="L21" s="3">
        <v>42.592592592592588</v>
      </c>
      <c r="M21" s="3">
        <v>41.666666666666664</v>
      </c>
      <c r="N21" s="3">
        <v>41.666666666666664</v>
      </c>
      <c r="O21" s="3">
        <v>37.962962962962962</v>
      </c>
      <c r="P21" s="3">
        <v>30.185185185185183</v>
      </c>
      <c r="Q21" s="3">
        <v>53.535353535353536</v>
      </c>
      <c r="R21" s="3">
        <v>55.555555555555557</v>
      </c>
      <c r="S21" s="3">
        <v>40.74074074074074</v>
      </c>
      <c r="T21" s="3">
        <v>51.851851851851855</v>
      </c>
      <c r="U21" s="3">
        <v>34.920634920634924</v>
      </c>
      <c r="V21" s="3">
        <v>61.111111111111107</v>
      </c>
      <c r="W21" s="3">
        <v>62.037037037037031</v>
      </c>
      <c r="X21" s="3">
        <v>60.185185185185183</v>
      </c>
      <c r="Y21" s="3">
        <v>58.333333333333329</v>
      </c>
      <c r="Z21" s="3">
        <v>62.962962962962962</v>
      </c>
      <c r="AA21" s="3">
        <v>57.407407407407412</v>
      </c>
      <c r="AB21" s="3">
        <v>56.481481481481474</v>
      </c>
      <c r="AC21" s="3">
        <v>62.962962962962962</v>
      </c>
      <c r="AD21" s="3">
        <v>55.555555555555557</v>
      </c>
      <c r="AE21" s="3">
        <v>38.888888888888886</v>
      </c>
      <c r="AF21" s="3">
        <v>44.444444444444443</v>
      </c>
      <c r="AG21" s="3">
        <v>46.666666666666664</v>
      </c>
      <c r="AH21" s="3">
        <v>28.518518518518515</v>
      </c>
      <c r="AI21" s="3">
        <v>79.444444444444457</v>
      </c>
      <c r="AJ21" s="3">
        <v>28.703703703703706</v>
      </c>
      <c r="AK21" s="3">
        <v>44.675925925925924</v>
      </c>
      <c r="AL21" s="3">
        <v>82.407407407407405</v>
      </c>
    </row>
    <row r="22" spans="1:38" x14ac:dyDescent="0.35">
      <c r="A22" t="s">
        <v>114</v>
      </c>
      <c r="B22">
        <v>2017</v>
      </c>
      <c r="C22" t="s">
        <v>100</v>
      </c>
      <c r="D22" s="3">
        <v>60.683760683760681</v>
      </c>
      <c r="E22" s="3">
        <v>60.683760683760681</v>
      </c>
      <c r="F22" s="3">
        <v>58.333333333333329</v>
      </c>
      <c r="G22" s="3">
        <v>51.515151515151516</v>
      </c>
      <c r="H22" s="3">
        <v>48.412698412698404</v>
      </c>
      <c r="I22" s="3">
        <v>47.619047619047613</v>
      </c>
      <c r="J22" s="3">
        <v>52.991452991452988</v>
      </c>
      <c r="K22" s="3">
        <v>46.464646464646464</v>
      </c>
      <c r="L22" s="3">
        <v>45.55555555555555</v>
      </c>
      <c r="M22" s="3">
        <v>51.515151515151516</v>
      </c>
      <c r="N22" s="3">
        <v>48.148148148148145</v>
      </c>
      <c r="O22" s="3">
        <v>44.444444444444443</v>
      </c>
      <c r="P22" s="3">
        <v>47.777777777777779</v>
      </c>
      <c r="Q22" s="3">
        <v>54.166666666666664</v>
      </c>
      <c r="R22" s="3">
        <v>48.888888888888893</v>
      </c>
      <c r="S22" s="3">
        <v>60</v>
      </c>
      <c r="T22" s="3">
        <v>55.555555555555557</v>
      </c>
      <c r="U22" s="3">
        <v>47.474747474747467</v>
      </c>
      <c r="V22" s="3">
        <v>38.271604938271608</v>
      </c>
      <c r="W22" s="3">
        <v>57.407407407407412</v>
      </c>
      <c r="X22" s="3">
        <v>50.427350427350426</v>
      </c>
      <c r="Y22" s="3">
        <v>46.296296296296298</v>
      </c>
      <c r="Z22" s="3">
        <v>46.296296296296298</v>
      </c>
      <c r="AA22" s="3">
        <v>55.555555555555557</v>
      </c>
      <c r="AB22" s="3">
        <v>61.111111111111107</v>
      </c>
      <c r="AC22" s="3">
        <v>36.36363636363636</v>
      </c>
      <c r="AD22" s="3">
        <v>20.987654320987652</v>
      </c>
      <c r="AE22" s="3">
        <v>22.222222222222221</v>
      </c>
      <c r="AF22" s="3">
        <v>50</v>
      </c>
      <c r="AG22" s="3">
        <v>43.434343434343432</v>
      </c>
      <c r="AH22" s="3">
        <v>52.777777777777771</v>
      </c>
      <c r="AI22" s="3">
        <v>79.316239316239319</v>
      </c>
      <c r="AJ22" s="3">
        <v>45.454545454545453</v>
      </c>
      <c r="AK22" s="3">
        <v>40.491452991452995</v>
      </c>
      <c r="AL22" s="3">
        <v>73.21937321937321</v>
      </c>
    </row>
    <row r="23" spans="1:38" x14ac:dyDescent="0.35">
      <c r="A23" t="s">
        <v>114</v>
      </c>
      <c r="B23">
        <v>2021</v>
      </c>
      <c r="C23" t="s">
        <v>100</v>
      </c>
      <c r="D23" s="3">
        <v>60</v>
      </c>
      <c r="E23" s="3">
        <v>60.683760683760681</v>
      </c>
      <c r="F23" s="3">
        <v>44.615384615384613</v>
      </c>
      <c r="G23" s="3">
        <v>46.913580246913583</v>
      </c>
      <c r="H23" s="3">
        <v>56.481481481481474</v>
      </c>
      <c r="I23" s="3">
        <v>43.589743589743591</v>
      </c>
      <c r="J23" s="3">
        <v>61.111111111111107</v>
      </c>
      <c r="K23" s="3">
        <v>56.481481481481474</v>
      </c>
      <c r="L23" s="3">
        <v>50.505050505050505</v>
      </c>
      <c r="M23" s="3">
        <v>48.717948717948723</v>
      </c>
      <c r="N23" s="3">
        <v>48.717948717948723</v>
      </c>
      <c r="O23" s="3">
        <v>50.427350427350426</v>
      </c>
      <c r="P23" s="3">
        <v>49.230769230769226</v>
      </c>
      <c r="Q23" s="3">
        <v>68.888888888888886</v>
      </c>
      <c r="R23" s="3">
        <v>58.585858585858581</v>
      </c>
      <c r="S23" s="3">
        <v>56.481481481481474</v>
      </c>
      <c r="T23" s="3">
        <v>54.320987654320987</v>
      </c>
      <c r="U23" s="3">
        <v>47.474747474747467</v>
      </c>
      <c r="V23" s="3">
        <v>53.703703703703695</v>
      </c>
      <c r="W23" s="3">
        <v>48.717948717948723</v>
      </c>
      <c r="X23" s="3">
        <v>47.008547008547005</v>
      </c>
      <c r="Y23" s="3">
        <v>36.752136752136749</v>
      </c>
      <c r="Z23" s="3">
        <v>41.880341880341881</v>
      </c>
      <c r="AA23" s="3">
        <v>49.572649572649574</v>
      </c>
      <c r="AB23" s="3">
        <v>52.991452991452988</v>
      </c>
      <c r="AC23" s="3">
        <v>38.888888888888886</v>
      </c>
      <c r="AD23" s="3">
        <v>26.984126984126981</v>
      </c>
      <c r="AE23" s="3">
        <v>22.222222222222221</v>
      </c>
      <c r="AF23" s="3">
        <v>35.802469135802468</v>
      </c>
      <c r="AG23" s="3">
        <v>51.515151515151516</v>
      </c>
      <c r="AH23" s="3">
        <v>56.239316239316238</v>
      </c>
      <c r="AI23" s="3">
        <v>69.401709401709397</v>
      </c>
      <c r="AJ23" s="3">
        <v>41.025641025641029</v>
      </c>
      <c r="AK23" s="3">
        <v>40.206552706552706</v>
      </c>
      <c r="AL23" s="3">
        <v>75.498575498575505</v>
      </c>
    </row>
    <row r="24" spans="1:38" x14ac:dyDescent="0.35">
      <c r="A24" t="s">
        <v>92</v>
      </c>
      <c r="B24">
        <v>2017</v>
      </c>
      <c r="C24" t="s">
        <v>159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35">
      <c r="A25" t="s">
        <v>92</v>
      </c>
      <c r="B25">
        <v>2021</v>
      </c>
      <c r="C25" t="s">
        <v>159</v>
      </c>
      <c r="D25" s="3">
        <v>75.213675213675216</v>
      </c>
      <c r="E25" s="3">
        <v>77.777777777777771</v>
      </c>
      <c r="F25" s="3">
        <v>67.185592185592185</v>
      </c>
      <c r="G25" s="3">
        <v>58.119658119658119</v>
      </c>
      <c r="H25" s="3">
        <v>64.285714285714278</v>
      </c>
      <c r="I25" s="3">
        <v>81.481481481481481</v>
      </c>
      <c r="J25" s="3">
        <v>58.02469135802469</v>
      </c>
      <c r="K25" s="3">
        <v>65.740740740740748</v>
      </c>
      <c r="L25" s="3">
        <v>66.666666666666657</v>
      </c>
      <c r="M25" s="3">
        <v>65.873015873015873</v>
      </c>
      <c r="N25" s="3">
        <v>72.592592592592595</v>
      </c>
      <c r="O25" s="3">
        <v>66.666666666666657</v>
      </c>
      <c r="P25" s="3">
        <v>50.264550264550259</v>
      </c>
      <c r="Q25" s="3">
        <v>76.92307692307692</v>
      </c>
      <c r="R25" s="3">
        <v>71.717171717171709</v>
      </c>
      <c r="S25" s="3">
        <v>69.841269841269835</v>
      </c>
      <c r="T25" s="3">
        <v>62.222222222222214</v>
      </c>
      <c r="U25" s="3">
        <v>67.676767676767668</v>
      </c>
      <c r="V25" s="3">
        <v>63.63636363636364</v>
      </c>
      <c r="W25" s="3">
        <v>70.370370370370367</v>
      </c>
      <c r="X25" s="3">
        <v>84.444444444444443</v>
      </c>
      <c r="Y25" s="3">
        <v>70.634920634920633</v>
      </c>
      <c r="Z25" s="3">
        <v>94.444444444444443</v>
      </c>
      <c r="AA25" s="3">
        <v>81.481481481481481</v>
      </c>
      <c r="AB25" s="3">
        <v>79.365079365079353</v>
      </c>
      <c r="AC25" s="3">
        <v>78.632478632478623</v>
      </c>
      <c r="AD25" s="3">
        <v>79.012345679012341</v>
      </c>
      <c r="AE25" s="3">
        <v>74.358974358974365</v>
      </c>
      <c r="AF25" s="3">
        <v>74.603174603174608</v>
      </c>
      <c r="AG25" s="3">
        <v>66.666666666666657</v>
      </c>
      <c r="AH25" s="3">
        <v>71.440781440781436</v>
      </c>
      <c r="AI25" s="3">
        <v>79.181929181929178</v>
      </c>
      <c r="AJ25" s="3">
        <v>82.539682539682545</v>
      </c>
      <c r="AK25" s="3">
        <v>79.735449735449734</v>
      </c>
      <c r="AL25" s="3">
        <v>79.770723104056444</v>
      </c>
    </row>
    <row r="26" spans="1:38" x14ac:dyDescent="0.35">
      <c r="A26" t="s">
        <v>114</v>
      </c>
      <c r="B26">
        <v>2017</v>
      </c>
      <c r="C26" t="s">
        <v>117</v>
      </c>
      <c r="D26" s="3">
        <v>80.555555555555557</v>
      </c>
      <c r="E26" s="3">
        <v>68.518518518518519</v>
      </c>
      <c r="F26" s="3">
        <v>70</v>
      </c>
      <c r="G26" s="3">
        <v>53.703703703703695</v>
      </c>
      <c r="H26" s="3">
        <v>48.717948717948723</v>
      </c>
      <c r="I26" s="3">
        <v>46.913580246913583</v>
      </c>
      <c r="J26" s="3">
        <v>37.962962962962962</v>
      </c>
      <c r="K26" s="3">
        <v>45.370370370370367</v>
      </c>
      <c r="L26" s="3">
        <v>43.589743589743591</v>
      </c>
      <c r="M26" s="3">
        <v>44.444444444444443</v>
      </c>
      <c r="N26" s="3">
        <v>64.444444444444443</v>
      </c>
      <c r="O26" s="3">
        <v>62.62626262626263</v>
      </c>
      <c r="P26" s="3">
        <v>46.096650263316931</v>
      </c>
      <c r="Q26" s="3">
        <v>71.604938271604937</v>
      </c>
      <c r="R26" s="3">
        <v>72.222222222222214</v>
      </c>
      <c r="S26" s="3">
        <v>70.707070707070699</v>
      </c>
      <c r="T26" s="3">
        <v>40.74074074074074</v>
      </c>
      <c r="U26" s="3">
        <v>41.111111111111114</v>
      </c>
      <c r="V26" s="3">
        <v>19.999999999999996</v>
      </c>
      <c r="W26" s="3">
        <v>50</v>
      </c>
      <c r="X26" s="3">
        <v>46.666666666666664</v>
      </c>
      <c r="Y26" s="3">
        <v>39.393939393939398</v>
      </c>
      <c r="Z26" s="3">
        <v>18.055555555555554</v>
      </c>
      <c r="AA26" s="3">
        <v>28.28282828282828</v>
      </c>
      <c r="AB26" s="3">
        <v>48.484848484848477</v>
      </c>
      <c r="AC26" s="3">
        <v>42.857142857142854</v>
      </c>
      <c r="AD26" s="3" t="s">
        <v>78</v>
      </c>
      <c r="AE26" s="3" t="s">
        <v>78</v>
      </c>
      <c r="AF26" s="3">
        <v>26.984126984126981</v>
      </c>
      <c r="AG26" s="3">
        <v>40.74074074074074</v>
      </c>
      <c r="AH26" s="3">
        <v>61.358024691358025</v>
      </c>
      <c r="AI26" s="3">
        <v>76.168350168350173</v>
      </c>
      <c r="AJ26" s="3">
        <v>27.272727272727273</v>
      </c>
      <c r="AK26" s="3">
        <v>25.694444444444443</v>
      </c>
      <c r="AL26" s="3">
        <v>73.148148148148152</v>
      </c>
    </row>
    <row r="27" spans="1:38" x14ac:dyDescent="0.35">
      <c r="A27" t="s">
        <v>114</v>
      </c>
      <c r="B27">
        <v>2021</v>
      </c>
      <c r="C27" t="s">
        <v>117</v>
      </c>
      <c r="D27" s="3">
        <v>74.444444444444443</v>
      </c>
      <c r="E27" s="3">
        <v>78.787878787878796</v>
      </c>
      <c r="F27" s="3">
        <v>52.209595959595958</v>
      </c>
      <c r="G27" s="3">
        <v>46.296296296296298</v>
      </c>
      <c r="H27" s="3">
        <v>41.414141414141419</v>
      </c>
      <c r="I27" s="3">
        <v>59.595959595959592</v>
      </c>
      <c r="J27" s="3">
        <v>40.277777777777779</v>
      </c>
      <c r="K27" s="3">
        <v>59.722222222222221</v>
      </c>
      <c r="L27" s="3">
        <v>69.135802469135797</v>
      </c>
      <c r="M27" s="3">
        <v>52.525252525252526</v>
      </c>
      <c r="N27" s="3">
        <v>46.666666666666664</v>
      </c>
      <c r="O27" s="3">
        <v>48.888888888888893</v>
      </c>
      <c r="P27" s="3">
        <v>53.777777777777771</v>
      </c>
      <c r="Q27" s="3">
        <v>71.604938271604937</v>
      </c>
      <c r="R27" s="3">
        <v>82.222222222222229</v>
      </c>
      <c r="S27" s="3">
        <v>75.308641975308632</v>
      </c>
      <c r="T27" s="3">
        <v>57.142857142857146</v>
      </c>
      <c r="U27" s="3">
        <v>56.944444444444443</v>
      </c>
      <c r="V27" s="3">
        <v>51.111111111111107</v>
      </c>
      <c r="W27" s="3">
        <v>57.575757575757571</v>
      </c>
      <c r="X27" s="3">
        <v>47.474747474747467</v>
      </c>
      <c r="Y27" s="3">
        <v>54.545454545454547</v>
      </c>
      <c r="Z27" s="3">
        <v>41.414141414141419</v>
      </c>
      <c r="AA27" s="3">
        <v>60.606060606060602</v>
      </c>
      <c r="AB27" s="3">
        <v>68.686868686868678</v>
      </c>
      <c r="AC27" s="3">
        <v>68.888888888888886</v>
      </c>
      <c r="AD27" s="3">
        <v>66.666666666666657</v>
      </c>
      <c r="AE27" s="3">
        <v>44.444444444444443</v>
      </c>
      <c r="AF27" s="3">
        <v>52.38095238095238</v>
      </c>
      <c r="AG27" s="3">
        <v>54.320987654320987</v>
      </c>
      <c r="AH27" s="3">
        <v>54.444444444444436</v>
      </c>
      <c r="AI27" s="3">
        <v>78.585858585858574</v>
      </c>
      <c r="AJ27" s="3">
        <v>41.111111111111114</v>
      </c>
      <c r="AK27" s="3">
        <v>44.722222222222214</v>
      </c>
      <c r="AL27" s="3">
        <v>84.074074074074076</v>
      </c>
    </row>
    <row r="28" spans="1:38" x14ac:dyDescent="0.35">
      <c r="A28" t="s">
        <v>90</v>
      </c>
      <c r="B28">
        <v>2017</v>
      </c>
      <c r="C28" t="s">
        <v>146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35">
      <c r="A29" t="s">
        <v>90</v>
      </c>
      <c r="B29">
        <v>2021</v>
      </c>
      <c r="C29" t="s">
        <v>146</v>
      </c>
      <c r="D29" s="3">
        <v>59.595959595959592</v>
      </c>
      <c r="E29" s="3">
        <v>62.393162393162385</v>
      </c>
      <c r="F29" s="3">
        <v>54.107744107744104</v>
      </c>
      <c r="G29" s="3">
        <v>53.968253968253961</v>
      </c>
      <c r="H29" s="3">
        <v>45.185185185185183</v>
      </c>
      <c r="I29" s="3">
        <v>51.111111111111107</v>
      </c>
      <c r="J29" s="3">
        <v>63.63636363636364</v>
      </c>
      <c r="K29" s="3">
        <v>62.037037037037031</v>
      </c>
      <c r="L29" s="3">
        <v>64.102564102564102</v>
      </c>
      <c r="M29" s="3">
        <v>50.793650793650791</v>
      </c>
      <c r="N29" s="3">
        <v>30.952380952380949</v>
      </c>
      <c r="O29" s="3">
        <v>46.825396825396822</v>
      </c>
      <c r="P29" s="3">
        <v>41.925925925925924</v>
      </c>
      <c r="Q29" s="3">
        <v>77.777777777777771</v>
      </c>
      <c r="R29" s="3">
        <v>81.818181818181813</v>
      </c>
      <c r="S29" s="3">
        <v>78.703703703703709</v>
      </c>
      <c r="T29" s="3">
        <v>53.703703703703695</v>
      </c>
      <c r="U29" s="3">
        <v>59.82905982905983</v>
      </c>
      <c r="V29" s="3">
        <v>72.839506172839506</v>
      </c>
      <c r="W29" s="3">
        <v>60.74074074074074</v>
      </c>
      <c r="X29" s="3">
        <v>54.074074074074069</v>
      </c>
      <c r="Y29" s="3">
        <v>43.703703703703702</v>
      </c>
      <c r="Z29" s="3">
        <v>51.111111111111107</v>
      </c>
      <c r="AA29" s="3">
        <v>73.333333333333329</v>
      </c>
      <c r="AB29" s="3">
        <v>68.888888888888886</v>
      </c>
      <c r="AC29" s="3">
        <v>56.79012345679012</v>
      </c>
      <c r="AD29" s="3">
        <v>61.904761904761898</v>
      </c>
      <c r="AE29" s="3">
        <v>66.666666666666657</v>
      </c>
      <c r="AF29" s="3">
        <v>52.777777777777779</v>
      </c>
      <c r="AG29" s="3">
        <v>57.777777777777779</v>
      </c>
      <c r="AH29" s="3">
        <v>52.888888888888879</v>
      </c>
      <c r="AI29" s="3">
        <v>78.613756613756621</v>
      </c>
      <c r="AJ29" s="3">
        <v>42.962962962962955</v>
      </c>
      <c r="AK29" s="3">
        <v>56.447811447811446</v>
      </c>
      <c r="AL29" s="3">
        <v>76.296296296296305</v>
      </c>
    </row>
    <row r="30" spans="1:38" x14ac:dyDescent="0.35">
      <c r="A30" t="s">
        <v>91</v>
      </c>
      <c r="B30">
        <v>2017</v>
      </c>
      <c r="C30" t="s">
        <v>101</v>
      </c>
      <c r="D30" s="3">
        <v>43.518518518518519</v>
      </c>
      <c r="E30" s="3">
        <v>50.505050505050505</v>
      </c>
      <c r="F30" s="3">
        <v>49.494949494949488</v>
      </c>
      <c r="G30" s="3">
        <v>42.424242424242422</v>
      </c>
      <c r="H30" s="3">
        <v>48.412698412698404</v>
      </c>
      <c r="I30" s="3">
        <v>68.253968253968253</v>
      </c>
      <c r="J30" s="3">
        <v>15.384615384615383</v>
      </c>
      <c r="K30" s="3">
        <v>26.984126984126981</v>
      </c>
      <c r="L30" s="3">
        <v>40.476190476190482</v>
      </c>
      <c r="M30" s="3">
        <v>39.316239316239312</v>
      </c>
      <c r="N30" s="3">
        <v>55.555555555555557</v>
      </c>
      <c r="O30" s="3">
        <v>49.572649572649574</v>
      </c>
      <c r="P30" s="3">
        <v>27.875457875457876</v>
      </c>
      <c r="Q30" s="3">
        <v>53.84615384615384</v>
      </c>
      <c r="R30" s="3">
        <v>37.037037037037031</v>
      </c>
      <c r="S30" s="3">
        <v>34.126984126984119</v>
      </c>
      <c r="T30" s="3">
        <v>25.641025641025639</v>
      </c>
      <c r="U30" s="3">
        <v>36.507936507936506</v>
      </c>
      <c r="V30" s="3">
        <v>23.931623931623928</v>
      </c>
      <c r="W30" s="3">
        <v>68.253968253968253</v>
      </c>
      <c r="X30" s="3">
        <v>53.17460317460317</v>
      </c>
      <c r="Y30" s="3">
        <v>38.095238095238095</v>
      </c>
      <c r="Z30" s="3">
        <v>62.62626262626263</v>
      </c>
      <c r="AA30" s="3">
        <v>57.936507936507937</v>
      </c>
      <c r="AB30" s="3">
        <v>55.555555555555557</v>
      </c>
      <c r="AC30" s="3">
        <v>35.042735042735046</v>
      </c>
      <c r="AD30" s="3">
        <v>23.076923076923077</v>
      </c>
      <c r="AE30" s="3">
        <v>18.18181818181818</v>
      </c>
      <c r="AF30" s="3">
        <v>23.931623931623928</v>
      </c>
      <c r="AG30" s="3">
        <v>33.333333333333329</v>
      </c>
      <c r="AH30" s="3">
        <v>55.925925925925924</v>
      </c>
      <c r="AI30" s="3">
        <v>62.478632478632484</v>
      </c>
      <c r="AJ30" s="3">
        <v>36.752136752136749</v>
      </c>
      <c r="AK30" s="3">
        <v>50.396825396825392</v>
      </c>
      <c r="AL30" s="3">
        <v>76.19047619047619</v>
      </c>
    </row>
    <row r="31" spans="1:38" x14ac:dyDescent="0.35">
      <c r="A31" t="s">
        <v>91</v>
      </c>
      <c r="B31">
        <v>2021</v>
      </c>
      <c r="C31" t="s">
        <v>101</v>
      </c>
      <c r="D31" s="3">
        <v>57.575757575757571</v>
      </c>
      <c r="E31" s="3">
        <v>62.698412698412703</v>
      </c>
      <c r="F31" s="3">
        <v>59.193121693121682</v>
      </c>
      <c r="G31" s="3">
        <v>56.666666666666657</v>
      </c>
      <c r="H31" s="3">
        <v>31.111111111111107</v>
      </c>
      <c r="I31" s="3">
        <v>58.730158730158728</v>
      </c>
      <c r="J31" s="3">
        <v>33.333333333333329</v>
      </c>
      <c r="K31" s="3">
        <v>48.484848484848477</v>
      </c>
      <c r="L31" s="3">
        <v>57.407407407407412</v>
      </c>
      <c r="M31" s="3">
        <v>37.222222222222214</v>
      </c>
      <c r="N31" s="3">
        <v>42.777777777777771</v>
      </c>
      <c r="O31" s="3">
        <v>36.666666666666664</v>
      </c>
      <c r="P31" s="3">
        <v>40.952380952380949</v>
      </c>
      <c r="Q31" s="3">
        <v>61.111111111111107</v>
      </c>
      <c r="R31" s="3">
        <v>57.638888888888886</v>
      </c>
      <c r="S31" s="3">
        <v>61.111111111111107</v>
      </c>
      <c r="T31" s="3">
        <v>37.037037037037031</v>
      </c>
      <c r="U31" s="3">
        <v>54.700854700854705</v>
      </c>
      <c r="V31" s="3">
        <v>50.617283950617278</v>
      </c>
      <c r="W31" s="3">
        <v>53.439153439153436</v>
      </c>
      <c r="X31" s="3">
        <v>50.793650793650791</v>
      </c>
      <c r="Y31" s="3">
        <v>45.5026455026455</v>
      </c>
      <c r="Z31" s="3">
        <v>64.705882352941174</v>
      </c>
      <c r="AA31" s="3">
        <v>67.195767195767189</v>
      </c>
      <c r="AB31" s="3">
        <v>69.312169312169317</v>
      </c>
      <c r="AC31" s="3">
        <v>51.515151515151516</v>
      </c>
      <c r="AD31" s="3">
        <v>45.454545454545453</v>
      </c>
      <c r="AE31" s="3">
        <v>26.666666666666664</v>
      </c>
      <c r="AF31" s="3">
        <v>44.444444444444443</v>
      </c>
      <c r="AG31" s="3">
        <v>45.679012345679006</v>
      </c>
      <c r="AH31" s="3">
        <v>65.502645502645507</v>
      </c>
      <c r="AI31" s="3">
        <v>67.407407407407419</v>
      </c>
      <c r="AJ31" s="3">
        <v>41.111111111111114</v>
      </c>
      <c r="AK31" s="3">
        <v>56.308131439710394</v>
      </c>
      <c r="AL31" s="3">
        <v>80.423280423280417</v>
      </c>
    </row>
    <row r="32" spans="1:38" x14ac:dyDescent="0.35">
      <c r="A32" t="s">
        <v>114</v>
      </c>
      <c r="B32">
        <v>2017</v>
      </c>
      <c r="C32" t="s">
        <v>4</v>
      </c>
      <c r="D32" s="3">
        <v>76.666666666666671</v>
      </c>
      <c r="E32" s="3">
        <v>48.888888888888893</v>
      </c>
      <c r="F32" s="3">
        <v>57.777777777777779</v>
      </c>
      <c r="G32" s="3">
        <v>47.777777777777771</v>
      </c>
      <c r="H32" s="3">
        <v>51.851851851851855</v>
      </c>
      <c r="I32" s="3">
        <v>36.111111111111107</v>
      </c>
      <c r="J32" s="3">
        <v>28.888888888888889</v>
      </c>
      <c r="K32" s="3">
        <v>41.111111111111114</v>
      </c>
      <c r="L32" s="3">
        <v>16.666666666666664</v>
      </c>
      <c r="M32" s="3">
        <v>28.888888888888889</v>
      </c>
      <c r="N32" s="3">
        <v>62.222222222222214</v>
      </c>
      <c r="O32" s="3">
        <v>54.44444444444445</v>
      </c>
      <c r="P32" s="3">
        <v>25.975308641975307</v>
      </c>
      <c r="Q32" s="3">
        <v>68.888888888888886</v>
      </c>
      <c r="R32" s="3">
        <v>63.333333333333336</v>
      </c>
      <c r="S32" s="3">
        <v>61.111111111111107</v>
      </c>
      <c r="T32" s="3">
        <v>38.271604938271608</v>
      </c>
      <c r="U32" s="3">
        <v>23.333333333333332</v>
      </c>
      <c r="V32" s="3">
        <v>6.6666666666666679</v>
      </c>
      <c r="W32" s="3">
        <v>76.666666666666671</v>
      </c>
      <c r="X32" s="3">
        <v>34.444444444444436</v>
      </c>
      <c r="Y32" s="3">
        <v>44.444444444444443</v>
      </c>
      <c r="Z32" s="3">
        <v>62.962962962962962</v>
      </c>
      <c r="AA32" s="3">
        <v>47.777777777777771</v>
      </c>
      <c r="AB32" s="3">
        <v>64.444444444444443</v>
      </c>
      <c r="AC32" s="3">
        <v>25.555555555555554</v>
      </c>
      <c r="AD32" s="3">
        <v>2.2222222222222214</v>
      </c>
      <c r="AE32" s="3">
        <v>2.469135802469137</v>
      </c>
      <c r="AF32" s="3">
        <v>15.555555555555554</v>
      </c>
      <c r="AG32" s="3">
        <v>25.555555555555554</v>
      </c>
      <c r="AH32" s="3">
        <v>31.876543209876541</v>
      </c>
      <c r="AI32" s="3">
        <v>67.061728395061721</v>
      </c>
      <c r="AJ32" s="3">
        <v>35.802469135802468</v>
      </c>
      <c r="AK32" s="3">
        <v>41.388888888888886</v>
      </c>
      <c r="AL32" s="3">
        <v>75.925925925925924</v>
      </c>
    </row>
    <row r="33" spans="1:38" x14ac:dyDescent="0.35">
      <c r="A33" t="s">
        <v>114</v>
      </c>
      <c r="B33">
        <v>2021</v>
      </c>
      <c r="C33" t="s">
        <v>4</v>
      </c>
      <c r="D33" s="3">
        <v>73.148148148148138</v>
      </c>
      <c r="E33" s="3">
        <v>48.148148148148145</v>
      </c>
      <c r="F33" s="3">
        <v>57.870370370370367</v>
      </c>
      <c r="G33" s="3">
        <v>61.111111111111107</v>
      </c>
      <c r="H33" s="3">
        <v>43.518518518518519</v>
      </c>
      <c r="I33" s="3">
        <v>71.296296296296291</v>
      </c>
      <c r="J33" s="3">
        <v>46.666666666666664</v>
      </c>
      <c r="K33" s="3">
        <v>52.777777777777779</v>
      </c>
      <c r="L33" s="3">
        <v>50</v>
      </c>
      <c r="M33" s="3">
        <v>50.925925925925924</v>
      </c>
      <c r="N33" s="3">
        <v>68.518518518518519</v>
      </c>
      <c r="O33" s="3">
        <v>62.62626262626263</v>
      </c>
      <c r="P33" s="3">
        <v>48.653198653198658</v>
      </c>
      <c r="Q33" s="3">
        <v>74.747474747474755</v>
      </c>
      <c r="R33" s="3">
        <v>71.296296296296291</v>
      </c>
      <c r="S33" s="3">
        <v>73.737373737373744</v>
      </c>
      <c r="T33" s="3">
        <v>49.494949494949488</v>
      </c>
      <c r="U33" s="3">
        <v>43.20987654320988</v>
      </c>
      <c r="V33" s="3">
        <v>27.777777777777779</v>
      </c>
      <c r="W33" s="3">
        <v>74.074074074074076</v>
      </c>
      <c r="X33" s="3">
        <v>43.518518518518519</v>
      </c>
      <c r="Y33" s="3">
        <v>48.148148148148145</v>
      </c>
      <c r="Z33" s="3">
        <v>59.259259259259252</v>
      </c>
      <c r="AA33" s="3">
        <v>45.370370370370367</v>
      </c>
      <c r="AB33" s="3">
        <v>55.555555555555557</v>
      </c>
      <c r="AC33" s="3">
        <v>33.333333333333329</v>
      </c>
      <c r="AD33" s="3">
        <v>44.444444444444443</v>
      </c>
      <c r="AE33" s="3">
        <v>33.333333333333329</v>
      </c>
      <c r="AF33" s="3">
        <v>29.629629629629626</v>
      </c>
      <c r="AG33" s="3">
        <v>42.424242424242422</v>
      </c>
      <c r="AH33" s="3">
        <v>55.74074074074074</v>
      </c>
      <c r="AI33" s="3">
        <v>65.925925925925938</v>
      </c>
      <c r="AJ33" s="3">
        <v>41.666666666666664</v>
      </c>
      <c r="AK33" s="3">
        <v>34.953703703703702</v>
      </c>
      <c r="AL33" s="3">
        <v>67.901234567901227</v>
      </c>
    </row>
    <row r="34" spans="1:38" x14ac:dyDescent="0.35">
      <c r="A34" t="s">
        <v>91</v>
      </c>
      <c r="B34">
        <v>2017</v>
      </c>
      <c r="C34" t="s">
        <v>160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35">
      <c r="A35" t="s">
        <v>91</v>
      </c>
      <c r="B35">
        <v>2021</v>
      </c>
      <c r="C35" t="s">
        <v>160</v>
      </c>
      <c r="D35" s="3">
        <v>50.925925925925924</v>
      </c>
      <c r="E35" s="3">
        <v>46.153846153846153</v>
      </c>
      <c r="F35" s="3">
        <v>35.714285714285708</v>
      </c>
      <c r="G35" s="3">
        <v>48.888888888888893</v>
      </c>
      <c r="H35" s="3">
        <v>18.253968253968253</v>
      </c>
      <c r="I35" s="3">
        <v>54.761904761904766</v>
      </c>
      <c r="J35" s="3">
        <v>11.111111111111111</v>
      </c>
      <c r="K35" s="3">
        <v>48.611111111111107</v>
      </c>
      <c r="L35" s="3">
        <v>42.857142857142854</v>
      </c>
      <c r="M35" s="3">
        <v>30.769230769230766</v>
      </c>
      <c r="N35" s="3">
        <v>42.857142857142854</v>
      </c>
      <c r="O35" s="3">
        <v>40.476190476190482</v>
      </c>
      <c r="P35" s="3">
        <v>39.059829059829056</v>
      </c>
      <c r="Q35" s="3">
        <v>67.592592592592581</v>
      </c>
      <c r="R35" s="3">
        <v>46.031746031746032</v>
      </c>
      <c r="S35" s="3">
        <v>37.5</v>
      </c>
      <c r="T35" s="3">
        <v>14.814814814814817</v>
      </c>
      <c r="U35" s="3">
        <v>30.864197530864196</v>
      </c>
      <c r="V35" s="3">
        <v>33.333333333333329</v>
      </c>
      <c r="W35" s="3">
        <v>39.682539682539677</v>
      </c>
      <c r="X35" s="3">
        <v>47.008547008547005</v>
      </c>
      <c r="Y35" s="3">
        <v>36.752136752136749</v>
      </c>
      <c r="Z35" s="3">
        <v>81.481481481481481</v>
      </c>
      <c r="AA35" s="3">
        <v>57.142857142857146</v>
      </c>
      <c r="AB35" s="3">
        <v>61.904761904761898</v>
      </c>
      <c r="AC35" s="3">
        <v>26.984126984126981</v>
      </c>
      <c r="AD35" s="3">
        <v>27.777777777777779</v>
      </c>
      <c r="AE35" s="3">
        <v>44.444444444444443</v>
      </c>
      <c r="AF35" s="3">
        <v>20.37037037037037</v>
      </c>
      <c r="AG35" s="3">
        <v>25</v>
      </c>
      <c r="AH35" s="3">
        <v>53.333333333333336</v>
      </c>
      <c r="AI35" s="3">
        <v>57.631257631257633</v>
      </c>
      <c r="AJ35" s="3">
        <v>40.170940170940163</v>
      </c>
      <c r="AK35" s="3">
        <v>46.947496947496944</v>
      </c>
      <c r="AL35" s="3">
        <v>67.195767195767203</v>
      </c>
    </row>
    <row r="36" spans="1:38" x14ac:dyDescent="0.35">
      <c r="A36" t="s">
        <v>90</v>
      </c>
      <c r="B36">
        <v>2017</v>
      </c>
      <c r="C36" t="s">
        <v>5</v>
      </c>
      <c r="D36" s="3">
        <v>72.727272727272734</v>
      </c>
      <c r="E36" s="3">
        <v>75.308641975308632</v>
      </c>
      <c r="F36" s="3">
        <v>51.851851851851855</v>
      </c>
      <c r="G36" s="3">
        <v>33.333333333333329</v>
      </c>
      <c r="H36" s="3">
        <v>73.148148148148138</v>
      </c>
      <c r="I36" s="3">
        <v>50.925925925925924</v>
      </c>
      <c r="J36" s="3">
        <v>34.567901234567898</v>
      </c>
      <c r="K36" s="3">
        <v>55.555555555555557</v>
      </c>
      <c r="L36" s="3">
        <v>35.555555555555557</v>
      </c>
      <c r="M36" s="3">
        <v>66.666666666666657</v>
      </c>
      <c r="N36" s="3">
        <v>62.962962962962962</v>
      </c>
      <c r="O36" s="3">
        <v>44.444444444444443</v>
      </c>
      <c r="P36" s="3">
        <v>27.594356261022927</v>
      </c>
      <c r="Q36" s="3">
        <v>66.666666666666657</v>
      </c>
      <c r="R36" s="3">
        <v>58.333333333333329</v>
      </c>
      <c r="S36" s="3">
        <v>60.606060606060602</v>
      </c>
      <c r="T36" s="3">
        <v>22.222222222222221</v>
      </c>
      <c r="U36" s="3">
        <v>17.777777777777779</v>
      </c>
      <c r="V36" s="3">
        <v>44.444444444444443</v>
      </c>
      <c r="W36" s="3">
        <v>63.888888888888886</v>
      </c>
      <c r="X36" s="3">
        <v>68.518518518518519</v>
      </c>
      <c r="Y36" s="3">
        <v>72.222222222222214</v>
      </c>
      <c r="Z36" s="3">
        <v>42.222222222222221</v>
      </c>
      <c r="AA36" s="3">
        <v>83.333333333333329</v>
      </c>
      <c r="AB36" s="3">
        <v>63.888888888888886</v>
      </c>
      <c r="AC36" s="3">
        <v>47.474747474747467</v>
      </c>
      <c r="AD36" s="3">
        <v>33.333333333333329</v>
      </c>
      <c r="AE36" s="3">
        <v>30.158730158730158</v>
      </c>
      <c r="AF36" s="3">
        <v>30.158730158730158</v>
      </c>
      <c r="AG36" s="3">
        <v>34.343434343434339</v>
      </c>
      <c r="AH36" s="3">
        <v>36.507936507936506</v>
      </c>
      <c r="AI36" s="3">
        <v>63.797979797979792</v>
      </c>
      <c r="AJ36" s="3">
        <v>30.555555555555554</v>
      </c>
      <c r="AK36" s="3">
        <v>40.993265993265993</v>
      </c>
      <c r="AL36" s="3">
        <v>77.777777777777771</v>
      </c>
    </row>
    <row r="37" spans="1:38" x14ac:dyDescent="0.35">
      <c r="A37" t="s">
        <v>90</v>
      </c>
      <c r="B37">
        <v>2021</v>
      </c>
      <c r="C37" t="s">
        <v>5</v>
      </c>
      <c r="D37" s="3">
        <v>70.370370370370367</v>
      </c>
      <c r="E37" s="3">
        <v>73.148148148148138</v>
      </c>
      <c r="F37" s="3">
        <v>57.300569800569797</v>
      </c>
      <c r="G37" s="3">
        <v>50.617283950617278</v>
      </c>
      <c r="H37" s="3">
        <v>68.376068376068375</v>
      </c>
      <c r="I37" s="3">
        <v>61.111111111111107</v>
      </c>
      <c r="J37" s="3">
        <v>37.037037037037031</v>
      </c>
      <c r="K37" s="3">
        <v>56.79012345679012</v>
      </c>
      <c r="L37" s="3">
        <v>56.666666666666657</v>
      </c>
      <c r="M37" s="3">
        <v>55.555555555555557</v>
      </c>
      <c r="N37" s="3">
        <v>57.264957264957268</v>
      </c>
      <c r="O37" s="3">
        <v>55.555555555555557</v>
      </c>
      <c r="P37" s="3">
        <v>26.787878787878789</v>
      </c>
      <c r="Q37" s="3">
        <v>72.727272727272734</v>
      </c>
      <c r="R37" s="3">
        <v>43.333333333333336</v>
      </c>
      <c r="S37" s="3">
        <v>63.63636363636364</v>
      </c>
      <c r="T37" s="3">
        <v>29.629629629629626</v>
      </c>
      <c r="U37" s="3">
        <v>40.74074074074074</v>
      </c>
      <c r="V37" s="3">
        <v>53.703703703703695</v>
      </c>
      <c r="W37" s="3">
        <v>70.085470085470078</v>
      </c>
      <c r="X37" s="3">
        <v>71.794871794871796</v>
      </c>
      <c r="Y37" s="3">
        <v>70.940170940170944</v>
      </c>
      <c r="Z37" s="3">
        <v>66.666666666666657</v>
      </c>
      <c r="AA37" s="3">
        <v>78.632478632478623</v>
      </c>
      <c r="AB37" s="3">
        <v>58.119658119658119</v>
      </c>
      <c r="AC37" s="3">
        <v>69.841269841269835</v>
      </c>
      <c r="AD37" s="3">
        <v>65.079365079365076</v>
      </c>
      <c r="AE37" s="3">
        <v>53.333333333333329</v>
      </c>
      <c r="AF37" s="3">
        <v>56.79012345679012</v>
      </c>
      <c r="AG37" s="3">
        <v>50</v>
      </c>
      <c r="AH37" s="3">
        <v>37.508417508417509</v>
      </c>
      <c r="AI37" s="3">
        <v>81.411896745230081</v>
      </c>
      <c r="AJ37" s="3">
        <v>41.880341880341881</v>
      </c>
      <c r="AK37" s="3">
        <v>41.025641025641022</v>
      </c>
      <c r="AL37" s="3">
        <v>87.179487179487182</v>
      </c>
    </row>
    <row r="38" spans="1:38" x14ac:dyDescent="0.35">
      <c r="A38" t="s">
        <v>91</v>
      </c>
      <c r="B38">
        <v>2017</v>
      </c>
      <c r="C38" t="s">
        <v>118</v>
      </c>
      <c r="D38" s="3">
        <v>59.259259259259252</v>
      </c>
      <c r="E38" s="3">
        <v>54.629629629629633</v>
      </c>
      <c r="F38" s="3">
        <v>37.37373737373737</v>
      </c>
      <c r="G38" s="3">
        <v>26.666666666666664</v>
      </c>
      <c r="H38" s="3">
        <v>67.777777777777771</v>
      </c>
      <c r="I38" s="3">
        <v>62.62626262626263</v>
      </c>
      <c r="J38" s="3">
        <v>15.87301587301587</v>
      </c>
      <c r="K38" s="3">
        <v>60.185185185185183</v>
      </c>
      <c r="L38" s="3">
        <v>52.222222222222221</v>
      </c>
      <c r="M38" s="3">
        <v>60.683760683760681</v>
      </c>
      <c r="N38" s="3">
        <v>63.247863247863251</v>
      </c>
      <c r="O38" s="3">
        <v>60.683760683760681</v>
      </c>
      <c r="P38" s="3">
        <v>56.413105413105406</v>
      </c>
      <c r="Q38" s="3">
        <v>77.777777777777771</v>
      </c>
      <c r="R38" s="3">
        <v>67.901234567901227</v>
      </c>
      <c r="S38" s="3">
        <v>70.940170940170944</v>
      </c>
      <c r="T38" s="3">
        <v>12.222222222222223</v>
      </c>
      <c r="U38" s="3">
        <v>62.037037037037031</v>
      </c>
      <c r="V38" s="3">
        <v>71.111111111111114</v>
      </c>
      <c r="W38" s="3">
        <v>67.521367521367509</v>
      </c>
      <c r="X38" s="3">
        <v>52.136752136752136</v>
      </c>
      <c r="Y38" s="3">
        <v>63.247863247863251</v>
      </c>
      <c r="Z38" s="3">
        <v>76.92307692307692</v>
      </c>
      <c r="AA38" s="3">
        <v>66.666666666666657</v>
      </c>
      <c r="AB38" s="3">
        <v>47.474747474747467</v>
      </c>
      <c r="AC38" s="3">
        <v>52.777777777777779</v>
      </c>
      <c r="AD38" s="3">
        <v>52.777777777777779</v>
      </c>
      <c r="AE38" s="3">
        <v>54.166666666666664</v>
      </c>
      <c r="AF38" s="3">
        <v>52.525252525252526</v>
      </c>
      <c r="AG38" s="3">
        <v>63.63636363636364</v>
      </c>
      <c r="AH38" s="3">
        <v>70.378917378917365</v>
      </c>
      <c r="AI38" s="3">
        <v>67.820512820512818</v>
      </c>
      <c r="AJ38" s="3">
        <v>42.222222222222221</v>
      </c>
      <c r="AK38" s="3">
        <v>59.18803418803418</v>
      </c>
      <c r="AL38" s="3">
        <v>82.621082621082621</v>
      </c>
    </row>
    <row r="39" spans="1:38" x14ac:dyDescent="0.35">
      <c r="A39" t="s">
        <v>91</v>
      </c>
      <c r="B39">
        <v>2021</v>
      </c>
      <c r="C39" t="s">
        <v>118</v>
      </c>
      <c r="D39" s="3">
        <v>65.079365079365076</v>
      </c>
      <c r="E39" s="3">
        <v>51.111111111111107</v>
      </c>
      <c r="F39" s="3">
        <v>47.985347985347985</v>
      </c>
      <c r="G39" s="3">
        <v>51.111111111111107</v>
      </c>
      <c r="H39" s="3">
        <v>49.572649572649574</v>
      </c>
      <c r="I39" s="3">
        <v>50</v>
      </c>
      <c r="J39" s="3">
        <v>48.888888888888893</v>
      </c>
      <c r="K39" s="3">
        <v>58.333333333333329</v>
      </c>
      <c r="L39" s="3">
        <v>44.444444444444443</v>
      </c>
      <c r="M39" s="3">
        <v>45.454545454545453</v>
      </c>
      <c r="N39" s="3">
        <v>48.148148148148145</v>
      </c>
      <c r="O39" s="3">
        <v>45.370370370370367</v>
      </c>
      <c r="P39" s="3">
        <v>45.982905982905983</v>
      </c>
      <c r="Q39" s="3">
        <v>53.333333333333329</v>
      </c>
      <c r="R39" s="3">
        <v>69.444444444444443</v>
      </c>
      <c r="S39" s="3">
        <v>51.388888888888886</v>
      </c>
      <c r="T39" s="3">
        <v>29.629629629629626</v>
      </c>
      <c r="U39" s="3">
        <v>52.38095238095238</v>
      </c>
      <c r="V39" s="3">
        <v>48.148148148148145</v>
      </c>
      <c r="W39" s="3">
        <v>52.136752136752136</v>
      </c>
      <c r="X39" s="3">
        <v>39.316239316239312</v>
      </c>
      <c r="Y39" s="3">
        <v>41.880341880341881</v>
      </c>
      <c r="Z39" s="3">
        <v>64.102564102564102</v>
      </c>
      <c r="AA39" s="3">
        <v>56.410256410256402</v>
      </c>
      <c r="AB39" s="3">
        <v>49.074074074074076</v>
      </c>
      <c r="AC39" s="3">
        <v>51.851851851851855</v>
      </c>
      <c r="AD39" s="3">
        <v>46.666666666666664</v>
      </c>
      <c r="AE39" s="3">
        <v>51.851851851851855</v>
      </c>
      <c r="AF39" s="3">
        <v>45.833333333333329</v>
      </c>
      <c r="AG39" s="3">
        <v>63.492063492063494</v>
      </c>
      <c r="AH39" s="3">
        <v>54.700854700854698</v>
      </c>
      <c r="AI39" s="3">
        <v>65.641025641025664</v>
      </c>
      <c r="AJ39" s="3">
        <v>42.735042735042732</v>
      </c>
      <c r="AK39" s="3">
        <v>46.474358974358978</v>
      </c>
      <c r="AL39" s="3">
        <v>68.376068376068375</v>
      </c>
    </row>
    <row r="40" spans="1:38" x14ac:dyDescent="0.35">
      <c r="A40" t="s">
        <v>116</v>
      </c>
      <c r="B40">
        <v>2017</v>
      </c>
      <c r="C40" t="s">
        <v>137</v>
      </c>
      <c r="D40" s="3">
        <v>76.19047619047619</v>
      </c>
      <c r="E40" s="3">
        <v>83.760683760683762</v>
      </c>
      <c r="F40" s="3">
        <v>65.81196581196582</v>
      </c>
      <c r="G40" s="3">
        <v>64.285714285714278</v>
      </c>
      <c r="H40" s="3">
        <v>87.179487179487182</v>
      </c>
      <c r="I40" s="3">
        <v>74.444444444444443</v>
      </c>
      <c r="J40" s="3">
        <v>66.666666666666657</v>
      </c>
      <c r="K40" s="3">
        <v>64.285714285714278</v>
      </c>
      <c r="L40" s="3">
        <v>70.370370370370367</v>
      </c>
      <c r="M40" s="3">
        <v>77.037037037037038</v>
      </c>
      <c r="N40" s="3">
        <v>80.740740740740748</v>
      </c>
      <c r="O40" s="3">
        <v>79.999999999999986</v>
      </c>
      <c r="P40" s="3">
        <v>67.746031746031733</v>
      </c>
      <c r="Q40" s="3">
        <v>80.158730158730151</v>
      </c>
      <c r="R40" s="3">
        <v>38.888888888888886</v>
      </c>
      <c r="S40" s="3">
        <v>66.666666666666657</v>
      </c>
      <c r="T40" s="3">
        <v>62.222222222222214</v>
      </c>
      <c r="U40" s="3">
        <v>55.555555555555557</v>
      </c>
      <c r="V40" s="3">
        <v>57.777777777777779</v>
      </c>
      <c r="W40" s="3">
        <v>74.603174603174608</v>
      </c>
      <c r="X40" s="3">
        <v>65.873015873015873</v>
      </c>
      <c r="Y40" s="3">
        <v>60.317460317460316</v>
      </c>
      <c r="Z40" s="3">
        <v>71.717171717171709</v>
      </c>
      <c r="AA40" s="3">
        <v>70.707070707070699</v>
      </c>
      <c r="AB40" s="3">
        <v>75.555555555555557</v>
      </c>
      <c r="AC40" s="3">
        <v>63.888888888888886</v>
      </c>
      <c r="AD40" s="3">
        <v>41.269841269841272</v>
      </c>
      <c r="AE40" s="3">
        <v>28.888888888888889</v>
      </c>
      <c r="AF40" s="3">
        <v>52.525252525252526</v>
      </c>
      <c r="AG40" s="3">
        <v>48.888888888888893</v>
      </c>
      <c r="AH40" s="3">
        <v>74.483571983571977</v>
      </c>
      <c r="AI40" s="3">
        <v>73.837273837273841</v>
      </c>
      <c r="AJ40" s="3">
        <v>34.18803418803418</v>
      </c>
      <c r="AK40" s="3">
        <v>58.296102046102042</v>
      </c>
      <c r="AL40" s="3">
        <v>84.320987654321002</v>
      </c>
    </row>
    <row r="41" spans="1:38" x14ac:dyDescent="0.35">
      <c r="A41" t="s">
        <v>116</v>
      </c>
      <c r="B41">
        <v>2021</v>
      </c>
      <c r="C41" t="s">
        <v>137</v>
      </c>
      <c r="D41" s="3">
        <v>65.873015873015873</v>
      </c>
      <c r="E41" s="3">
        <v>63.492063492063494</v>
      </c>
      <c r="F41" s="3">
        <v>56.878306878306873</v>
      </c>
      <c r="G41" s="3">
        <v>51.515151515151516</v>
      </c>
      <c r="H41" s="3">
        <v>72.222222222222214</v>
      </c>
      <c r="I41" s="3">
        <v>70.085470085470078</v>
      </c>
      <c r="J41" s="3">
        <v>58.585858585858581</v>
      </c>
      <c r="K41" s="3">
        <v>65.740740740740748</v>
      </c>
      <c r="L41" s="3">
        <v>60.606060606060602</v>
      </c>
      <c r="M41" s="3">
        <v>69.047619047619051</v>
      </c>
      <c r="N41" s="3">
        <v>69.047619047619051</v>
      </c>
      <c r="O41" s="3">
        <v>69.230769230769226</v>
      </c>
      <c r="P41" s="3">
        <v>60.354090354090353</v>
      </c>
      <c r="Q41" s="3">
        <v>70.940170940170944</v>
      </c>
      <c r="R41" s="3">
        <v>66.666666666666657</v>
      </c>
      <c r="S41" s="3">
        <v>62.962962962962962</v>
      </c>
      <c r="T41" s="3">
        <v>58.888888888888886</v>
      </c>
      <c r="U41" s="3">
        <v>56.56565656565656</v>
      </c>
      <c r="V41" s="3">
        <v>47.222222222222221</v>
      </c>
      <c r="W41" s="3">
        <v>65.873015873015873</v>
      </c>
      <c r="X41" s="3">
        <v>65.079365079365076</v>
      </c>
      <c r="Y41" s="3">
        <v>53.17460317460317</v>
      </c>
      <c r="Z41" s="3">
        <v>65.873015873015873</v>
      </c>
      <c r="AA41" s="3">
        <v>59.523809523809518</v>
      </c>
      <c r="AB41" s="3">
        <v>65.079365079365076</v>
      </c>
      <c r="AC41" s="3">
        <v>70</v>
      </c>
      <c r="AD41" s="3">
        <v>46.031746031746032</v>
      </c>
      <c r="AE41" s="3">
        <v>36.507936507936506</v>
      </c>
      <c r="AF41" s="3">
        <v>50.617283950617278</v>
      </c>
      <c r="AG41" s="3">
        <v>65.277777777777771</v>
      </c>
      <c r="AH41" s="3">
        <v>64.458874458874448</v>
      </c>
      <c r="AI41" s="3">
        <v>77.193732193732188</v>
      </c>
      <c r="AJ41" s="3">
        <v>51.587301587301589</v>
      </c>
      <c r="AK41" s="3">
        <v>61.797924297924297</v>
      </c>
      <c r="AL41" s="3">
        <v>78.835978835978835</v>
      </c>
    </row>
    <row r="42" spans="1:38" x14ac:dyDescent="0.35">
      <c r="A42" t="s">
        <v>116</v>
      </c>
      <c r="B42">
        <v>2017</v>
      </c>
      <c r="C42" t="s">
        <v>119</v>
      </c>
      <c r="D42" s="3">
        <v>80.555555555555557</v>
      </c>
      <c r="E42" s="3">
        <v>64.102564102564102</v>
      </c>
      <c r="F42" s="3">
        <v>80.555555555555557</v>
      </c>
      <c r="G42" s="3">
        <v>71.717171717171709</v>
      </c>
      <c r="H42" s="3">
        <v>70.085470085470078</v>
      </c>
      <c r="I42" s="3">
        <v>55.555555555555557</v>
      </c>
      <c r="J42" s="3">
        <v>58.888888888888886</v>
      </c>
      <c r="K42" s="3">
        <v>37.962962962962962</v>
      </c>
      <c r="L42" s="3">
        <v>63.333333333333336</v>
      </c>
      <c r="M42" s="3">
        <v>57.936507936507937</v>
      </c>
      <c r="N42" s="3">
        <v>62.698412698412703</v>
      </c>
      <c r="O42" s="3">
        <v>52.38095238095238</v>
      </c>
      <c r="P42" s="3">
        <v>65.996632996632997</v>
      </c>
      <c r="Q42" s="3">
        <v>61.538461538461533</v>
      </c>
      <c r="R42" s="3">
        <v>72.727272727272734</v>
      </c>
      <c r="S42" s="3">
        <v>62.62626262626263</v>
      </c>
      <c r="T42" s="3">
        <v>47.619047619047613</v>
      </c>
      <c r="U42" s="3">
        <v>55.555555555555557</v>
      </c>
      <c r="V42" s="3">
        <v>55.555555555555557</v>
      </c>
      <c r="W42" s="3">
        <v>65.873015873015873</v>
      </c>
      <c r="X42" s="3">
        <v>54.700854700854705</v>
      </c>
      <c r="Y42" s="3">
        <v>53.17460317460317</v>
      </c>
      <c r="Z42" s="3">
        <v>68.518518518518519</v>
      </c>
      <c r="AA42" s="3">
        <v>42.857142857142854</v>
      </c>
      <c r="AB42" s="3">
        <v>48.412698412698404</v>
      </c>
      <c r="AC42" s="3">
        <v>47.619047619047613</v>
      </c>
      <c r="AD42" s="3">
        <v>43.434343434343432</v>
      </c>
      <c r="AE42" s="3">
        <v>39.506172839506171</v>
      </c>
      <c r="AF42" s="3">
        <v>42.857142857142854</v>
      </c>
      <c r="AG42" s="3">
        <v>44.444444444444443</v>
      </c>
      <c r="AH42" s="3">
        <v>66.666666666666657</v>
      </c>
      <c r="AI42" s="3">
        <v>80.720390720390725</v>
      </c>
      <c r="AJ42" s="3">
        <v>65.740740740740748</v>
      </c>
      <c r="AK42" s="3">
        <v>35.714285714285708</v>
      </c>
      <c r="AL42" s="3">
        <v>78.042328042328037</v>
      </c>
    </row>
    <row r="43" spans="1:38" x14ac:dyDescent="0.35">
      <c r="A43" t="s">
        <v>116</v>
      </c>
      <c r="B43">
        <v>2021</v>
      </c>
      <c r="C43" t="s">
        <v>119</v>
      </c>
      <c r="D43" s="3">
        <v>80.808080808080817</v>
      </c>
      <c r="E43" s="3">
        <v>75.757575757575751</v>
      </c>
      <c r="F43" s="3">
        <v>65.151515151515156</v>
      </c>
      <c r="G43" s="3">
        <v>70.707070707070699</v>
      </c>
      <c r="H43" s="3">
        <v>64.646464646464651</v>
      </c>
      <c r="I43" s="3">
        <v>65.277777777777771</v>
      </c>
      <c r="J43" s="3">
        <v>40.74074074074074</v>
      </c>
      <c r="K43" s="3">
        <v>55.555555555555557</v>
      </c>
      <c r="L43" s="3">
        <v>65.277777777777771</v>
      </c>
      <c r="M43" s="3">
        <v>63.63636363636364</v>
      </c>
      <c r="N43" s="3">
        <v>68.686868686868678</v>
      </c>
      <c r="O43" s="3">
        <v>66.666666666666657</v>
      </c>
      <c r="P43" s="3">
        <v>72.525252525252512</v>
      </c>
      <c r="Q43" s="3">
        <v>68.686868686868678</v>
      </c>
      <c r="R43" s="3">
        <v>77.777777777777771</v>
      </c>
      <c r="S43" s="3">
        <v>61.111111111111107</v>
      </c>
      <c r="T43" s="3">
        <v>55.555555555555557</v>
      </c>
      <c r="U43" s="3">
        <v>57.575757575757571</v>
      </c>
      <c r="V43" s="3">
        <v>47.222222222222221</v>
      </c>
      <c r="W43" s="3">
        <v>67.676767676767668</v>
      </c>
      <c r="X43" s="3">
        <v>61.616161616161619</v>
      </c>
      <c r="Y43" s="3">
        <v>60.606060606060602</v>
      </c>
      <c r="Z43" s="3">
        <v>79.797979797979792</v>
      </c>
      <c r="AA43" s="3">
        <v>67.676767676767668</v>
      </c>
      <c r="AB43" s="3">
        <v>74.747474747474755</v>
      </c>
      <c r="AC43" s="3">
        <v>62.222222222222214</v>
      </c>
      <c r="AD43" s="3">
        <v>35.555555555555557</v>
      </c>
      <c r="AE43" s="3">
        <v>47.222222222222221</v>
      </c>
      <c r="AF43" s="3">
        <v>41.975308641975303</v>
      </c>
      <c r="AG43" s="3">
        <v>51.111111111111107</v>
      </c>
      <c r="AH43" s="3">
        <v>72.12121212121211</v>
      </c>
      <c r="AI43" s="3">
        <v>62.828282828282831</v>
      </c>
      <c r="AJ43" s="3">
        <v>57.777777777777779</v>
      </c>
      <c r="AK43" s="3">
        <v>57.323232323232325</v>
      </c>
      <c r="AL43" s="3">
        <v>91.582491582491585</v>
      </c>
    </row>
    <row r="44" spans="1:38" x14ac:dyDescent="0.35">
      <c r="A44" t="s">
        <v>116</v>
      </c>
      <c r="B44">
        <v>2017</v>
      </c>
      <c r="C44" t="s">
        <v>17</v>
      </c>
      <c r="D44" s="3">
        <v>70.085470085470078</v>
      </c>
      <c r="E44" s="3">
        <v>63.247863247863251</v>
      </c>
      <c r="F44" s="3">
        <v>57.264957264957268</v>
      </c>
      <c r="G44" s="3">
        <v>43.20987654320988</v>
      </c>
      <c r="H44" s="3">
        <v>51.111111111111107</v>
      </c>
      <c r="I44" s="3">
        <v>34.444444444444436</v>
      </c>
      <c r="J44" s="3">
        <v>64.285714285714278</v>
      </c>
      <c r="K44" s="3">
        <v>58.119658119658119</v>
      </c>
      <c r="L44" s="3">
        <v>52.136752136752136</v>
      </c>
      <c r="M44" s="3">
        <v>65.079365079365076</v>
      </c>
      <c r="N44" s="3">
        <v>53.17460317460317</v>
      </c>
      <c r="O44" s="3">
        <v>57.264957264957268</v>
      </c>
      <c r="P44" s="3">
        <v>51.70940170940171</v>
      </c>
      <c r="Q44" s="3">
        <v>73.504273504273499</v>
      </c>
      <c r="R44" s="3">
        <v>67.676767676767668</v>
      </c>
      <c r="S44" s="3">
        <v>49.572649572649574</v>
      </c>
      <c r="T44" s="3">
        <v>33.333333333333329</v>
      </c>
      <c r="U44" s="3">
        <v>56.410256410256402</v>
      </c>
      <c r="V44" s="3">
        <v>34.567901234567898</v>
      </c>
      <c r="W44" s="3">
        <v>53.17460317460317</v>
      </c>
      <c r="X44" s="3">
        <v>53.17460317460317</v>
      </c>
      <c r="Y44" s="3">
        <v>51.587301587301589</v>
      </c>
      <c r="Z44" s="3">
        <v>75.213675213675216</v>
      </c>
      <c r="AA44" s="3">
        <v>49.206349206349209</v>
      </c>
      <c r="AB44" s="3">
        <v>69.841269841269835</v>
      </c>
      <c r="AC44" s="3">
        <v>58.585858585858581</v>
      </c>
      <c r="AD44" s="3">
        <v>39.393939393939398</v>
      </c>
      <c r="AE44" s="3">
        <v>36.36363636363636</v>
      </c>
      <c r="AF44" s="3">
        <v>33.333333333333329</v>
      </c>
      <c r="AG44" s="3">
        <v>62.698412698412703</v>
      </c>
      <c r="AH44" s="3">
        <v>68.006993006993</v>
      </c>
      <c r="AI44" s="3">
        <v>82.454212454212453</v>
      </c>
      <c r="AJ44" s="3">
        <v>48.148148148148145</v>
      </c>
      <c r="AK44" s="3">
        <v>45.039682539682538</v>
      </c>
      <c r="AL44" s="3">
        <v>85.449735449735456</v>
      </c>
    </row>
    <row r="45" spans="1:38" x14ac:dyDescent="0.35">
      <c r="A45" t="s">
        <v>116</v>
      </c>
      <c r="B45">
        <v>2021</v>
      </c>
      <c r="C45" t="s">
        <v>17</v>
      </c>
      <c r="D45" s="3">
        <v>75.555555555555557</v>
      </c>
      <c r="E45" s="3">
        <v>72.222222222222214</v>
      </c>
      <c r="F45" s="3">
        <v>49.514991181657848</v>
      </c>
      <c r="G45" s="3">
        <v>61.728395061728392</v>
      </c>
      <c r="H45" s="3">
        <v>62.698412698412703</v>
      </c>
      <c r="I45" s="3">
        <v>61.538461538461533</v>
      </c>
      <c r="J45" s="3">
        <v>71.111111111111114</v>
      </c>
      <c r="K45" s="3">
        <v>70.370370370370367</v>
      </c>
      <c r="L45" s="3">
        <v>66.666666666666657</v>
      </c>
      <c r="M45" s="3">
        <v>53.968253968253961</v>
      </c>
      <c r="N45" s="3">
        <v>64.285714285714278</v>
      </c>
      <c r="O45" s="3">
        <v>57.264957264957268</v>
      </c>
      <c r="P45" s="3">
        <v>45.396825396825399</v>
      </c>
      <c r="Q45" s="3">
        <v>76.666666666666671</v>
      </c>
      <c r="R45" s="3">
        <v>68.888888888888886</v>
      </c>
      <c r="S45" s="3">
        <v>87.654320987654316</v>
      </c>
      <c r="T45" s="3">
        <v>50</v>
      </c>
      <c r="U45" s="3">
        <v>64.444444444444443</v>
      </c>
      <c r="V45" s="3">
        <v>48.148148148148145</v>
      </c>
      <c r="W45" s="3">
        <v>63.492063492063494</v>
      </c>
      <c r="X45" s="3">
        <v>55.555555555555557</v>
      </c>
      <c r="Y45" s="3">
        <v>57.936507936507937</v>
      </c>
      <c r="Z45" s="3">
        <v>84.92063492063491</v>
      </c>
      <c r="AA45" s="3">
        <v>61.904761904761898</v>
      </c>
      <c r="AB45" s="3">
        <v>69.841269841269835</v>
      </c>
      <c r="AC45" s="3">
        <v>60.317460317460316</v>
      </c>
      <c r="AD45" s="3">
        <v>25</v>
      </c>
      <c r="AE45" s="3">
        <v>50</v>
      </c>
      <c r="AF45" s="3">
        <v>71.111111111111114</v>
      </c>
      <c r="AG45" s="3">
        <v>62.222222222222214</v>
      </c>
      <c r="AH45" s="3">
        <v>52.063492063492063</v>
      </c>
      <c r="AI45" s="3">
        <v>78.095238095238102</v>
      </c>
      <c r="AJ45" s="3">
        <v>50.793650793650791</v>
      </c>
      <c r="AK45" s="3">
        <v>54.166666666666657</v>
      </c>
      <c r="AL45" s="3">
        <v>84.656084656084658</v>
      </c>
    </row>
    <row r="46" spans="1:38" x14ac:dyDescent="0.35">
      <c r="A46" t="s">
        <v>93</v>
      </c>
      <c r="B46">
        <v>2017</v>
      </c>
      <c r="C46" t="s">
        <v>57</v>
      </c>
      <c r="D46" s="3">
        <v>57.936507936507937</v>
      </c>
      <c r="E46" s="3">
        <v>48.412698412698404</v>
      </c>
      <c r="F46" s="3">
        <v>64.444444444444443</v>
      </c>
      <c r="G46" s="3">
        <v>40.277777777777779</v>
      </c>
      <c r="H46" s="3">
        <v>22.962962962962965</v>
      </c>
      <c r="I46" s="3">
        <v>22.222222222222221</v>
      </c>
      <c r="J46" s="3">
        <v>32.407407407407405</v>
      </c>
      <c r="K46" s="3">
        <v>19.999999999999996</v>
      </c>
      <c r="L46" s="3">
        <v>37.777777777777779</v>
      </c>
      <c r="M46" s="3">
        <v>30.555555555555554</v>
      </c>
      <c r="N46" s="3">
        <v>16.296296296296298</v>
      </c>
      <c r="O46" s="3">
        <v>22.962962962962965</v>
      </c>
      <c r="P46" s="3">
        <v>46.567360109026779</v>
      </c>
      <c r="Q46" s="3">
        <v>45.370370370370367</v>
      </c>
      <c r="R46" s="3">
        <v>47.008547008547005</v>
      </c>
      <c r="S46" s="3">
        <v>37.037037037037031</v>
      </c>
      <c r="T46" s="3">
        <v>38.095238095238095</v>
      </c>
      <c r="U46" s="3">
        <v>37.037037037037031</v>
      </c>
      <c r="V46" s="3" t="s">
        <v>78</v>
      </c>
      <c r="W46" s="3">
        <v>38.194444444444443</v>
      </c>
      <c r="X46" s="3">
        <v>22.222222222222221</v>
      </c>
      <c r="Y46" s="3">
        <v>17.037037037037035</v>
      </c>
      <c r="Z46" s="3">
        <v>39.25925925925926</v>
      </c>
      <c r="AA46" s="3">
        <v>43.055555555555557</v>
      </c>
      <c r="AB46" s="3">
        <v>29.861111111111111</v>
      </c>
      <c r="AC46" s="3">
        <v>27.777777777777779</v>
      </c>
      <c r="AD46" s="3" t="s">
        <v>78</v>
      </c>
      <c r="AE46" s="3" t="s">
        <v>78</v>
      </c>
      <c r="AF46" s="3">
        <v>23.809523809523807</v>
      </c>
      <c r="AG46" s="3" t="s">
        <v>78</v>
      </c>
      <c r="AH46" s="3">
        <v>35.319735819735818</v>
      </c>
      <c r="AI46" s="3">
        <v>68.412698412698418</v>
      </c>
      <c r="AJ46" s="3">
        <v>31.25</v>
      </c>
      <c r="AK46" s="3">
        <v>32.291666666666664</v>
      </c>
      <c r="AL46" s="3">
        <v>45.601851851851848</v>
      </c>
    </row>
    <row r="47" spans="1:38" x14ac:dyDescent="0.35">
      <c r="A47" t="s">
        <v>93</v>
      </c>
      <c r="B47">
        <v>2021</v>
      </c>
      <c r="C47" t="s">
        <v>57</v>
      </c>
      <c r="D47" s="3">
        <v>48.484848484848477</v>
      </c>
      <c r="E47" s="3">
        <v>55.555555555555557</v>
      </c>
      <c r="F47" s="3">
        <v>35.008818342151677</v>
      </c>
      <c r="G47" s="3">
        <v>29.629629629629626</v>
      </c>
      <c r="H47" s="3">
        <v>17.171717171717169</v>
      </c>
      <c r="I47" s="3">
        <v>37.962962962962962</v>
      </c>
      <c r="J47" s="3">
        <v>52.777777777777779</v>
      </c>
      <c r="K47" s="3">
        <v>44.444444444444443</v>
      </c>
      <c r="L47" s="3">
        <v>33.333333333333329</v>
      </c>
      <c r="M47" s="3">
        <v>32.539682539682538</v>
      </c>
      <c r="N47" s="3">
        <v>29.914529914529915</v>
      </c>
      <c r="O47" s="3">
        <v>33.333333333333329</v>
      </c>
      <c r="P47" s="3">
        <v>32.73504273504274</v>
      </c>
      <c r="Q47" s="3">
        <v>51.851851851851855</v>
      </c>
      <c r="R47" s="3">
        <v>61.728395061728392</v>
      </c>
      <c r="S47" s="3">
        <v>8.3333333333333321</v>
      </c>
      <c r="T47" s="3">
        <v>19.444444444444443</v>
      </c>
      <c r="U47" s="3">
        <v>13.888888888888889</v>
      </c>
      <c r="V47" s="3">
        <v>25.396825396825395</v>
      </c>
      <c r="W47" s="3">
        <v>37.301587301587297</v>
      </c>
      <c r="X47" s="3">
        <v>26.851851851851848</v>
      </c>
      <c r="Y47" s="3">
        <v>21.367521367521366</v>
      </c>
      <c r="Z47" s="3">
        <v>46.153846153846153</v>
      </c>
      <c r="AA47" s="3">
        <v>58.974358974358971</v>
      </c>
      <c r="AB47" s="3">
        <v>42.592592592592588</v>
      </c>
      <c r="AC47" s="3">
        <v>61.111111111111107</v>
      </c>
      <c r="AD47" s="3">
        <v>37.037037037037031</v>
      </c>
      <c r="AE47" s="3">
        <v>50</v>
      </c>
      <c r="AF47" s="3">
        <v>46.666666666666664</v>
      </c>
      <c r="AG47" s="3">
        <v>42.592592592592588</v>
      </c>
      <c r="AH47" s="3">
        <v>35.506715506715501</v>
      </c>
      <c r="AI47" s="3">
        <v>72.710622710622715</v>
      </c>
      <c r="AJ47" s="3">
        <v>17.09401709401709</v>
      </c>
      <c r="AK47" s="3">
        <v>45.238095238095234</v>
      </c>
      <c r="AL47" s="3">
        <v>59.625559625559625</v>
      </c>
    </row>
    <row r="48" spans="1:38" x14ac:dyDescent="0.35">
      <c r="A48" t="s">
        <v>116</v>
      </c>
      <c r="B48">
        <v>2017</v>
      </c>
      <c r="C48" t="s">
        <v>120</v>
      </c>
      <c r="D48" s="3">
        <v>85.714285714285708</v>
      </c>
      <c r="E48" s="3">
        <v>78.571428571428569</v>
      </c>
      <c r="F48" s="3">
        <v>73.015873015873012</v>
      </c>
      <c r="G48" s="3">
        <v>67.521367521367509</v>
      </c>
      <c r="H48" s="3">
        <v>82.90598290598291</v>
      </c>
      <c r="I48" s="3">
        <v>77.777777777777771</v>
      </c>
      <c r="J48" s="3">
        <v>64.102564102564102</v>
      </c>
      <c r="K48" s="3">
        <v>69.047619047619051</v>
      </c>
      <c r="L48" s="3">
        <v>63.492063492063494</v>
      </c>
      <c r="M48" s="3">
        <v>74.603174603174608</v>
      </c>
      <c r="N48" s="3">
        <v>77.777777777777771</v>
      </c>
      <c r="O48" s="3">
        <v>68.253968253968253</v>
      </c>
      <c r="P48" s="3">
        <v>74.786324786324784</v>
      </c>
      <c r="Q48" s="3">
        <v>83.333333333333329</v>
      </c>
      <c r="R48" s="3">
        <v>80.158730158730151</v>
      </c>
      <c r="S48" s="3">
        <v>73.80952380952381</v>
      </c>
      <c r="T48" s="3">
        <v>61.538461538461533</v>
      </c>
      <c r="U48" s="3">
        <v>64.285714285714278</v>
      </c>
      <c r="V48" s="3">
        <v>70.707070707070699</v>
      </c>
      <c r="W48" s="3">
        <v>74.603174603174608</v>
      </c>
      <c r="X48" s="3">
        <v>57.936507936507937</v>
      </c>
      <c r="Y48" s="3">
        <v>62.698412698412703</v>
      </c>
      <c r="Z48" s="3">
        <v>84.126984126984127</v>
      </c>
      <c r="AA48" s="3">
        <v>69.047619047619051</v>
      </c>
      <c r="AB48" s="3">
        <v>79.365079365079353</v>
      </c>
      <c r="AC48" s="3">
        <v>71.794871794871796</v>
      </c>
      <c r="AD48" s="3">
        <v>57.777777777777779</v>
      </c>
      <c r="AE48" s="3">
        <v>43.055555555555557</v>
      </c>
      <c r="AF48" s="3">
        <v>60.317460317460316</v>
      </c>
      <c r="AG48" s="3">
        <v>62.698412698412703</v>
      </c>
      <c r="AH48" s="3">
        <v>87.096052096052091</v>
      </c>
      <c r="AI48" s="3">
        <v>75.152625152625149</v>
      </c>
      <c r="AJ48" s="3">
        <v>52.38095238095238</v>
      </c>
      <c r="AK48" s="3">
        <v>54.365079365079367</v>
      </c>
      <c r="AL48" s="3">
        <v>86.24338624338624</v>
      </c>
    </row>
    <row r="49" spans="1:38" x14ac:dyDescent="0.35">
      <c r="A49" t="s">
        <v>116</v>
      </c>
      <c r="B49">
        <v>2021</v>
      </c>
      <c r="C49" t="s">
        <v>120</v>
      </c>
      <c r="D49" s="3">
        <v>67.460317460317455</v>
      </c>
      <c r="E49" s="3">
        <v>65.079365079365076</v>
      </c>
      <c r="F49" s="3">
        <v>62.698412698412696</v>
      </c>
      <c r="G49" s="3">
        <v>55.555555555555557</v>
      </c>
      <c r="H49" s="3">
        <v>73.80952380952381</v>
      </c>
      <c r="I49" s="3">
        <v>63.247863247863251</v>
      </c>
      <c r="J49" s="3">
        <v>60.683760683760681</v>
      </c>
      <c r="K49" s="3">
        <v>66.666666666666657</v>
      </c>
      <c r="L49" s="3">
        <v>62.62626262626263</v>
      </c>
      <c r="M49" s="3">
        <v>62.698412698412703</v>
      </c>
      <c r="N49" s="3">
        <v>61.111111111111107</v>
      </c>
      <c r="O49" s="3">
        <v>55.555555555555557</v>
      </c>
      <c r="P49" s="3">
        <v>59.81684981684981</v>
      </c>
      <c r="Q49" s="3">
        <v>72.649572649572647</v>
      </c>
      <c r="R49" s="3">
        <v>76.851851851851848</v>
      </c>
      <c r="S49" s="3">
        <v>59.82905982905983</v>
      </c>
      <c r="T49" s="3">
        <v>55.555555555555557</v>
      </c>
      <c r="U49" s="3">
        <v>53.703703703703695</v>
      </c>
      <c r="V49" s="3">
        <v>51.851851851851855</v>
      </c>
      <c r="W49" s="3">
        <v>73.80952380952381</v>
      </c>
      <c r="X49" s="3">
        <v>54.761904761904766</v>
      </c>
      <c r="Y49" s="3">
        <v>51.587301587301589</v>
      </c>
      <c r="Z49" s="3">
        <v>81.196581196581207</v>
      </c>
      <c r="AA49" s="3">
        <v>62.698412698412703</v>
      </c>
      <c r="AB49" s="3">
        <v>59.523809523809518</v>
      </c>
      <c r="AC49" s="3">
        <v>55.555555555555557</v>
      </c>
      <c r="AD49" s="3">
        <v>44.444444444444443</v>
      </c>
      <c r="AE49" s="3">
        <v>38.888888888888886</v>
      </c>
      <c r="AF49" s="3">
        <v>46.296296296296298</v>
      </c>
      <c r="AG49" s="3">
        <v>48.148148148148145</v>
      </c>
      <c r="AH49" s="3">
        <v>66.056166056166063</v>
      </c>
      <c r="AI49" s="3">
        <v>66.593406593406584</v>
      </c>
      <c r="AJ49" s="3">
        <v>47.008547008547005</v>
      </c>
      <c r="AK49" s="3">
        <v>48.214285714285715</v>
      </c>
      <c r="AL49" s="3">
        <v>81.481481481481481</v>
      </c>
    </row>
    <row r="50" spans="1:38" x14ac:dyDescent="0.35">
      <c r="A50" t="s">
        <v>91</v>
      </c>
      <c r="B50">
        <v>2017</v>
      </c>
      <c r="C50" t="s">
        <v>14</v>
      </c>
      <c r="D50" s="3">
        <v>54.629629629629633</v>
      </c>
      <c r="E50" s="3">
        <v>50.925925925925924</v>
      </c>
      <c r="F50" s="3">
        <v>29.292929292929291</v>
      </c>
      <c r="G50" s="3">
        <v>57.575757575757571</v>
      </c>
      <c r="H50" s="3">
        <v>41.666666666666664</v>
      </c>
      <c r="I50" s="3">
        <v>58.333333333333329</v>
      </c>
      <c r="J50" s="3">
        <v>18.18181818181818</v>
      </c>
      <c r="K50" s="3">
        <v>22.222222222222221</v>
      </c>
      <c r="L50" s="3">
        <v>37.037037037037031</v>
      </c>
      <c r="M50" s="3">
        <v>41.666666666666664</v>
      </c>
      <c r="N50" s="3">
        <v>47.222222222222221</v>
      </c>
      <c r="O50" s="3">
        <v>39.81481481481481</v>
      </c>
      <c r="P50" s="3">
        <v>39.191919191919183</v>
      </c>
      <c r="Q50" s="3">
        <v>45.454545454545453</v>
      </c>
      <c r="R50" s="3">
        <v>34.444444444444436</v>
      </c>
      <c r="S50" s="3">
        <v>14.141414141414144</v>
      </c>
      <c r="T50" s="3">
        <v>37.37373737373737</v>
      </c>
      <c r="U50" s="3">
        <v>21.212121212121211</v>
      </c>
      <c r="V50" s="3">
        <v>30</v>
      </c>
      <c r="W50" s="3">
        <v>60.185185185185183</v>
      </c>
      <c r="X50" s="3">
        <v>31.313131313131315</v>
      </c>
      <c r="Y50" s="3">
        <v>28.703703703703706</v>
      </c>
      <c r="Z50" s="3">
        <v>65.740740740740748</v>
      </c>
      <c r="AA50" s="3">
        <v>40.74074074074074</v>
      </c>
      <c r="AB50" s="3">
        <v>32.407407407407405</v>
      </c>
      <c r="AC50" s="3">
        <v>31.481481481481481</v>
      </c>
      <c r="AD50" s="3">
        <v>10.101010101010102</v>
      </c>
      <c r="AE50" s="3">
        <v>21.212121212121211</v>
      </c>
      <c r="AF50" s="3">
        <v>13.13131313131313</v>
      </c>
      <c r="AG50" s="3">
        <v>19.19191919191919</v>
      </c>
      <c r="AH50" s="3">
        <v>55.575757575757564</v>
      </c>
      <c r="AI50" s="3">
        <v>55.555555555555557</v>
      </c>
      <c r="AJ50" s="3">
        <v>40.74074074074074</v>
      </c>
      <c r="AK50" s="3">
        <v>36.384680134680131</v>
      </c>
      <c r="AL50" s="3">
        <v>70.370370370370367</v>
      </c>
    </row>
    <row r="51" spans="1:38" x14ac:dyDescent="0.35">
      <c r="A51" t="s">
        <v>91</v>
      </c>
      <c r="B51">
        <v>2021</v>
      </c>
      <c r="C51" t="s">
        <v>14</v>
      </c>
      <c r="D51" s="3">
        <v>76.068376068376068</v>
      </c>
      <c r="E51" s="3">
        <v>62.62626262626263</v>
      </c>
      <c r="F51" s="3">
        <v>66.068376068376068</v>
      </c>
      <c r="G51" s="3">
        <v>60</v>
      </c>
      <c r="H51" s="3">
        <v>48.148148148148145</v>
      </c>
      <c r="I51" s="3">
        <v>52.991452991452988</v>
      </c>
      <c r="J51" s="3">
        <v>22.222222222222221</v>
      </c>
      <c r="K51" s="3">
        <v>33.333333333333329</v>
      </c>
      <c r="L51" s="3">
        <v>42.857142857142854</v>
      </c>
      <c r="M51" s="3">
        <v>37.606837606837608</v>
      </c>
      <c r="N51" s="3">
        <v>49.572649572649574</v>
      </c>
      <c r="O51" s="3">
        <v>41.880341880341881</v>
      </c>
      <c r="P51" s="3">
        <v>39.088319088319082</v>
      </c>
      <c r="Q51" s="3">
        <v>70</v>
      </c>
      <c r="R51" s="3">
        <v>51.851851851851855</v>
      </c>
      <c r="S51" s="3">
        <v>41.269841269841272</v>
      </c>
      <c r="T51" s="3">
        <v>59.259259259259252</v>
      </c>
      <c r="U51" s="3">
        <v>54.320987654320987</v>
      </c>
      <c r="V51" s="3">
        <v>50</v>
      </c>
      <c r="W51" s="3">
        <v>56.410256410256402</v>
      </c>
      <c r="X51" s="3">
        <v>47.863247863247857</v>
      </c>
      <c r="Y51" s="3">
        <v>37.606837606837608</v>
      </c>
      <c r="Z51" s="3">
        <v>61.538461538461533</v>
      </c>
      <c r="AA51" s="3">
        <v>53.84615384615384</v>
      </c>
      <c r="AB51" s="3">
        <v>47.863247863247857</v>
      </c>
      <c r="AC51" s="3">
        <v>61.111111111111107</v>
      </c>
      <c r="AD51" s="3">
        <v>44.444444444444443</v>
      </c>
      <c r="AE51" s="3">
        <v>37.037037037037031</v>
      </c>
      <c r="AF51" s="3">
        <v>34.920634920634924</v>
      </c>
      <c r="AG51" s="3">
        <v>31.746031746031747</v>
      </c>
      <c r="AH51" s="3">
        <v>70.270655270655269</v>
      </c>
      <c r="AI51" s="3">
        <v>54.84330484330485</v>
      </c>
      <c r="AJ51" s="3">
        <v>44.444444444444443</v>
      </c>
      <c r="AK51" s="3">
        <v>44.871794871794876</v>
      </c>
      <c r="AL51" s="3">
        <v>80.626780626780615</v>
      </c>
    </row>
    <row r="52" spans="1:38" x14ac:dyDescent="0.35">
      <c r="A52" t="s">
        <v>114</v>
      </c>
      <c r="B52">
        <v>2017</v>
      </c>
      <c r="C52" t="s">
        <v>6</v>
      </c>
      <c r="D52" s="3">
        <v>58.518518518518519</v>
      </c>
      <c r="E52" s="3">
        <v>49.629629629629626</v>
      </c>
      <c r="F52" s="3">
        <v>69.841269841269835</v>
      </c>
      <c r="G52" s="3">
        <v>46.153846153846153</v>
      </c>
      <c r="H52" s="3">
        <v>43.650793650793652</v>
      </c>
      <c r="I52" s="3">
        <v>62.037037037037031</v>
      </c>
      <c r="J52" s="3">
        <v>16.161616161616163</v>
      </c>
      <c r="K52" s="3">
        <v>63.63636363636364</v>
      </c>
      <c r="L52" s="3">
        <v>69.444444444444443</v>
      </c>
      <c r="M52" s="3">
        <v>64.285714285714278</v>
      </c>
      <c r="N52" s="3">
        <v>59.523809523809518</v>
      </c>
      <c r="O52" s="3">
        <v>58.518518518518519</v>
      </c>
      <c r="P52" s="3">
        <v>48.792022792022792</v>
      </c>
      <c r="Q52" s="3">
        <v>63.247863247863251</v>
      </c>
      <c r="R52" s="3">
        <v>59.523809523809518</v>
      </c>
      <c r="S52" s="3">
        <v>53.17460317460317</v>
      </c>
      <c r="T52" s="3">
        <v>50.370370370370367</v>
      </c>
      <c r="U52" s="3">
        <v>56.296296296296291</v>
      </c>
      <c r="V52" s="3">
        <v>34.126984126984119</v>
      </c>
      <c r="W52" s="3">
        <v>36.296296296296298</v>
      </c>
      <c r="X52" s="3">
        <v>47.407407407407405</v>
      </c>
      <c r="Y52" s="3">
        <v>56.296296296296291</v>
      </c>
      <c r="Z52" s="3">
        <v>60</v>
      </c>
      <c r="AA52" s="3">
        <v>62.222222222222214</v>
      </c>
      <c r="AB52" s="3">
        <v>61.481481481481481</v>
      </c>
      <c r="AC52" s="3">
        <v>42.063492063492063</v>
      </c>
      <c r="AD52" s="3">
        <v>21.367521367521366</v>
      </c>
      <c r="AE52" s="3">
        <v>30.769230769230766</v>
      </c>
      <c r="AF52" s="3">
        <v>26.666666666666664</v>
      </c>
      <c r="AG52" s="3">
        <v>54.074074074074069</v>
      </c>
      <c r="AH52" s="3">
        <v>60.169312169312164</v>
      </c>
      <c r="AI52" s="3">
        <v>87.043549043549049</v>
      </c>
      <c r="AJ52" s="3">
        <v>51.851851851851855</v>
      </c>
      <c r="AK52" s="3">
        <v>45</v>
      </c>
      <c r="AL52" s="3">
        <v>75.061728395061735</v>
      </c>
    </row>
    <row r="53" spans="1:38" x14ac:dyDescent="0.35">
      <c r="A53" t="s">
        <v>114</v>
      </c>
      <c r="B53">
        <v>2021</v>
      </c>
      <c r="C53" t="s">
        <v>6</v>
      </c>
      <c r="D53" s="3">
        <v>78.518518518518519</v>
      </c>
      <c r="E53" s="3">
        <v>77.083333333333329</v>
      </c>
      <c r="F53" s="3">
        <v>67.609126984126988</v>
      </c>
      <c r="G53" s="3">
        <v>72.649572649572647</v>
      </c>
      <c r="H53" s="3">
        <v>69.629629629629633</v>
      </c>
      <c r="I53" s="3">
        <v>73.333333333333329</v>
      </c>
      <c r="J53" s="3">
        <v>36.296296296296298</v>
      </c>
      <c r="K53" s="3">
        <v>64.285714285714278</v>
      </c>
      <c r="L53" s="3">
        <v>66.666666666666657</v>
      </c>
      <c r="M53" s="3">
        <v>55.555555555555557</v>
      </c>
      <c r="N53" s="3">
        <v>61.481481481481481</v>
      </c>
      <c r="O53" s="3">
        <v>69.047619047619051</v>
      </c>
      <c r="P53" s="3">
        <v>65.977513227513214</v>
      </c>
      <c r="Q53" s="3">
        <v>76.296296296296291</v>
      </c>
      <c r="R53" s="3">
        <v>66.666666666666657</v>
      </c>
      <c r="S53" s="3">
        <v>77.083333333333329</v>
      </c>
      <c r="T53" s="3">
        <v>45.454545454545453</v>
      </c>
      <c r="U53" s="3">
        <v>57.936507936507937</v>
      </c>
      <c r="V53" s="3">
        <v>61.538461538461533</v>
      </c>
      <c r="W53" s="3">
        <v>70.138888888888886</v>
      </c>
      <c r="X53" s="3">
        <v>55.555555555555557</v>
      </c>
      <c r="Y53" s="3">
        <v>59.027777777777779</v>
      </c>
      <c r="Z53" s="3">
        <v>69.629629629629633</v>
      </c>
      <c r="AA53" s="3">
        <v>63.888888888888886</v>
      </c>
      <c r="AB53" s="3">
        <v>64.583333333333329</v>
      </c>
      <c r="AC53" s="3">
        <v>68.888888888888886</v>
      </c>
      <c r="AD53" s="3">
        <v>22.222222222222221</v>
      </c>
      <c r="AE53" s="3">
        <v>47.619047619047613</v>
      </c>
      <c r="AF53" s="3">
        <v>55.555555555555557</v>
      </c>
      <c r="AG53" s="3">
        <v>60.317460317460316</v>
      </c>
      <c r="AH53" s="3">
        <v>76.731481481481481</v>
      </c>
      <c r="AI53" s="3">
        <v>73.944444444444443</v>
      </c>
      <c r="AJ53" s="3">
        <v>60.416666666666664</v>
      </c>
      <c r="AK53" s="3">
        <v>52.665343915343911</v>
      </c>
      <c r="AL53" s="3">
        <v>82.175925925925924</v>
      </c>
    </row>
    <row r="54" spans="1:38" x14ac:dyDescent="0.35">
      <c r="A54" t="s">
        <v>114</v>
      </c>
      <c r="B54">
        <v>2017</v>
      </c>
      <c r="C54" t="s">
        <v>102</v>
      </c>
      <c r="D54" s="3">
        <v>82.828282828282838</v>
      </c>
      <c r="E54" s="3">
        <v>82.051282051282058</v>
      </c>
      <c r="F54" s="3">
        <v>64.957264957264954</v>
      </c>
      <c r="G54" s="3">
        <v>73.148148148148138</v>
      </c>
      <c r="H54" s="3">
        <v>80.952380952380963</v>
      </c>
      <c r="I54" s="3">
        <v>41.269841269841272</v>
      </c>
      <c r="J54" s="3">
        <v>92.063492063492063</v>
      </c>
      <c r="K54" s="3">
        <v>92.063492063492063</v>
      </c>
      <c r="L54" s="3">
        <v>86.324786324786331</v>
      </c>
      <c r="M54" s="3">
        <v>73.015873015873012</v>
      </c>
      <c r="N54" s="3">
        <v>65.873015873015873</v>
      </c>
      <c r="O54" s="3">
        <v>72.222222222222214</v>
      </c>
      <c r="P54" s="3">
        <v>72.842490842490832</v>
      </c>
      <c r="Q54" s="3">
        <v>85.185185185185176</v>
      </c>
      <c r="R54" s="3">
        <v>85.470085470085465</v>
      </c>
      <c r="S54" s="3">
        <v>77.777777777777771</v>
      </c>
      <c r="T54" s="3">
        <v>66.666666666666657</v>
      </c>
      <c r="U54" s="3">
        <v>82.051282051282058</v>
      </c>
      <c r="V54" s="3">
        <v>78.703703703703709</v>
      </c>
      <c r="W54" s="3">
        <v>86.50793650793652</v>
      </c>
      <c r="X54" s="3">
        <v>61.904761904761898</v>
      </c>
      <c r="Y54" s="3">
        <v>53.17460317460317</v>
      </c>
      <c r="Z54" s="3">
        <v>45.238095238095234</v>
      </c>
      <c r="AA54" s="3">
        <v>82.539682539682545</v>
      </c>
      <c r="AB54" s="3">
        <v>84.92063492063491</v>
      </c>
      <c r="AC54" s="3">
        <v>77.777777777777771</v>
      </c>
      <c r="AD54" s="3" t="s">
        <v>78</v>
      </c>
      <c r="AE54" s="3">
        <v>44.444444444444443</v>
      </c>
      <c r="AF54" s="3">
        <v>66.666666666666657</v>
      </c>
      <c r="AG54" s="3">
        <v>89.743589743589737</v>
      </c>
      <c r="AH54" s="3">
        <v>68.320512820512818</v>
      </c>
      <c r="AI54" s="3">
        <v>96.825396825396822</v>
      </c>
      <c r="AJ54" s="3">
        <v>42.857142857142854</v>
      </c>
      <c r="AK54" s="3">
        <v>65.476190476190482</v>
      </c>
      <c r="AL54" s="3">
        <v>92.328042328042329</v>
      </c>
    </row>
    <row r="55" spans="1:38" x14ac:dyDescent="0.35">
      <c r="A55" t="s">
        <v>114</v>
      </c>
      <c r="B55">
        <v>2021</v>
      </c>
      <c r="C55" t="s">
        <v>102</v>
      </c>
      <c r="D55" s="3">
        <v>69.444444444444443</v>
      </c>
      <c r="E55" s="3">
        <v>73.611111111111114</v>
      </c>
      <c r="F55" s="3">
        <v>77.083333333333343</v>
      </c>
      <c r="G55" s="3">
        <v>78.571428571428569</v>
      </c>
      <c r="H55" s="3">
        <v>76.388888888888886</v>
      </c>
      <c r="I55" s="3">
        <v>15.277777777777777</v>
      </c>
      <c r="J55" s="3">
        <v>69.444444444444443</v>
      </c>
      <c r="K55" s="3">
        <v>86.666666666666671</v>
      </c>
      <c r="L55" s="3">
        <v>79.166666666666657</v>
      </c>
      <c r="M55" s="3">
        <v>78.472222222222214</v>
      </c>
      <c r="N55" s="3">
        <v>72.222222222222214</v>
      </c>
      <c r="O55" s="3">
        <v>68.055555555555557</v>
      </c>
      <c r="P55" s="3">
        <v>68.472222222222214</v>
      </c>
      <c r="Q55" s="3">
        <v>81.746031746031747</v>
      </c>
      <c r="R55" s="3">
        <v>81.481481481481481</v>
      </c>
      <c r="S55" s="3">
        <v>81.25</v>
      </c>
      <c r="T55" s="3">
        <v>71.794871794871796</v>
      </c>
      <c r="U55" s="3">
        <v>77.777777777777771</v>
      </c>
      <c r="V55" s="3">
        <v>83.760683760683762</v>
      </c>
      <c r="W55" s="3">
        <v>78.472222222222214</v>
      </c>
      <c r="X55" s="3">
        <v>59.027777777777779</v>
      </c>
      <c r="Y55" s="3">
        <v>72.222222222222214</v>
      </c>
      <c r="Z55" s="3">
        <v>61.111111111111107</v>
      </c>
      <c r="AA55" s="3">
        <v>76.388888888888886</v>
      </c>
      <c r="AB55" s="3">
        <v>86.111111111111114</v>
      </c>
      <c r="AC55" s="3">
        <v>72.222222222222214</v>
      </c>
      <c r="AD55" s="3">
        <v>63.63636363636364</v>
      </c>
      <c r="AE55" s="3">
        <v>44.444444444444443</v>
      </c>
      <c r="AF55" s="3">
        <v>61.80555555555555</v>
      </c>
      <c r="AG55" s="3">
        <v>77.777777777777771</v>
      </c>
      <c r="AH55" s="3">
        <v>78.75</v>
      </c>
      <c r="AI55" s="3">
        <v>90.972222222222229</v>
      </c>
      <c r="AJ55" s="3">
        <v>72.222222222222214</v>
      </c>
      <c r="AK55" s="3">
        <v>72.743055555555557</v>
      </c>
      <c r="AL55" s="3">
        <v>86.342592592592595</v>
      </c>
    </row>
    <row r="56" spans="1:38" x14ac:dyDescent="0.35">
      <c r="A56" t="s">
        <v>91</v>
      </c>
      <c r="B56">
        <v>2017</v>
      </c>
      <c r="C56" t="s">
        <v>121</v>
      </c>
      <c r="D56" s="3">
        <v>56.481481481481474</v>
      </c>
      <c r="E56" s="3">
        <v>61.111111111111107</v>
      </c>
      <c r="F56" s="3">
        <v>35.18518518518519</v>
      </c>
      <c r="G56" s="3">
        <v>35.353535353535349</v>
      </c>
      <c r="H56" s="3">
        <v>58.585858585858581</v>
      </c>
      <c r="I56" s="3">
        <v>44.444444444444443</v>
      </c>
      <c r="J56" s="3">
        <v>21.212121212121211</v>
      </c>
      <c r="K56" s="3">
        <v>49.494949494949488</v>
      </c>
      <c r="L56" s="3">
        <v>45.454545454545453</v>
      </c>
      <c r="M56" s="3">
        <v>42.592592592592588</v>
      </c>
      <c r="N56" s="3">
        <v>49.074074074074076</v>
      </c>
      <c r="O56" s="3">
        <v>43.518518518518519</v>
      </c>
      <c r="P56" s="3">
        <v>31.46464646464646</v>
      </c>
      <c r="Q56" s="3">
        <v>56.481481481481474</v>
      </c>
      <c r="R56" s="3">
        <v>47.222222222222221</v>
      </c>
      <c r="S56" s="3">
        <v>68.518518518518519</v>
      </c>
      <c r="T56" s="3">
        <v>32.407407407407405</v>
      </c>
      <c r="U56" s="3">
        <v>28.703703703703706</v>
      </c>
      <c r="V56" s="3">
        <v>15.555555555555554</v>
      </c>
      <c r="W56" s="3">
        <v>53.703703703703695</v>
      </c>
      <c r="X56" s="3">
        <v>37.037037037037031</v>
      </c>
      <c r="Y56" s="3">
        <v>37.962962962962962</v>
      </c>
      <c r="Z56" s="3">
        <v>66.666666666666657</v>
      </c>
      <c r="AA56" s="3">
        <v>23.611111111111111</v>
      </c>
      <c r="AB56" s="3">
        <v>43.518518518518519</v>
      </c>
      <c r="AC56" s="3">
        <v>17.592592592592595</v>
      </c>
      <c r="AD56" s="3">
        <v>8.0808080808080813</v>
      </c>
      <c r="AE56" s="3">
        <v>9.0909090909090899</v>
      </c>
      <c r="AF56" s="3">
        <v>16.666666666666664</v>
      </c>
      <c r="AG56" s="3">
        <v>28.703703703703706</v>
      </c>
      <c r="AH56" s="3">
        <v>29.25925925925926</v>
      </c>
      <c r="AI56" s="3">
        <v>82.424242424242422</v>
      </c>
      <c r="AJ56" s="3">
        <v>35.18518518518519</v>
      </c>
      <c r="AK56" s="3">
        <v>23.569023569023567</v>
      </c>
      <c r="AL56" s="3">
        <v>71.604938271604951</v>
      </c>
    </row>
    <row r="57" spans="1:38" x14ac:dyDescent="0.35">
      <c r="A57" t="s">
        <v>91</v>
      </c>
      <c r="B57">
        <v>2021</v>
      </c>
      <c r="C57" t="s">
        <v>121</v>
      </c>
      <c r="D57" s="3">
        <v>61.728395061728392</v>
      </c>
      <c r="E57" s="3">
        <v>65.555555555555557</v>
      </c>
      <c r="F57" s="3">
        <v>36.805555555555557</v>
      </c>
      <c r="G57" s="3">
        <v>44.444444444444443</v>
      </c>
      <c r="H57" s="3">
        <v>56.944444444444443</v>
      </c>
      <c r="I57" s="3">
        <v>55.555555555555557</v>
      </c>
      <c r="J57" s="3">
        <v>52.38095238095238</v>
      </c>
      <c r="K57" s="3">
        <v>58.888888888888886</v>
      </c>
      <c r="L57" s="3">
        <v>62.5</v>
      </c>
      <c r="M57" s="3">
        <v>57.407407407407412</v>
      </c>
      <c r="N57" s="3">
        <v>51.515151515151516</v>
      </c>
      <c r="O57" s="3">
        <v>55.555555555555557</v>
      </c>
      <c r="P57" s="3">
        <v>49.919191919191917</v>
      </c>
      <c r="Q57" s="3">
        <v>65.555555555555557</v>
      </c>
      <c r="R57" s="3">
        <v>69.135802469135797</v>
      </c>
      <c r="S57" s="3">
        <v>63.63636363636364</v>
      </c>
      <c r="T57" s="3">
        <v>39.682539682539677</v>
      </c>
      <c r="U57" s="3">
        <v>38.271604938271608</v>
      </c>
      <c r="V57" s="3">
        <v>54.166666666666664</v>
      </c>
      <c r="W57" s="3">
        <v>48.484848484848477</v>
      </c>
      <c r="X57" s="3">
        <v>51.515151515151516</v>
      </c>
      <c r="Y57" s="3">
        <v>46.296296296296298</v>
      </c>
      <c r="Z57" s="3">
        <v>74.747474747474755</v>
      </c>
      <c r="AA57" s="3">
        <v>37.037037037037031</v>
      </c>
      <c r="AB57" s="3">
        <v>45.370370370370367</v>
      </c>
      <c r="AC57" s="3">
        <v>43.20987654320988</v>
      </c>
      <c r="AD57" s="3">
        <v>48.148148148148145</v>
      </c>
      <c r="AE57" s="3">
        <v>50</v>
      </c>
      <c r="AF57" s="3">
        <v>36.111111111111107</v>
      </c>
      <c r="AG57" s="3">
        <v>41.975308641975303</v>
      </c>
      <c r="AH57" s="3">
        <v>42.222222222222229</v>
      </c>
      <c r="AI57" s="3">
        <v>79.753086419753089</v>
      </c>
      <c r="AJ57" s="3">
        <v>55.555555555555557</v>
      </c>
      <c r="AK57" s="3">
        <v>30.555555555555557</v>
      </c>
      <c r="AL57" s="3">
        <v>71.296296296296291</v>
      </c>
    </row>
    <row r="58" spans="1:38" x14ac:dyDescent="0.35">
      <c r="A58" t="s">
        <v>91</v>
      </c>
      <c r="B58">
        <v>2017</v>
      </c>
      <c r="C58" t="s">
        <v>7</v>
      </c>
      <c r="D58" s="3">
        <v>20.37037037037037</v>
      </c>
      <c r="E58" s="3">
        <v>58.585858585858581</v>
      </c>
      <c r="F58" s="3">
        <v>51.515151515151516</v>
      </c>
      <c r="G58" s="3">
        <v>38.383838383838381</v>
      </c>
      <c r="H58" s="3">
        <v>25.925925925925927</v>
      </c>
      <c r="I58" s="3">
        <v>50.925925925925924</v>
      </c>
      <c r="J58" s="3">
        <v>13.333333333333336</v>
      </c>
      <c r="K58" s="3">
        <v>36.36363636363636</v>
      </c>
      <c r="L58" s="3">
        <v>47.222222222222221</v>
      </c>
      <c r="M58" s="3">
        <v>61.111111111111107</v>
      </c>
      <c r="N58" s="3">
        <v>62.037037037037031</v>
      </c>
      <c r="O58" s="3">
        <v>59.259259259259252</v>
      </c>
      <c r="P58" s="3">
        <v>51.481481481481481</v>
      </c>
      <c r="Q58" s="3">
        <v>85.185185185185176</v>
      </c>
      <c r="R58" s="3">
        <v>65.656565656565661</v>
      </c>
      <c r="S58" s="3">
        <v>62.962962962962962</v>
      </c>
      <c r="T58" s="3">
        <v>16.666666666666664</v>
      </c>
      <c r="U58" s="3">
        <v>48.148148148148145</v>
      </c>
      <c r="V58" s="3">
        <v>47.474747474747467</v>
      </c>
      <c r="W58" s="3">
        <v>62.037037037037031</v>
      </c>
      <c r="X58" s="3">
        <v>58.333333333333329</v>
      </c>
      <c r="Y58" s="3">
        <v>44.444444444444443</v>
      </c>
      <c r="Z58" s="3">
        <v>87.962962962962948</v>
      </c>
      <c r="AA58" s="3">
        <v>86.111111111111114</v>
      </c>
      <c r="AB58" s="3">
        <v>73.148148148148138</v>
      </c>
      <c r="AC58" s="3">
        <v>64.646464646464651</v>
      </c>
      <c r="AD58" s="3">
        <v>35.555555555555557</v>
      </c>
      <c r="AE58" s="3">
        <v>36.36363636363636</v>
      </c>
      <c r="AF58" s="3">
        <v>44.444444444444443</v>
      </c>
      <c r="AG58" s="3">
        <v>49.074074074074076</v>
      </c>
      <c r="AH58" s="3">
        <v>64.764309764309772</v>
      </c>
      <c r="AI58" s="3">
        <v>80.404040404040401</v>
      </c>
      <c r="AJ58" s="3">
        <v>32.222222222222221</v>
      </c>
      <c r="AK58" s="3">
        <v>59.027777777777771</v>
      </c>
      <c r="AL58" s="3">
        <v>86.419753086419746</v>
      </c>
    </row>
    <row r="59" spans="1:38" x14ac:dyDescent="0.35">
      <c r="A59" t="s">
        <v>91</v>
      </c>
      <c r="B59">
        <v>2021</v>
      </c>
      <c r="C59" t="s">
        <v>7</v>
      </c>
      <c r="D59" s="3">
        <v>54.761904761904766</v>
      </c>
      <c r="E59" s="3">
        <v>61.988304093567244</v>
      </c>
      <c r="F59" s="3">
        <v>50.751879699248121</v>
      </c>
      <c r="G59" s="3">
        <v>52.136752136752136</v>
      </c>
      <c r="H59" s="3">
        <v>42.857142857142854</v>
      </c>
      <c r="I59" s="3">
        <v>55.555555555555557</v>
      </c>
      <c r="J59" s="3">
        <v>33.333333333333329</v>
      </c>
      <c r="K59" s="3">
        <v>55.555555555555557</v>
      </c>
      <c r="L59" s="3">
        <v>60.317460317460316</v>
      </c>
      <c r="M59" s="3">
        <v>50</v>
      </c>
      <c r="N59" s="3">
        <v>56.25</v>
      </c>
      <c r="O59" s="3">
        <v>45.833333333333329</v>
      </c>
      <c r="P59" s="3">
        <v>50.576625386996902</v>
      </c>
      <c r="Q59" s="3">
        <v>81.481481481481481</v>
      </c>
      <c r="R59" s="3">
        <v>63.247863247863251</v>
      </c>
      <c r="S59" s="3">
        <v>61.111111111111107</v>
      </c>
      <c r="T59" s="3">
        <v>55.555555555555557</v>
      </c>
      <c r="U59" s="3">
        <v>54.700854700854705</v>
      </c>
      <c r="V59" s="3">
        <v>60</v>
      </c>
      <c r="W59" s="3">
        <v>63.333333333333336</v>
      </c>
      <c r="X59" s="3">
        <v>53.216374269005847</v>
      </c>
      <c r="Y59" s="3">
        <v>45.029239766081865</v>
      </c>
      <c r="Z59" s="3">
        <v>80.701754385964918</v>
      </c>
      <c r="AA59" s="3">
        <v>74.26900584795321</v>
      </c>
      <c r="AB59" s="3">
        <v>73.888888888888886</v>
      </c>
      <c r="AC59" s="3">
        <v>57.037037037037038</v>
      </c>
      <c r="AD59" s="3">
        <v>48.148148148148145</v>
      </c>
      <c r="AE59" s="3">
        <v>40.277777777777779</v>
      </c>
      <c r="AF59" s="3">
        <v>46.296296296296298</v>
      </c>
      <c r="AG59" s="3">
        <v>62.962962962962962</v>
      </c>
      <c r="AH59" s="3">
        <v>68.877192982456137</v>
      </c>
      <c r="AI59" s="3">
        <v>60.279402209226774</v>
      </c>
      <c r="AJ59" s="3">
        <v>46.405228758169933</v>
      </c>
      <c r="AK59" s="3">
        <v>63.004385964912274</v>
      </c>
      <c r="AL59" s="3">
        <v>85.185185185185176</v>
      </c>
    </row>
    <row r="60" spans="1:38" x14ac:dyDescent="0.35">
      <c r="A60" t="s">
        <v>92</v>
      </c>
      <c r="B60">
        <v>2017</v>
      </c>
      <c r="C60" t="s">
        <v>8</v>
      </c>
      <c r="D60" s="3">
        <v>72.727272727272734</v>
      </c>
      <c r="E60" s="3">
        <v>65.555555555555557</v>
      </c>
      <c r="F60" s="3">
        <v>56.79012345679012</v>
      </c>
      <c r="G60" s="3">
        <v>55.555555555555557</v>
      </c>
      <c r="H60" s="3">
        <v>83.333333333333329</v>
      </c>
      <c r="I60" s="3">
        <v>80.808080808080817</v>
      </c>
      <c r="J60" s="3">
        <v>38.888888888888886</v>
      </c>
      <c r="K60" s="3">
        <v>50.505050505050505</v>
      </c>
      <c r="L60" s="3">
        <v>54.44444444444445</v>
      </c>
      <c r="M60" s="3">
        <v>52.777777777777779</v>
      </c>
      <c r="N60" s="3">
        <v>61.111111111111107</v>
      </c>
      <c r="O60" s="3">
        <v>51.851851851851855</v>
      </c>
      <c r="P60" s="3">
        <v>47.394179894179892</v>
      </c>
      <c r="Q60" s="3">
        <v>53.535353535353536</v>
      </c>
      <c r="R60" s="3">
        <v>60.606060606060602</v>
      </c>
      <c r="S60" s="3">
        <v>55.555555555555557</v>
      </c>
      <c r="T60" s="3">
        <v>41.269841269841272</v>
      </c>
      <c r="U60" s="3">
        <v>50.505050505050505</v>
      </c>
      <c r="V60" s="3">
        <v>41.269841269841272</v>
      </c>
      <c r="W60" s="3">
        <v>57.407407407407412</v>
      </c>
      <c r="X60" s="3">
        <v>62.962962962962962</v>
      </c>
      <c r="Y60" s="3">
        <v>50</v>
      </c>
      <c r="Z60" s="3">
        <v>77.777777777777771</v>
      </c>
      <c r="AA60" s="3">
        <v>66.666666666666657</v>
      </c>
      <c r="AB60" s="3">
        <v>9.7222222222222214</v>
      </c>
      <c r="AC60" s="3">
        <v>62.222222222222214</v>
      </c>
      <c r="AD60" s="3">
        <v>34.920634920634924</v>
      </c>
      <c r="AE60" s="3">
        <v>33.333333333333329</v>
      </c>
      <c r="AF60" s="3">
        <v>39.682539682539677</v>
      </c>
      <c r="AG60" s="3">
        <v>45.679012345679006</v>
      </c>
      <c r="AH60" s="3">
        <v>46.402116402116398</v>
      </c>
      <c r="AI60" s="3">
        <v>69.777777777777771</v>
      </c>
      <c r="AJ60" s="3">
        <v>57.575757575757571</v>
      </c>
      <c r="AK60" s="3">
        <v>60.51136363636364</v>
      </c>
      <c r="AL60" s="3">
        <v>71.380471380471377</v>
      </c>
    </row>
    <row r="61" spans="1:38" x14ac:dyDescent="0.35">
      <c r="A61" t="s">
        <v>92</v>
      </c>
      <c r="B61">
        <v>2021</v>
      </c>
      <c r="C61" t="s">
        <v>8</v>
      </c>
      <c r="D61" s="3">
        <v>73.737373737373744</v>
      </c>
      <c r="E61" s="3">
        <v>50.925925925925924</v>
      </c>
      <c r="F61" s="3">
        <v>57.959401709401703</v>
      </c>
      <c r="G61" s="3">
        <v>51.388888888888886</v>
      </c>
      <c r="H61" s="3">
        <v>70.085470085470078</v>
      </c>
      <c r="I61" s="3">
        <v>66.666666666666657</v>
      </c>
      <c r="J61" s="3">
        <v>20.37037037037037</v>
      </c>
      <c r="K61" s="3">
        <v>50.505050505050505</v>
      </c>
      <c r="L61" s="3">
        <v>48.148148148148145</v>
      </c>
      <c r="M61" s="3">
        <v>44.444444444444443</v>
      </c>
      <c r="N61" s="3">
        <v>57.264957264957268</v>
      </c>
      <c r="O61" s="3">
        <v>47.863247863247857</v>
      </c>
      <c r="P61" s="3">
        <v>39.999999999999993</v>
      </c>
      <c r="Q61" s="3">
        <v>62.62626262626263</v>
      </c>
      <c r="R61" s="3">
        <v>53.333333333333329</v>
      </c>
      <c r="S61" s="3">
        <v>50.505050505050505</v>
      </c>
      <c r="T61" s="3">
        <v>15.555555555555554</v>
      </c>
      <c r="U61" s="3">
        <v>34.444444444444436</v>
      </c>
      <c r="V61" s="3">
        <v>35.18518518518519</v>
      </c>
      <c r="W61" s="3">
        <v>58.974358974358971</v>
      </c>
      <c r="X61" s="3">
        <v>65.81196581196582</v>
      </c>
      <c r="Y61" s="3">
        <v>47.008547008547005</v>
      </c>
      <c r="Z61" s="3">
        <v>72.649572649572647</v>
      </c>
      <c r="AA61" s="3">
        <v>65.81196581196582</v>
      </c>
      <c r="AB61" s="3">
        <v>16.666666666666664</v>
      </c>
      <c r="AC61" s="3">
        <v>57.407407407407412</v>
      </c>
      <c r="AD61" s="3">
        <v>40.74074074074074</v>
      </c>
      <c r="AE61" s="3">
        <v>35.555555555555557</v>
      </c>
      <c r="AF61" s="3">
        <v>29.629629629629626</v>
      </c>
      <c r="AG61" s="3">
        <v>36.111111111111107</v>
      </c>
      <c r="AH61" s="3">
        <v>49.914529914529922</v>
      </c>
      <c r="AI61" s="3">
        <v>62.73504273504274</v>
      </c>
      <c r="AJ61" s="3">
        <v>58.119658119658119</v>
      </c>
      <c r="AK61" s="3">
        <v>50.427350427350426</v>
      </c>
      <c r="AL61" s="3">
        <v>67.806267806267797</v>
      </c>
    </row>
    <row r="62" spans="1:38" x14ac:dyDescent="0.35">
      <c r="A62" t="s">
        <v>92</v>
      </c>
      <c r="B62">
        <v>2017</v>
      </c>
      <c r="C62" t="s">
        <v>143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35">
      <c r="A63" t="s">
        <v>92</v>
      </c>
      <c r="B63">
        <v>2021</v>
      </c>
      <c r="C63" t="s">
        <v>143</v>
      </c>
      <c r="D63" s="3">
        <v>76.767676767676761</v>
      </c>
      <c r="E63" s="3">
        <v>75.925925925925924</v>
      </c>
      <c r="F63" s="3">
        <v>66.666666666666657</v>
      </c>
      <c r="G63" s="3">
        <v>61.728395061728392</v>
      </c>
      <c r="H63" s="3">
        <v>79.797979797979792</v>
      </c>
      <c r="I63" s="3">
        <v>64.444444444444443</v>
      </c>
      <c r="J63" s="3">
        <v>62.5</v>
      </c>
      <c r="K63" s="3">
        <v>60</v>
      </c>
      <c r="L63" s="3">
        <v>65.656565656565661</v>
      </c>
      <c r="M63" s="3">
        <v>54.545454545454547</v>
      </c>
      <c r="N63" s="3">
        <v>75</v>
      </c>
      <c r="O63" s="3">
        <v>69.696969696969688</v>
      </c>
      <c r="P63" s="3">
        <v>55.185185185185183</v>
      </c>
      <c r="Q63" s="3">
        <v>70.707070707070699</v>
      </c>
      <c r="R63" s="3">
        <v>75.555555555555557</v>
      </c>
      <c r="S63" s="3">
        <v>72.839506172839506</v>
      </c>
      <c r="T63" s="3">
        <v>70.370370370370367</v>
      </c>
      <c r="U63" s="3">
        <v>62.5</v>
      </c>
      <c r="V63" s="3">
        <v>63.888888888888886</v>
      </c>
      <c r="W63" s="3">
        <v>69.444444444444443</v>
      </c>
      <c r="X63" s="3">
        <v>69.444444444444443</v>
      </c>
      <c r="Y63" s="3">
        <v>63.333333333333336</v>
      </c>
      <c r="Z63" s="3">
        <v>69.696969696969688</v>
      </c>
      <c r="AA63" s="3">
        <v>69.696969696969688</v>
      </c>
      <c r="AB63" s="3">
        <v>66.666666666666657</v>
      </c>
      <c r="AC63" s="3">
        <v>67.777777777777771</v>
      </c>
      <c r="AD63" s="3">
        <v>61.111111111111107</v>
      </c>
      <c r="AE63" s="3">
        <v>55.555555555555557</v>
      </c>
      <c r="AF63" s="3">
        <v>54.166666666666664</v>
      </c>
      <c r="AG63" s="3">
        <v>69.444444444444443</v>
      </c>
      <c r="AH63" s="3">
        <v>47.117845117845121</v>
      </c>
      <c r="AI63" s="3">
        <v>66.055555555555571</v>
      </c>
      <c r="AJ63" s="3">
        <v>55.555555555555557</v>
      </c>
      <c r="AK63" s="3">
        <v>69.528619528619515</v>
      </c>
      <c r="AL63" s="3">
        <v>87.542087542087529</v>
      </c>
    </row>
    <row r="64" spans="1:38" x14ac:dyDescent="0.35">
      <c r="A64" t="s">
        <v>91</v>
      </c>
      <c r="B64">
        <v>2017</v>
      </c>
      <c r="C64" t="s">
        <v>15</v>
      </c>
      <c r="D64" s="3">
        <v>74.074074074074076</v>
      </c>
      <c r="E64" s="3">
        <v>73.333333333333329</v>
      </c>
      <c r="F64" s="3">
        <v>68.376068376068375</v>
      </c>
      <c r="G64" s="3">
        <v>65.925925925925924</v>
      </c>
      <c r="H64" s="3">
        <v>82.051282051282058</v>
      </c>
      <c r="I64" s="3">
        <v>73.80952380952381</v>
      </c>
      <c r="J64" s="3">
        <v>65.277777777777771</v>
      </c>
      <c r="K64" s="3">
        <v>73.504273504273499</v>
      </c>
      <c r="L64" s="3">
        <v>65.079365079365076</v>
      </c>
      <c r="M64" s="3">
        <v>65.925925925925924</v>
      </c>
      <c r="N64" s="3">
        <v>61.111111111111107</v>
      </c>
      <c r="O64" s="3">
        <v>62.698412698412703</v>
      </c>
      <c r="P64" s="3">
        <v>50.732082732082731</v>
      </c>
      <c r="Q64" s="3">
        <v>75.396825396825392</v>
      </c>
      <c r="R64" s="3">
        <v>62.962962962962962</v>
      </c>
      <c r="S64" s="3">
        <v>58.585858585858581</v>
      </c>
      <c r="T64" s="3">
        <v>48.148148148148145</v>
      </c>
      <c r="U64" s="3">
        <v>54.545454545454547</v>
      </c>
      <c r="V64" s="3" t="s">
        <v>78</v>
      </c>
      <c r="W64" s="3">
        <v>65.185185185185176</v>
      </c>
      <c r="X64" s="3">
        <v>57.777777777777779</v>
      </c>
      <c r="Y64" s="3">
        <v>52.592592592592588</v>
      </c>
      <c r="Z64" s="3">
        <v>75.213675213675216</v>
      </c>
      <c r="AA64" s="3">
        <v>40.170940170940163</v>
      </c>
      <c r="AB64" s="3">
        <v>29.05982905982906</v>
      </c>
      <c r="AC64" s="3">
        <v>57.575757575757571</v>
      </c>
      <c r="AD64" s="3">
        <v>45.679012345679006</v>
      </c>
      <c r="AE64" s="3">
        <v>44.444444444444443</v>
      </c>
      <c r="AF64" s="3">
        <v>53.535353535353536</v>
      </c>
      <c r="AG64" s="3">
        <v>58.974358974358971</v>
      </c>
      <c r="AH64" s="3">
        <v>49.663817663817653</v>
      </c>
      <c r="AI64" s="3">
        <v>72.96866096866097</v>
      </c>
      <c r="AJ64" s="3">
        <v>28.888888888888889</v>
      </c>
      <c r="AK64" s="3">
        <v>47.5</v>
      </c>
      <c r="AL64" s="3">
        <v>88.8888888888889</v>
      </c>
    </row>
    <row r="65" spans="1:38" x14ac:dyDescent="0.35">
      <c r="A65" t="s">
        <v>91</v>
      </c>
      <c r="B65">
        <v>2021</v>
      </c>
      <c r="C65" t="s">
        <v>15</v>
      </c>
      <c r="D65" s="3">
        <v>83.333333333333329</v>
      </c>
      <c r="E65" s="3">
        <v>80.808080808080817</v>
      </c>
      <c r="F65" s="3">
        <v>61.464646464646464</v>
      </c>
      <c r="G65" s="3">
        <v>66.666666666666657</v>
      </c>
      <c r="H65" s="3">
        <v>85.858585858585855</v>
      </c>
      <c r="I65" s="3">
        <v>67.676767676767668</v>
      </c>
      <c r="J65" s="3">
        <v>53.333333333333329</v>
      </c>
      <c r="K65" s="3">
        <v>70</v>
      </c>
      <c r="L65" s="3">
        <v>69.696969696969688</v>
      </c>
      <c r="M65" s="3">
        <v>71.794871794871796</v>
      </c>
      <c r="N65" s="3">
        <v>72.649572649572647</v>
      </c>
      <c r="O65" s="3">
        <v>72.649572649572647</v>
      </c>
      <c r="P65" s="3">
        <v>52.148148148148138</v>
      </c>
      <c r="Q65" s="3">
        <v>74.747474747474755</v>
      </c>
      <c r="R65" s="3">
        <v>59.259259259259252</v>
      </c>
      <c r="S65" s="3">
        <v>62.222222222222214</v>
      </c>
      <c r="T65" s="3">
        <v>29.629629629629626</v>
      </c>
      <c r="U65" s="3">
        <v>53.968253968253961</v>
      </c>
      <c r="V65" s="3">
        <v>55.555555555555557</v>
      </c>
      <c r="W65" s="3">
        <v>72.649572649572647</v>
      </c>
      <c r="X65" s="3">
        <v>64.957264957264954</v>
      </c>
      <c r="Y65" s="3">
        <v>61.111111111111107</v>
      </c>
      <c r="Z65" s="3">
        <v>90.740740740740733</v>
      </c>
      <c r="AA65" s="3">
        <v>61.538461538461533</v>
      </c>
      <c r="AB65" s="3">
        <v>58.119658119658119</v>
      </c>
      <c r="AC65" s="3">
        <v>65.555555555555557</v>
      </c>
      <c r="AD65" s="3">
        <v>54.320987654320987</v>
      </c>
      <c r="AE65" s="3">
        <v>75</v>
      </c>
      <c r="AF65" s="3">
        <v>58.02469135802469</v>
      </c>
      <c r="AG65" s="3">
        <v>72.222222222222214</v>
      </c>
      <c r="AH65" s="3">
        <v>67.74747474747474</v>
      </c>
      <c r="AI65" s="3">
        <v>85.769230769230759</v>
      </c>
      <c r="AJ65" s="3">
        <v>36.36363636363636</v>
      </c>
      <c r="AK65" s="3">
        <v>52.599715099715098</v>
      </c>
      <c r="AL65" s="3">
        <v>87.74928774928776</v>
      </c>
    </row>
    <row r="66" spans="1:38" x14ac:dyDescent="0.35">
      <c r="A66" t="s">
        <v>90</v>
      </c>
      <c r="B66">
        <v>2017</v>
      </c>
      <c r="C66" t="s">
        <v>9</v>
      </c>
      <c r="D66" s="3">
        <v>78.518518518518519</v>
      </c>
      <c r="E66" s="3">
        <v>65.925925925925924</v>
      </c>
      <c r="F66" s="3">
        <v>54.074074074074069</v>
      </c>
      <c r="G66" s="3">
        <v>63.194444444444443</v>
      </c>
      <c r="H66" s="3">
        <v>68.888888888888886</v>
      </c>
      <c r="I66" s="3">
        <v>67.407407407407405</v>
      </c>
      <c r="J66" s="3">
        <v>38.888888888888886</v>
      </c>
      <c r="K66" s="3">
        <v>64.444444444444443</v>
      </c>
      <c r="L66" s="3">
        <v>54.074074074074069</v>
      </c>
      <c r="M66" s="3">
        <v>68.75</v>
      </c>
      <c r="N66" s="3">
        <v>72.916666666666657</v>
      </c>
      <c r="O66" s="3">
        <v>68.888888888888886</v>
      </c>
      <c r="P66" s="3">
        <v>51.206349206349202</v>
      </c>
      <c r="Q66" s="3">
        <v>75</v>
      </c>
      <c r="R66" s="3">
        <v>71.111111111111114</v>
      </c>
      <c r="S66" s="3">
        <v>73.80952380952381</v>
      </c>
      <c r="T66" s="3">
        <v>56.481481481481474</v>
      </c>
      <c r="U66" s="3">
        <v>65.925925925925924</v>
      </c>
      <c r="V66" s="3">
        <v>54.700854700854705</v>
      </c>
      <c r="W66" s="3">
        <v>66.666666666666657</v>
      </c>
      <c r="X66" s="3">
        <v>74.305555555555557</v>
      </c>
      <c r="Y66" s="3">
        <v>67.361111111111114</v>
      </c>
      <c r="Z66" s="3">
        <v>70.833333333333329</v>
      </c>
      <c r="AA66" s="3">
        <v>74.305555555555557</v>
      </c>
      <c r="AB66" s="3">
        <v>66.666666666666657</v>
      </c>
      <c r="AC66" s="3">
        <v>58.974358974358971</v>
      </c>
      <c r="AD66" s="3">
        <v>37.37373737373737</v>
      </c>
      <c r="AE66" s="3">
        <v>45.454545454545453</v>
      </c>
      <c r="AF66" s="3">
        <v>56.349206349206341</v>
      </c>
      <c r="AG66" s="3">
        <v>69.230769230769226</v>
      </c>
      <c r="AH66" s="3">
        <v>55.948717948717942</v>
      </c>
      <c r="AI66" s="3">
        <v>67.181522181522183</v>
      </c>
      <c r="AJ66" s="3">
        <v>42.857142857142854</v>
      </c>
      <c r="AK66" s="3">
        <v>55.283119658119659</v>
      </c>
      <c r="AL66" s="3">
        <v>89.783950617283949</v>
      </c>
    </row>
    <row r="67" spans="1:38" x14ac:dyDescent="0.35">
      <c r="A67" t="s">
        <v>90</v>
      </c>
      <c r="B67">
        <v>2021</v>
      </c>
      <c r="C67" t="s">
        <v>9</v>
      </c>
      <c r="D67" s="3">
        <v>75.555555555555557</v>
      </c>
      <c r="E67" s="3">
        <v>58.823529411764703</v>
      </c>
      <c r="F67" s="3">
        <v>61.111111111111107</v>
      </c>
      <c r="G67" s="3">
        <v>60.317460317460316</v>
      </c>
      <c r="H67" s="3">
        <v>64.052287581699346</v>
      </c>
      <c r="I67" s="3">
        <v>54.901960784313729</v>
      </c>
      <c r="J67" s="3">
        <v>46.913580246913583</v>
      </c>
      <c r="K67" s="3">
        <v>53.535353535353536</v>
      </c>
      <c r="L67" s="3">
        <v>43.434343434343432</v>
      </c>
      <c r="M67" s="3">
        <v>58.169934640522875</v>
      </c>
      <c r="N67" s="3">
        <v>61.437908496732021</v>
      </c>
      <c r="O67" s="3">
        <v>58.823529411764703</v>
      </c>
      <c r="P67" s="3">
        <v>30.718954248366011</v>
      </c>
      <c r="Q67" s="3">
        <v>58.823529411764703</v>
      </c>
      <c r="R67" s="3">
        <v>55.555555555555557</v>
      </c>
      <c r="S67" s="3">
        <v>57.777777777777779</v>
      </c>
      <c r="T67" s="3">
        <v>34.722222222222221</v>
      </c>
      <c r="U67" s="3">
        <v>47.222222222222221</v>
      </c>
      <c r="V67" s="3">
        <v>50.427350427350426</v>
      </c>
      <c r="W67" s="3">
        <v>64.705882352941174</v>
      </c>
      <c r="X67" s="3">
        <v>76.470588235294116</v>
      </c>
      <c r="Y67" s="3">
        <v>54.901960784313729</v>
      </c>
      <c r="Z67" s="3">
        <v>68.148148148148152</v>
      </c>
      <c r="AA67" s="3">
        <v>78.431372549019599</v>
      </c>
      <c r="AB67" s="3">
        <v>54.901960784313729</v>
      </c>
      <c r="AC67" s="3">
        <v>55.555555555555557</v>
      </c>
      <c r="AD67" s="3">
        <v>41.269841269841272</v>
      </c>
      <c r="AE67" s="3">
        <v>47.619047619047613</v>
      </c>
      <c r="AF67" s="3">
        <v>42.592592592592588</v>
      </c>
      <c r="AG67" s="3">
        <v>45.299145299145295</v>
      </c>
      <c r="AH67" s="3">
        <v>22.761437908496731</v>
      </c>
      <c r="AI67" s="3">
        <v>52.450980392156865</v>
      </c>
      <c r="AJ67" s="3">
        <v>50</v>
      </c>
      <c r="AK67" s="3">
        <v>53.104575163398692</v>
      </c>
      <c r="AL67" s="3">
        <v>80.392156862745097</v>
      </c>
    </row>
    <row r="68" spans="1:38" x14ac:dyDescent="0.35">
      <c r="A68" t="s">
        <v>93</v>
      </c>
      <c r="B68">
        <v>2017</v>
      </c>
      <c r="C68" t="s">
        <v>103</v>
      </c>
      <c r="D68" s="3">
        <v>66.239316239316238</v>
      </c>
      <c r="E68" s="3">
        <v>51.282051282051277</v>
      </c>
      <c r="F68" s="3">
        <v>41.025641025641029</v>
      </c>
      <c r="G68" s="3">
        <v>40.404040404040408</v>
      </c>
      <c r="H68" s="3">
        <v>44.444444444444443</v>
      </c>
      <c r="I68" s="3">
        <v>42.129629629629633</v>
      </c>
      <c r="J68" s="3">
        <v>45.454545454545453</v>
      </c>
      <c r="K68" s="3">
        <v>52.136752136752136</v>
      </c>
      <c r="L68" s="3">
        <v>55.555555555555557</v>
      </c>
      <c r="M68" s="3">
        <v>51.388888888888886</v>
      </c>
      <c r="N68" s="3">
        <v>53.84615384615384</v>
      </c>
      <c r="O68" s="3">
        <v>43.162393162393165</v>
      </c>
      <c r="P68" s="3">
        <v>53.78658378658379</v>
      </c>
      <c r="Q68" s="3">
        <v>59.82905982905983</v>
      </c>
      <c r="R68" s="3">
        <v>54.44444444444445</v>
      </c>
      <c r="S68" s="3">
        <v>55.555555555555557</v>
      </c>
      <c r="T68" s="3">
        <v>29.292929292929291</v>
      </c>
      <c r="U68" s="3">
        <v>40.277777777777779</v>
      </c>
      <c r="V68" s="3">
        <v>36.111111111111107</v>
      </c>
      <c r="W68" s="3">
        <v>59.82905982905983</v>
      </c>
      <c r="X68" s="3">
        <v>35.18518518518519</v>
      </c>
      <c r="Y68" s="3">
        <v>27.777777777777779</v>
      </c>
      <c r="Z68" s="3">
        <v>65.740740740740748</v>
      </c>
      <c r="AA68" s="3">
        <v>84.615384615384613</v>
      </c>
      <c r="AB68" s="3">
        <v>18.518518518518515</v>
      </c>
      <c r="AC68" s="3">
        <v>54.700854700854705</v>
      </c>
      <c r="AD68" s="3">
        <v>42.424242424242422</v>
      </c>
      <c r="AE68" s="3">
        <v>42.222222222222221</v>
      </c>
      <c r="AF68" s="3">
        <v>47.008547008547005</v>
      </c>
      <c r="AG68" s="3">
        <v>50</v>
      </c>
      <c r="AH68" s="3">
        <v>58.068376068376061</v>
      </c>
      <c r="AI68" s="3">
        <v>73.696969696969703</v>
      </c>
      <c r="AJ68" s="3">
        <v>20.37037037037037</v>
      </c>
      <c r="AK68" s="3">
        <v>37.019230769230766</v>
      </c>
      <c r="AL68" s="3">
        <v>48.836657169990502</v>
      </c>
    </row>
    <row r="69" spans="1:38" x14ac:dyDescent="0.35">
      <c r="A69" t="s">
        <v>93</v>
      </c>
      <c r="B69">
        <v>2021</v>
      </c>
      <c r="C69" t="s">
        <v>103</v>
      </c>
      <c r="D69" s="3">
        <v>72.649572649572647</v>
      </c>
      <c r="E69" s="3">
        <v>57.142857142857146</v>
      </c>
      <c r="F69" s="3">
        <v>65.669515669515675</v>
      </c>
      <c r="G69" s="3">
        <v>56.944444444444443</v>
      </c>
      <c r="H69" s="3">
        <v>57.575757575757571</v>
      </c>
      <c r="I69" s="3">
        <v>74.81481481481481</v>
      </c>
      <c r="J69" s="3">
        <v>70.370370370370367</v>
      </c>
      <c r="K69" s="3">
        <v>75.555555555555557</v>
      </c>
      <c r="L69" s="3">
        <v>64.81481481481481</v>
      </c>
      <c r="M69" s="3">
        <v>69.047619047619051</v>
      </c>
      <c r="N69" s="3">
        <v>64.957264957264954</v>
      </c>
      <c r="O69" s="3">
        <v>62.037037037037031</v>
      </c>
      <c r="P69" s="3">
        <v>65.740740740740733</v>
      </c>
      <c r="Q69" s="3">
        <v>79.999999999999986</v>
      </c>
      <c r="R69" s="3">
        <v>66.666666666666657</v>
      </c>
      <c r="S69" s="3">
        <v>66.666666666666657</v>
      </c>
      <c r="T69" s="3">
        <v>65.277777777777771</v>
      </c>
      <c r="U69" s="3">
        <v>65.740740740740748</v>
      </c>
      <c r="V69" s="3">
        <v>25.925925925925927</v>
      </c>
      <c r="W69" s="3">
        <v>78.571428571428569</v>
      </c>
      <c r="X69" s="3">
        <v>75.757575757575751</v>
      </c>
      <c r="Y69" s="3">
        <v>69.230769230769226</v>
      </c>
      <c r="Z69" s="3">
        <v>82.222222222222229</v>
      </c>
      <c r="AA69" s="3">
        <v>85.470085470085465</v>
      </c>
      <c r="AB69" s="3">
        <v>48.484848484848477</v>
      </c>
      <c r="AC69" s="3">
        <v>63.247863247863251</v>
      </c>
      <c r="AD69" s="3">
        <v>62.5</v>
      </c>
      <c r="AE69" s="3">
        <v>79.999999999999986</v>
      </c>
      <c r="AF69" s="3">
        <v>82.407407407407405</v>
      </c>
      <c r="AG69" s="3">
        <v>75.396825396825392</v>
      </c>
      <c r="AH69" s="3">
        <v>59.553113553113555</v>
      </c>
      <c r="AI69" s="3">
        <v>84.311762311762308</v>
      </c>
      <c r="AJ69" s="3">
        <v>46.666666666666664</v>
      </c>
      <c r="AK69" s="3">
        <v>56.064814814814817</v>
      </c>
      <c r="AL69" s="3">
        <v>73.58024691358024</v>
      </c>
    </row>
    <row r="70" spans="1:38" x14ac:dyDescent="0.35">
      <c r="A70" t="s">
        <v>116</v>
      </c>
      <c r="B70">
        <v>2017</v>
      </c>
      <c r="C70" t="s">
        <v>122</v>
      </c>
      <c r="D70" s="3">
        <v>79.487179487179475</v>
      </c>
      <c r="E70" s="3">
        <v>71.296296296296291</v>
      </c>
      <c r="F70" s="3">
        <v>77.777777777777771</v>
      </c>
      <c r="G70" s="3">
        <v>67.521367521367509</v>
      </c>
      <c r="H70" s="3">
        <v>67.521367521367509</v>
      </c>
      <c r="I70" s="3">
        <v>66.666666666666657</v>
      </c>
      <c r="J70" s="3">
        <v>59.595959595959592</v>
      </c>
      <c r="K70" s="3">
        <v>59.82905982905983</v>
      </c>
      <c r="L70" s="3">
        <v>55.555555555555557</v>
      </c>
      <c r="M70" s="3">
        <v>62.393162393162385</v>
      </c>
      <c r="N70" s="3">
        <v>74.358974358974365</v>
      </c>
      <c r="O70" s="3">
        <v>72.649572649572647</v>
      </c>
      <c r="P70" s="3">
        <v>66.043771043771045</v>
      </c>
      <c r="Q70" s="3">
        <v>71.717171717171709</v>
      </c>
      <c r="R70" s="3">
        <v>61.616161616161619</v>
      </c>
      <c r="S70" s="3">
        <v>57.575757575757571</v>
      </c>
      <c r="T70" s="3">
        <v>44.444444444444443</v>
      </c>
      <c r="U70" s="3">
        <v>49.572649572649574</v>
      </c>
      <c r="V70" s="3">
        <v>44.444444444444443</v>
      </c>
      <c r="W70" s="3">
        <v>72.222222222222214</v>
      </c>
      <c r="X70" s="3">
        <v>62.962962962962962</v>
      </c>
      <c r="Y70" s="3">
        <v>62.962962962962962</v>
      </c>
      <c r="Z70" s="3">
        <v>75</v>
      </c>
      <c r="AA70" s="3">
        <v>58.974358974358971</v>
      </c>
      <c r="AB70" s="3">
        <v>60.683760683760681</v>
      </c>
      <c r="AC70" s="3">
        <v>62.962962962962962</v>
      </c>
      <c r="AD70" s="3">
        <v>50</v>
      </c>
      <c r="AE70" s="3">
        <v>38.095238095238095</v>
      </c>
      <c r="AF70" s="3">
        <v>51.282051282051277</v>
      </c>
      <c r="AG70" s="3">
        <v>56.481481481481474</v>
      </c>
      <c r="AH70" s="3">
        <v>77.474747474747474</v>
      </c>
      <c r="AI70" s="3">
        <v>73.939393939393938</v>
      </c>
      <c r="AJ70" s="3">
        <v>37.037037037037031</v>
      </c>
      <c r="AK70" s="3">
        <v>55.98290598290599</v>
      </c>
      <c r="AL70" s="3">
        <v>85.470085470085465</v>
      </c>
    </row>
    <row r="71" spans="1:38" x14ac:dyDescent="0.35">
      <c r="A71" t="s">
        <v>116</v>
      </c>
      <c r="B71">
        <v>2021</v>
      </c>
      <c r="C71" t="s">
        <v>122</v>
      </c>
      <c r="D71" s="3">
        <v>71.717171717171709</v>
      </c>
      <c r="E71" s="3">
        <v>68.686868686868678</v>
      </c>
      <c r="F71" s="3">
        <v>58.080808080808069</v>
      </c>
      <c r="G71" s="3">
        <v>60.317460317460316</v>
      </c>
      <c r="H71" s="3">
        <v>73.737373737373744</v>
      </c>
      <c r="I71" s="3">
        <v>44.444444444444443</v>
      </c>
      <c r="J71" s="3">
        <v>38.271604938271608</v>
      </c>
      <c r="K71" s="3">
        <v>44.444444444444443</v>
      </c>
      <c r="L71" s="3">
        <v>48.611111111111107</v>
      </c>
      <c r="M71" s="3">
        <v>51.111111111111107</v>
      </c>
      <c r="N71" s="3">
        <v>53.333333333333329</v>
      </c>
      <c r="O71" s="3">
        <v>44.444444444444443</v>
      </c>
      <c r="P71" s="3">
        <v>45.999999999999993</v>
      </c>
      <c r="Q71" s="3">
        <v>85.185185185185176</v>
      </c>
      <c r="R71" s="3">
        <v>47.619047619047613</v>
      </c>
      <c r="S71" s="3">
        <v>57.407407407407412</v>
      </c>
      <c r="T71" s="3">
        <v>40.74074074074074</v>
      </c>
      <c r="U71" s="3">
        <v>38.888888888888886</v>
      </c>
      <c r="V71" s="3">
        <v>25.925925925925927</v>
      </c>
      <c r="W71" s="3">
        <v>62.62626262626263</v>
      </c>
      <c r="X71" s="3">
        <v>56.56565656565656</v>
      </c>
      <c r="Y71" s="3">
        <v>46.464646464646464</v>
      </c>
      <c r="Z71" s="3">
        <v>82.716049382716051</v>
      </c>
      <c r="AA71" s="3">
        <v>64.646464646464651</v>
      </c>
      <c r="AB71" s="3">
        <v>56.56565656565656</v>
      </c>
      <c r="AC71" s="3">
        <v>34.722222222222221</v>
      </c>
      <c r="AD71" s="3">
        <v>40.74074074074074</v>
      </c>
      <c r="AE71" s="3">
        <v>8.8888888888888893</v>
      </c>
      <c r="AF71" s="3">
        <v>20.833333333333332</v>
      </c>
      <c r="AG71" s="3">
        <v>27.777777777777779</v>
      </c>
      <c r="AH71" s="3">
        <v>45.252525252525253</v>
      </c>
      <c r="AI71" s="3">
        <v>78.646464646464636</v>
      </c>
      <c r="AJ71" s="3">
        <v>30.303030303030301</v>
      </c>
      <c r="AK71" s="3">
        <v>56.287878787878782</v>
      </c>
      <c r="AL71" s="3">
        <v>84.511784511784512</v>
      </c>
    </row>
    <row r="72" spans="1:38" x14ac:dyDescent="0.35">
      <c r="A72" t="s">
        <v>93</v>
      </c>
      <c r="B72">
        <v>2017</v>
      </c>
      <c r="C72" t="s">
        <v>141</v>
      </c>
      <c r="D72" s="3">
        <v>35.416666666666664</v>
      </c>
      <c r="E72" s="3">
        <v>38.194444444444443</v>
      </c>
      <c r="F72" s="3">
        <v>23.809523809523807</v>
      </c>
      <c r="G72" s="3">
        <v>34.920634920634924</v>
      </c>
      <c r="H72" s="3">
        <v>35.18518518518519</v>
      </c>
      <c r="I72" s="3">
        <v>37.037037037037031</v>
      </c>
      <c r="J72" s="3">
        <v>42.592592592592588</v>
      </c>
      <c r="K72" s="3">
        <v>46.825396825396822</v>
      </c>
      <c r="L72" s="3">
        <v>31.944444444444443</v>
      </c>
      <c r="M72" s="3">
        <v>43.20987654320988</v>
      </c>
      <c r="N72" s="3">
        <v>46.913580246913583</v>
      </c>
      <c r="O72" s="3">
        <v>41.358024691358025</v>
      </c>
      <c r="P72" s="3">
        <v>37.175229741019209</v>
      </c>
      <c r="Q72" s="3">
        <v>51.234567901234563</v>
      </c>
      <c r="R72" s="3">
        <v>52.941176470588232</v>
      </c>
      <c r="S72" s="3">
        <v>40.522875816993469</v>
      </c>
      <c r="T72" s="3">
        <v>27.777777777777779</v>
      </c>
      <c r="U72" s="3">
        <v>40.277777777777779</v>
      </c>
      <c r="V72" s="3">
        <v>22.222222222222221</v>
      </c>
      <c r="W72" s="3">
        <v>57.89473684210526</v>
      </c>
      <c r="X72" s="3">
        <v>54.385964912280699</v>
      </c>
      <c r="Y72" s="3">
        <v>42.10526315789474</v>
      </c>
      <c r="Z72" s="3">
        <v>59.064327485380119</v>
      </c>
      <c r="AA72" s="3">
        <v>74.853801169590639</v>
      </c>
      <c r="AB72" s="3">
        <v>47.712418300653589</v>
      </c>
      <c r="AC72" s="3">
        <v>50</v>
      </c>
      <c r="AD72" s="3">
        <v>31.111111111111107</v>
      </c>
      <c r="AE72" s="3">
        <v>25.641025641025639</v>
      </c>
      <c r="AF72" s="3">
        <v>23.703703703703702</v>
      </c>
      <c r="AG72" s="3">
        <v>43.137254901960787</v>
      </c>
      <c r="AH72" s="3">
        <v>46.478871890636597</v>
      </c>
      <c r="AI72" s="3">
        <v>68.141534391534393</v>
      </c>
      <c r="AJ72" s="3">
        <v>19.883040935672511</v>
      </c>
      <c r="AK72" s="3">
        <v>41.853476283300843</v>
      </c>
      <c r="AL72" s="3">
        <v>60.396361273554248</v>
      </c>
    </row>
    <row r="73" spans="1:38" x14ac:dyDescent="0.35">
      <c r="A73" t="s">
        <v>93</v>
      </c>
      <c r="B73">
        <v>2021</v>
      </c>
      <c r="C73" t="s">
        <v>141</v>
      </c>
      <c r="D73" s="3">
        <v>50</v>
      </c>
      <c r="E73" s="3">
        <v>55.555555555555557</v>
      </c>
      <c r="F73" s="3">
        <v>53.055555555555557</v>
      </c>
      <c r="G73" s="3">
        <v>48.888888888888893</v>
      </c>
      <c r="H73" s="3">
        <v>40.74074074074074</v>
      </c>
      <c r="I73" s="3">
        <v>36.111111111111107</v>
      </c>
      <c r="J73" s="3">
        <v>31.111111111111107</v>
      </c>
      <c r="K73" s="3">
        <v>32.222222222222221</v>
      </c>
      <c r="L73" s="3">
        <v>55.555555555555557</v>
      </c>
      <c r="M73" s="3">
        <v>47.008547008547005</v>
      </c>
      <c r="N73" s="3">
        <v>57.407407407407412</v>
      </c>
      <c r="O73" s="3">
        <v>52.777777777777779</v>
      </c>
      <c r="P73" s="3">
        <v>38.988603988603984</v>
      </c>
      <c r="Q73" s="3">
        <v>58.333333333333329</v>
      </c>
      <c r="R73" s="3">
        <v>42.222222222222221</v>
      </c>
      <c r="S73" s="3">
        <v>42.424242424242422</v>
      </c>
      <c r="T73" s="3">
        <v>26.666666666666664</v>
      </c>
      <c r="U73" s="3">
        <v>39.81481481481481</v>
      </c>
      <c r="V73" s="3">
        <v>25.925925925925927</v>
      </c>
      <c r="W73" s="3">
        <v>61.538461538461533</v>
      </c>
      <c r="X73" s="3">
        <v>37.606837606837608</v>
      </c>
      <c r="Y73" s="3">
        <v>36.752136752136749</v>
      </c>
      <c r="Z73" s="3">
        <v>75.925925925925924</v>
      </c>
      <c r="AA73" s="3">
        <v>74.074074074074076</v>
      </c>
      <c r="AB73" s="3">
        <v>3.0303030303030298</v>
      </c>
      <c r="AC73" s="3">
        <v>47.474747474747467</v>
      </c>
      <c r="AD73" s="3">
        <v>31.746031746031747</v>
      </c>
      <c r="AE73" s="3">
        <v>31.481481481481481</v>
      </c>
      <c r="AF73" s="3">
        <v>31.111111111111107</v>
      </c>
      <c r="AG73" s="3">
        <v>39.81481481481481</v>
      </c>
      <c r="AH73" s="3">
        <v>40.769230769230766</v>
      </c>
      <c r="AI73" s="3">
        <v>63.232323232323232</v>
      </c>
      <c r="AJ73" s="3">
        <v>22.222222222222221</v>
      </c>
      <c r="AK73" s="3">
        <v>35.737179487179489</v>
      </c>
      <c r="AL73" s="3">
        <v>46.272554605887933</v>
      </c>
    </row>
    <row r="74" spans="1:38" x14ac:dyDescent="0.35">
      <c r="A74" t="s">
        <v>92</v>
      </c>
      <c r="B74">
        <v>2017</v>
      </c>
      <c r="C74" t="s">
        <v>123</v>
      </c>
      <c r="D74" s="3">
        <v>60.606060606060602</v>
      </c>
      <c r="E74" s="3">
        <v>42.424242424242422</v>
      </c>
      <c r="F74" s="3">
        <v>44.444444444444443</v>
      </c>
      <c r="G74" s="3">
        <v>45.454545454545453</v>
      </c>
      <c r="H74" s="3">
        <v>77.777777777777771</v>
      </c>
      <c r="I74" s="3">
        <v>59.259259259259252</v>
      </c>
      <c r="J74" s="3">
        <v>18.518518518518515</v>
      </c>
      <c r="K74" s="3">
        <v>51.111111111111107</v>
      </c>
      <c r="L74" s="3">
        <v>22.222222222222221</v>
      </c>
      <c r="M74" s="3">
        <v>45.454545454545453</v>
      </c>
      <c r="N74" s="3">
        <v>55.555555555555557</v>
      </c>
      <c r="O74" s="3">
        <v>61.616161616161619</v>
      </c>
      <c r="P74" s="3">
        <v>24.909090909090914</v>
      </c>
      <c r="Q74" s="3">
        <v>85.555555555555543</v>
      </c>
      <c r="R74" s="3">
        <v>67.777777777777771</v>
      </c>
      <c r="S74" s="3">
        <v>30</v>
      </c>
      <c r="T74" s="3">
        <v>22.222222222222221</v>
      </c>
      <c r="U74" s="3">
        <v>22.222222222222221</v>
      </c>
      <c r="V74" s="3">
        <v>14.444444444444441</v>
      </c>
      <c r="W74" s="3">
        <v>74.444444444444443</v>
      </c>
      <c r="X74" s="3">
        <v>56.79012345679012</v>
      </c>
      <c r="Y74" s="3">
        <v>46.464646464646464</v>
      </c>
      <c r="Z74" s="3">
        <v>61.111111111111107</v>
      </c>
      <c r="AA74" s="3">
        <v>60.493827160493829</v>
      </c>
      <c r="AB74" s="3">
        <v>59.259259259259252</v>
      </c>
      <c r="AC74" s="3">
        <v>37.37373737373737</v>
      </c>
      <c r="AD74" s="3">
        <v>16.666666666666664</v>
      </c>
      <c r="AE74" s="3">
        <v>26.388888888888889</v>
      </c>
      <c r="AF74" s="3">
        <v>26.666666666666664</v>
      </c>
      <c r="AG74" s="3">
        <v>11.111111111111111</v>
      </c>
      <c r="AH74" s="3">
        <v>70.592592592592581</v>
      </c>
      <c r="AI74" s="3">
        <v>86.592592592592595</v>
      </c>
      <c r="AJ74" s="3">
        <v>29.629629629629626</v>
      </c>
      <c r="AK74" s="3">
        <v>48.73737373737373</v>
      </c>
      <c r="AL74" s="3">
        <v>77.441077441077439</v>
      </c>
    </row>
    <row r="75" spans="1:38" x14ac:dyDescent="0.35">
      <c r="A75" t="s">
        <v>92</v>
      </c>
      <c r="B75">
        <v>2021</v>
      </c>
      <c r="C75" t="s">
        <v>123</v>
      </c>
      <c r="D75" s="3">
        <v>82.407407407407405</v>
      </c>
      <c r="E75" s="3">
        <v>69.444444444444443</v>
      </c>
      <c r="F75" s="3">
        <v>65.277777777777771</v>
      </c>
      <c r="G75" s="3">
        <v>70.707070707070699</v>
      </c>
      <c r="H75" s="3">
        <v>72.222222222222214</v>
      </c>
      <c r="I75" s="3">
        <v>76.851851851851848</v>
      </c>
      <c r="J75" s="3">
        <v>46.913580246913583</v>
      </c>
      <c r="K75" s="3">
        <v>72.727272727272734</v>
      </c>
      <c r="L75" s="3">
        <v>55.555555555555557</v>
      </c>
      <c r="M75" s="3">
        <v>50</v>
      </c>
      <c r="N75" s="3">
        <v>59.259259259259252</v>
      </c>
      <c r="O75" s="3">
        <v>53.703703703703695</v>
      </c>
      <c r="P75" s="3">
        <v>49.074074074074076</v>
      </c>
      <c r="Q75" s="3">
        <v>79.629629629629619</v>
      </c>
      <c r="R75" s="3">
        <v>75.757575757575751</v>
      </c>
      <c r="S75" s="3">
        <v>71.296296296296291</v>
      </c>
      <c r="T75" s="3">
        <v>52.222222222222221</v>
      </c>
      <c r="U75" s="3">
        <v>56.666666666666657</v>
      </c>
      <c r="V75" s="3">
        <v>41.666666666666664</v>
      </c>
      <c r="W75" s="3">
        <v>66.666666666666657</v>
      </c>
      <c r="X75" s="3">
        <v>64.81481481481481</v>
      </c>
      <c r="Y75" s="3">
        <v>59.259259259259252</v>
      </c>
      <c r="Z75" s="3">
        <v>60.185185185185183</v>
      </c>
      <c r="AA75" s="3">
        <v>66.666666666666657</v>
      </c>
      <c r="AB75" s="3">
        <v>65.740740740740748</v>
      </c>
      <c r="AC75" s="3">
        <v>57.777777777777779</v>
      </c>
      <c r="AD75" s="3">
        <v>56.666666666666657</v>
      </c>
      <c r="AE75" s="3">
        <v>43.20987654320988</v>
      </c>
      <c r="AF75" s="3">
        <v>48.484848484848477</v>
      </c>
      <c r="AG75" s="3">
        <v>50</v>
      </c>
      <c r="AH75" s="3">
        <v>60.555555555555557</v>
      </c>
      <c r="AI75" s="3">
        <v>83.888888888888886</v>
      </c>
      <c r="AJ75" s="3">
        <v>45.370370370370367</v>
      </c>
      <c r="AK75" s="3">
        <v>61.111111111111107</v>
      </c>
      <c r="AL75" s="3">
        <v>74.691358024691354</v>
      </c>
    </row>
    <row r="76" spans="1:38" x14ac:dyDescent="0.35">
      <c r="A76" t="s">
        <v>116</v>
      </c>
      <c r="B76">
        <v>2017</v>
      </c>
      <c r="C76" t="s">
        <v>124</v>
      </c>
      <c r="D76" s="3">
        <v>49.074074074074076</v>
      </c>
      <c r="E76" s="3">
        <v>63.888888888888886</v>
      </c>
      <c r="F76" s="3">
        <v>45.454545454545453</v>
      </c>
      <c r="G76" s="3">
        <v>52.777777777777779</v>
      </c>
      <c r="H76" s="3">
        <v>67.592592592592581</v>
      </c>
      <c r="I76" s="3">
        <v>53.703703703703695</v>
      </c>
      <c r="J76" s="3">
        <v>81.481481481481481</v>
      </c>
      <c r="K76" s="3">
        <v>55.555555555555557</v>
      </c>
      <c r="L76" s="3">
        <v>68.888888888888886</v>
      </c>
      <c r="M76" s="3">
        <v>71.851851851851848</v>
      </c>
      <c r="N76" s="3">
        <v>69.629629629629633</v>
      </c>
      <c r="O76" s="3">
        <v>60</v>
      </c>
      <c r="P76" s="3">
        <v>63.693121693121704</v>
      </c>
      <c r="Q76" s="3">
        <v>82.962962962962962</v>
      </c>
      <c r="R76" s="3">
        <v>69.629629629629633</v>
      </c>
      <c r="S76" s="3">
        <v>60.74074074074074</v>
      </c>
      <c r="T76" s="3">
        <v>62.222222222222214</v>
      </c>
      <c r="U76" s="3">
        <v>54.074074074074069</v>
      </c>
      <c r="V76" s="3">
        <v>56.410256410256402</v>
      </c>
      <c r="W76" s="3">
        <v>71.111111111111114</v>
      </c>
      <c r="X76" s="3">
        <v>68.148148148148152</v>
      </c>
      <c r="Y76" s="3">
        <v>53.333333333333329</v>
      </c>
      <c r="Z76" s="3">
        <v>74.074074074074076</v>
      </c>
      <c r="AA76" s="3">
        <v>57.037037037037038</v>
      </c>
      <c r="AB76" s="3">
        <v>56.296296296296291</v>
      </c>
      <c r="AC76" s="3">
        <v>67.407407407407405</v>
      </c>
      <c r="AD76" s="3">
        <v>36.507936507936506</v>
      </c>
      <c r="AE76" s="3">
        <v>34.920634920634924</v>
      </c>
      <c r="AF76" s="3">
        <v>61.481481481481481</v>
      </c>
      <c r="AG76" s="3">
        <v>45.925925925925931</v>
      </c>
      <c r="AH76" s="3">
        <v>70.762718762718762</v>
      </c>
      <c r="AI76" s="3">
        <v>83.703703703703695</v>
      </c>
      <c r="AJ76" s="3">
        <v>31.313131313131315</v>
      </c>
      <c r="AK76" s="3">
        <v>55.185185185185176</v>
      </c>
      <c r="AL76" s="3">
        <v>86.666666666666671</v>
      </c>
    </row>
    <row r="77" spans="1:38" x14ac:dyDescent="0.35">
      <c r="A77" t="s">
        <v>116</v>
      </c>
      <c r="B77">
        <v>2021</v>
      </c>
      <c r="C77" t="s">
        <v>124</v>
      </c>
      <c r="D77" s="3">
        <v>52.777777777777779</v>
      </c>
      <c r="E77" s="3">
        <v>54.320987654320987</v>
      </c>
      <c r="F77" s="3">
        <v>41.414141414141412</v>
      </c>
      <c r="G77" s="3">
        <v>39.682539682539677</v>
      </c>
      <c r="H77" s="3">
        <v>34.343434343434339</v>
      </c>
      <c r="I77" s="3">
        <v>47.777777777777771</v>
      </c>
      <c r="J77" s="3">
        <v>45.833333333333329</v>
      </c>
      <c r="K77" s="3">
        <v>44.444444444444443</v>
      </c>
      <c r="L77" s="3">
        <v>55.555555555555557</v>
      </c>
      <c r="M77" s="3">
        <v>43.434343434343432</v>
      </c>
      <c r="N77" s="3">
        <v>52.222222222222221</v>
      </c>
      <c r="O77" s="3">
        <v>39.999999999999993</v>
      </c>
      <c r="P77" s="3">
        <v>51.868686868686858</v>
      </c>
      <c r="Q77" s="3">
        <v>56.944444444444443</v>
      </c>
      <c r="R77" s="3">
        <v>58.333333333333329</v>
      </c>
      <c r="S77" s="3">
        <v>45.833333333333329</v>
      </c>
      <c r="T77" s="3">
        <v>39.999999999999993</v>
      </c>
      <c r="U77" s="3">
        <v>37.5</v>
      </c>
      <c r="V77" s="3">
        <v>36.111111111111107</v>
      </c>
      <c r="W77" s="3">
        <v>56.666666666666657</v>
      </c>
      <c r="X77" s="3">
        <v>60</v>
      </c>
      <c r="Y77" s="3">
        <v>51.515151515151516</v>
      </c>
      <c r="Z77" s="3">
        <v>56.79012345679012</v>
      </c>
      <c r="AA77" s="3">
        <v>42.222222222222221</v>
      </c>
      <c r="AB77" s="3">
        <v>59.259259259259252</v>
      </c>
      <c r="AC77" s="3">
        <v>37.037037037037031</v>
      </c>
      <c r="AD77" s="3">
        <v>36.507936507936506</v>
      </c>
      <c r="AE77" s="3">
        <v>50</v>
      </c>
      <c r="AF77" s="3">
        <v>49.382716049382715</v>
      </c>
      <c r="AG77" s="3">
        <v>39.682539682539677</v>
      </c>
      <c r="AH77" s="3">
        <v>57.620650953984281</v>
      </c>
      <c r="AI77" s="3">
        <v>69.898989898989896</v>
      </c>
      <c r="AJ77" s="3">
        <v>43.434343434343432</v>
      </c>
      <c r="AK77" s="3">
        <v>49.469696969696969</v>
      </c>
      <c r="AL77" s="3">
        <v>74.747474747474755</v>
      </c>
    </row>
    <row r="78" spans="1:38" x14ac:dyDescent="0.35">
      <c r="A78" t="s">
        <v>116</v>
      </c>
      <c r="B78">
        <v>2017</v>
      </c>
      <c r="C78" t="s">
        <v>125</v>
      </c>
      <c r="D78" s="3">
        <v>48.765432098765437</v>
      </c>
      <c r="E78" s="3">
        <v>66.049382716049379</v>
      </c>
      <c r="F78" s="3">
        <v>63.492063492063494</v>
      </c>
      <c r="G78" s="3">
        <v>63.194444444444443</v>
      </c>
      <c r="H78" s="3">
        <v>71.604938271604937</v>
      </c>
      <c r="I78" s="3">
        <v>66.666666666666657</v>
      </c>
      <c r="J78" s="3">
        <v>34.722222222222221</v>
      </c>
      <c r="K78" s="3">
        <v>54.248366013071902</v>
      </c>
      <c r="L78" s="3">
        <v>42.361111111111107</v>
      </c>
      <c r="M78" s="3">
        <v>53.703703703703695</v>
      </c>
      <c r="N78" s="3">
        <v>56.79012345679012</v>
      </c>
      <c r="O78" s="3">
        <v>54.320987654320987</v>
      </c>
      <c r="P78" s="3">
        <v>48.85955493308434</v>
      </c>
      <c r="Q78" s="3">
        <v>65.359477124183016</v>
      </c>
      <c r="R78" s="3">
        <v>30.555555555555554</v>
      </c>
      <c r="S78" s="3">
        <v>44.444444444444443</v>
      </c>
      <c r="T78" s="3">
        <v>29.861111111111111</v>
      </c>
      <c r="U78" s="3">
        <v>35.416666666666664</v>
      </c>
      <c r="V78" s="3">
        <v>19.841269841269838</v>
      </c>
      <c r="W78" s="3">
        <v>50</v>
      </c>
      <c r="X78" s="3">
        <v>25.308641975308639</v>
      </c>
      <c r="Y78" s="3">
        <v>34.567901234567898</v>
      </c>
      <c r="Z78" s="3">
        <v>53.703703703703695</v>
      </c>
      <c r="AA78" s="3">
        <v>33.950617283950614</v>
      </c>
      <c r="AB78" s="3">
        <v>41.358024691358025</v>
      </c>
      <c r="AC78" s="3">
        <v>34.814814814814817</v>
      </c>
      <c r="AD78" s="3">
        <v>15.555555555555554</v>
      </c>
      <c r="AE78" s="3">
        <v>17.777777777777779</v>
      </c>
      <c r="AF78" s="3">
        <v>18.055555555555554</v>
      </c>
      <c r="AG78" s="3">
        <v>36.601307189542482</v>
      </c>
      <c r="AH78" s="3">
        <v>35.590014923348257</v>
      </c>
      <c r="AI78" s="3">
        <v>78.271604938271608</v>
      </c>
      <c r="AJ78" s="3">
        <v>47.53086419753086</v>
      </c>
      <c r="AK78" s="3">
        <v>30.401234567901234</v>
      </c>
      <c r="AL78" s="3">
        <v>64.609053497942384</v>
      </c>
    </row>
    <row r="79" spans="1:38" x14ac:dyDescent="0.35">
      <c r="A79" t="s">
        <v>116</v>
      </c>
      <c r="B79">
        <v>2021</v>
      </c>
      <c r="C79" t="s">
        <v>125</v>
      </c>
      <c r="D79" s="3">
        <v>81.196581196581207</v>
      </c>
      <c r="E79" s="3">
        <v>77.777777777777771</v>
      </c>
      <c r="F79" s="3">
        <v>68.864468864468861</v>
      </c>
      <c r="G79" s="3">
        <v>67.521367521367509</v>
      </c>
      <c r="H79" s="3">
        <v>77.777777777777771</v>
      </c>
      <c r="I79" s="3">
        <v>68.253968253968253</v>
      </c>
      <c r="J79" s="3">
        <v>47.008547008547005</v>
      </c>
      <c r="K79" s="3">
        <v>67.521367521367509</v>
      </c>
      <c r="L79" s="3">
        <v>57.264957264957268</v>
      </c>
      <c r="M79" s="3">
        <v>70.634920634920633</v>
      </c>
      <c r="N79" s="3">
        <v>67.460317460317455</v>
      </c>
      <c r="O79" s="3">
        <v>65.873015873015873</v>
      </c>
      <c r="P79" s="3">
        <v>72.698412698412682</v>
      </c>
      <c r="Q79" s="3">
        <v>86.666666666666671</v>
      </c>
      <c r="R79" s="3">
        <v>74.747474747474755</v>
      </c>
      <c r="S79" s="3">
        <v>70.940170940170944</v>
      </c>
      <c r="T79" s="3">
        <v>65.277777777777771</v>
      </c>
      <c r="U79" s="3">
        <v>67.592592592592581</v>
      </c>
      <c r="V79" s="3">
        <v>65.555555555555557</v>
      </c>
      <c r="W79" s="3">
        <v>72.222222222222214</v>
      </c>
      <c r="X79" s="3">
        <v>46.825396825396822</v>
      </c>
      <c r="Y79" s="3">
        <v>57.142857142857146</v>
      </c>
      <c r="Z79" s="3">
        <v>68.376068376068375</v>
      </c>
      <c r="AA79" s="3">
        <v>58.119658119658119</v>
      </c>
      <c r="AB79" s="3">
        <v>69.230769230769226</v>
      </c>
      <c r="AC79" s="3">
        <v>52.525252525252526</v>
      </c>
      <c r="AD79" s="3">
        <v>58.888888888888886</v>
      </c>
      <c r="AE79" s="3">
        <v>55.555555555555557</v>
      </c>
      <c r="AF79" s="3">
        <v>71.111111111111114</v>
      </c>
      <c r="AG79" s="3">
        <v>65.740740740740748</v>
      </c>
      <c r="AH79" s="3">
        <v>73.809523809523824</v>
      </c>
      <c r="AI79" s="3">
        <v>61.26984126984128</v>
      </c>
      <c r="AJ79" s="3">
        <v>55.555555555555557</v>
      </c>
      <c r="AK79" s="3">
        <v>63.461538461538467</v>
      </c>
      <c r="AL79" s="3">
        <v>82.539682539682545</v>
      </c>
    </row>
    <row r="80" spans="1:38" x14ac:dyDescent="0.35">
      <c r="A80" t="s">
        <v>114</v>
      </c>
      <c r="B80">
        <v>2017</v>
      </c>
      <c r="C80" t="s">
        <v>126</v>
      </c>
      <c r="D80" s="3">
        <v>74.358974358974365</v>
      </c>
      <c r="E80" s="3">
        <v>68.253968253968253</v>
      </c>
      <c r="F80" s="3">
        <v>58.730158730158728</v>
      </c>
      <c r="G80" s="3">
        <v>55.555555555555557</v>
      </c>
      <c r="H80" s="3">
        <v>38.888888888888886</v>
      </c>
      <c r="I80" s="3">
        <v>29.292929292929291</v>
      </c>
      <c r="J80" s="3">
        <v>50.793650793650791</v>
      </c>
      <c r="K80" s="3">
        <v>43.589743589743591</v>
      </c>
      <c r="L80" s="3">
        <v>50.427350427350426</v>
      </c>
      <c r="M80" s="3">
        <v>57.777777777777779</v>
      </c>
      <c r="N80" s="3">
        <v>72.592592592592595</v>
      </c>
      <c r="O80" s="3">
        <v>72.592592592592595</v>
      </c>
      <c r="P80" s="3">
        <v>32.24466891133558</v>
      </c>
      <c r="Q80" s="3">
        <v>68.376068376068375</v>
      </c>
      <c r="R80" s="3">
        <v>67.460317460317455</v>
      </c>
      <c r="S80" s="3">
        <v>71.111111111111114</v>
      </c>
      <c r="T80" s="3">
        <v>54.629629629629633</v>
      </c>
      <c r="U80" s="3">
        <v>45.299145299145295</v>
      </c>
      <c r="V80" s="3">
        <v>24.074074074074073</v>
      </c>
      <c r="W80" s="3">
        <v>60</v>
      </c>
      <c r="X80" s="3">
        <v>51.111111111111107</v>
      </c>
      <c r="Y80" s="3">
        <v>43.703703703703702</v>
      </c>
      <c r="Z80" s="3">
        <v>60.185185185185183</v>
      </c>
      <c r="AA80" s="3">
        <v>54.814814814814817</v>
      </c>
      <c r="AB80" s="3">
        <v>55.555555555555557</v>
      </c>
      <c r="AC80" s="3">
        <v>31.623931623931625</v>
      </c>
      <c r="AD80" s="3">
        <v>21.212121212121211</v>
      </c>
      <c r="AE80" s="3">
        <v>21.212121212121211</v>
      </c>
      <c r="AF80" s="3">
        <v>24.786324786324787</v>
      </c>
      <c r="AG80" s="3">
        <v>52.525252525252526</v>
      </c>
      <c r="AH80" s="3">
        <v>45.057239057239066</v>
      </c>
      <c r="AI80" s="3">
        <v>65.631528964862298</v>
      </c>
      <c r="AJ80" s="3">
        <v>60.317460317460316</v>
      </c>
      <c r="AK80" s="3">
        <v>39.93386243386243</v>
      </c>
      <c r="AL80" s="3">
        <v>71.851851851851848</v>
      </c>
    </row>
    <row r="81" spans="1:38" x14ac:dyDescent="0.35">
      <c r="A81" t="s">
        <v>114</v>
      </c>
      <c r="B81">
        <v>2021</v>
      </c>
      <c r="C81" t="s">
        <v>126</v>
      </c>
      <c r="D81" s="3">
        <v>84.92063492063491</v>
      </c>
      <c r="E81" s="3">
        <v>70.634920634920633</v>
      </c>
      <c r="F81" s="3">
        <v>59.279609279609275</v>
      </c>
      <c r="G81" s="3">
        <v>66.666666666666657</v>
      </c>
      <c r="H81" s="3">
        <v>55.555555555555557</v>
      </c>
      <c r="I81" s="3">
        <v>73.80952380952381</v>
      </c>
      <c r="J81" s="3">
        <v>36.36363636363636</v>
      </c>
      <c r="K81" s="3">
        <v>53.968253968253961</v>
      </c>
      <c r="L81" s="3">
        <v>53.968253968253961</v>
      </c>
      <c r="M81" s="3">
        <v>47.619047619047613</v>
      </c>
      <c r="N81" s="3">
        <v>66.666666666666657</v>
      </c>
      <c r="O81" s="3">
        <v>68.253968253968253</v>
      </c>
      <c r="P81" s="3">
        <v>47.142857142857146</v>
      </c>
      <c r="Q81" s="3">
        <v>67.592592592592581</v>
      </c>
      <c r="R81" s="3">
        <v>50.925925925925924</v>
      </c>
      <c r="S81" s="3">
        <v>70.085470085470078</v>
      </c>
      <c r="T81" s="3">
        <v>46.296296296296298</v>
      </c>
      <c r="U81" s="3">
        <v>53.84615384615384</v>
      </c>
      <c r="V81" s="3">
        <v>25</v>
      </c>
      <c r="W81" s="3">
        <v>60.317460317460316</v>
      </c>
      <c r="X81" s="3">
        <v>50.793650793650791</v>
      </c>
      <c r="Y81" s="3">
        <v>39.682539682539677</v>
      </c>
      <c r="Z81" s="3">
        <v>73.015873015873012</v>
      </c>
      <c r="AA81" s="3">
        <v>61.904761904761898</v>
      </c>
      <c r="AB81" s="3">
        <v>68.253968253968253</v>
      </c>
      <c r="AC81" s="3">
        <v>53.333333333333329</v>
      </c>
      <c r="AD81" s="3">
        <v>33.333333333333329</v>
      </c>
      <c r="AE81" s="3">
        <v>46.666666666666664</v>
      </c>
      <c r="AF81" s="3">
        <v>39.506172839506171</v>
      </c>
      <c r="AG81" s="3">
        <v>46.464646464646464</v>
      </c>
      <c r="AH81" s="3">
        <v>67.301587301587304</v>
      </c>
      <c r="AI81" s="3">
        <v>66.947496947496944</v>
      </c>
      <c r="AJ81" s="3">
        <v>54.761904761904766</v>
      </c>
      <c r="AK81" s="3">
        <v>51.984126984126981</v>
      </c>
      <c r="AL81" s="3">
        <v>85.714285714285708</v>
      </c>
    </row>
    <row r="82" spans="1:38" x14ac:dyDescent="0.35">
      <c r="A82" t="s">
        <v>116</v>
      </c>
      <c r="B82">
        <v>2017</v>
      </c>
      <c r="C82" t="s">
        <v>127</v>
      </c>
      <c r="D82" s="3">
        <v>71.111111111111114</v>
      </c>
      <c r="E82" s="3">
        <v>75.925925925925924</v>
      </c>
      <c r="F82" s="3">
        <v>71.794871794871796</v>
      </c>
      <c r="G82" s="3">
        <v>66.666666666666657</v>
      </c>
      <c r="H82" s="3">
        <v>88.888888888888886</v>
      </c>
      <c r="I82" s="3">
        <v>58.333333333333329</v>
      </c>
      <c r="J82" s="3">
        <v>49.572649572649574</v>
      </c>
      <c r="K82" s="3">
        <v>61.111111111111107</v>
      </c>
      <c r="L82" s="3">
        <v>69.230769230769226</v>
      </c>
      <c r="M82" s="3">
        <v>54.700854700854705</v>
      </c>
      <c r="N82" s="3">
        <v>66.666666666666657</v>
      </c>
      <c r="O82" s="3">
        <v>60.683760683760681</v>
      </c>
      <c r="P82" s="3">
        <v>65.817145817145814</v>
      </c>
      <c r="Q82" s="3">
        <v>83.760683760683762</v>
      </c>
      <c r="R82" s="3">
        <v>85.470085470085465</v>
      </c>
      <c r="S82" s="3">
        <v>59.259259259259252</v>
      </c>
      <c r="T82" s="3">
        <v>56.56565656565656</v>
      </c>
      <c r="U82" s="3">
        <v>61.616161616161619</v>
      </c>
      <c r="V82" s="3">
        <v>59.259259259259252</v>
      </c>
      <c r="W82" s="3">
        <v>77.777777777777771</v>
      </c>
      <c r="X82" s="3">
        <v>57.264957264957268</v>
      </c>
      <c r="Y82" s="3">
        <v>48.717948717948723</v>
      </c>
      <c r="Z82" s="3">
        <v>84.615384615384613</v>
      </c>
      <c r="AA82" s="3">
        <v>62.393162393162385</v>
      </c>
      <c r="AB82" s="3">
        <v>65.81196581196582</v>
      </c>
      <c r="AC82" s="3">
        <v>63.333333333333336</v>
      </c>
      <c r="AD82" s="3">
        <v>50</v>
      </c>
      <c r="AE82" s="3">
        <v>40.277777777777779</v>
      </c>
      <c r="AF82" s="3">
        <v>41.880341880341881</v>
      </c>
      <c r="AG82" s="3">
        <v>55.555555555555557</v>
      </c>
      <c r="AH82" s="3">
        <v>75.598290598290603</v>
      </c>
      <c r="AI82" s="3">
        <v>72.578347578347575</v>
      </c>
      <c r="AJ82" s="3">
        <v>68.376068376068375</v>
      </c>
      <c r="AK82" s="3">
        <v>50.427350427350426</v>
      </c>
      <c r="AL82" s="3">
        <v>81.196581196581192</v>
      </c>
    </row>
    <row r="83" spans="1:38" x14ac:dyDescent="0.35">
      <c r="A83" t="s">
        <v>116</v>
      </c>
      <c r="B83">
        <v>2021</v>
      </c>
      <c r="C83" t="s">
        <v>127</v>
      </c>
      <c r="D83" s="3">
        <v>77.777777777777771</v>
      </c>
      <c r="E83" s="3">
        <v>73.504273504273499</v>
      </c>
      <c r="F83" s="3">
        <v>55.947293447293447</v>
      </c>
      <c r="G83" s="3">
        <v>55.555555555555557</v>
      </c>
      <c r="H83" s="3">
        <v>76.19047619047619</v>
      </c>
      <c r="I83" s="3">
        <v>45.299145299145295</v>
      </c>
      <c r="J83" s="3">
        <v>55.555555555555557</v>
      </c>
      <c r="K83" s="3">
        <v>58.333333333333329</v>
      </c>
      <c r="L83" s="3">
        <v>61.111111111111107</v>
      </c>
      <c r="M83" s="3">
        <v>58.730158730158728</v>
      </c>
      <c r="N83" s="3">
        <v>53.17460317460317</v>
      </c>
      <c r="O83" s="3">
        <v>49.206349206349209</v>
      </c>
      <c r="P83" s="3">
        <v>57.887667887667888</v>
      </c>
      <c r="Q83" s="3">
        <v>77.777777777777771</v>
      </c>
      <c r="R83" s="3">
        <v>69.230769230769226</v>
      </c>
      <c r="S83" s="3">
        <v>62.393162393162385</v>
      </c>
      <c r="T83" s="3">
        <v>55.555555555555557</v>
      </c>
      <c r="U83" s="3">
        <v>52.991452991452988</v>
      </c>
      <c r="V83" s="3">
        <v>43.518518518518519</v>
      </c>
      <c r="W83" s="3">
        <v>59.523809523809518</v>
      </c>
      <c r="X83" s="3">
        <v>43.650793650793652</v>
      </c>
      <c r="Y83" s="3">
        <v>42.857142857142854</v>
      </c>
      <c r="Z83" s="3">
        <v>82.051282051282058</v>
      </c>
      <c r="AA83" s="3">
        <v>55.555555555555557</v>
      </c>
      <c r="AB83" s="3">
        <v>60.317460317460316</v>
      </c>
      <c r="AC83" s="3">
        <v>57.777777777777779</v>
      </c>
      <c r="AD83" s="3">
        <v>37.5</v>
      </c>
      <c r="AE83" s="3">
        <v>35.18518518518519</v>
      </c>
      <c r="AF83" s="3">
        <v>39.81481481481481</v>
      </c>
      <c r="AG83" s="3">
        <v>52.777777777777779</v>
      </c>
      <c r="AH83" s="3">
        <v>56.625966625966612</v>
      </c>
      <c r="AI83" s="3">
        <v>72.857142857142861</v>
      </c>
      <c r="AJ83" s="3">
        <v>51.587301587301589</v>
      </c>
      <c r="AK83" s="3">
        <v>53.174603174603178</v>
      </c>
      <c r="AL83" s="3">
        <v>73.80952380952381</v>
      </c>
    </row>
    <row r="84" spans="1:38" x14ac:dyDescent="0.35">
      <c r="A84" t="s">
        <v>92</v>
      </c>
      <c r="B84">
        <v>2017</v>
      </c>
      <c r="C84" t="s">
        <v>128</v>
      </c>
      <c r="D84" s="3">
        <v>47.777777777777771</v>
      </c>
      <c r="E84" s="3">
        <v>57.777777777777779</v>
      </c>
      <c r="F84" s="3">
        <v>49.494949494949488</v>
      </c>
      <c r="G84" s="3">
        <v>40.74074074074074</v>
      </c>
      <c r="H84" s="3">
        <v>72.839506172839506</v>
      </c>
      <c r="I84" s="3">
        <v>46.296296296296298</v>
      </c>
      <c r="J84" s="3">
        <v>31.111111111111107</v>
      </c>
      <c r="K84" s="3">
        <v>58.333333333333329</v>
      </c>
      <c r="L84" s="3">
        <v>55.555555555555557</v>
      </c>
      <c r="M84" s="3">
        <v>77.777777777777771</v>
      </c>
      <c r="N84" s="3">
        <v>69.135802469135797</v>
      </c>
      <c r="O84" s="3">
        <v>68.055555555555557</v>
      </c>
      <c r="P84" s="3">
        <v>49.147560258671376</v>
      </c>
      <c r="Q84" s="3">
        <v>66.666666666666657</v>
      </c>
      <c r="R84" s="3">
        <v>48.611111111111107</v>
      </c>
      <c r="S84" s="3">
        <v>55.555555555555557</v>
      </c>
      <c r="T84" s="3" t="s">
        <v>78</v>
      </c>
      <c r="U84" s="3">
        <v>38.888888888888886</v>
      </c>
      <c r="V84" s="3" t="s">
        <v>78</v>
      </c>
      <c r="W84" s="3">
        <v>57.777777777777779</v>
      </c>
      <c r="X84" s="3">
        <v>57.777777777777779</v>
      </c>
      <c r="Y84" s="3">
        <v>65.555555555555557</v>
      </c>
      <c r="Z84" s="3">
        <v>73.015873015873012</v>
      </c>
      <c r="AA84" s="3">
        <v>82.716049382716051</v>
      </c>
      <c r="AB84" s="3">
        <v>60.317460317460316</v>
      </c>
      <c r="AC84" s="3">
        <v>48.611111111111107</v>
      </c>
      <c r="AD84" s="3">
        <v>38.888888888888886</v>
      </c>
      <c r="AE84" s="3">
        <v>35.555555555555557</v>
      </c>
      <c r="AF84" s="3">
        <v>57.142857142857146</v>
      </c>
      <c r="AG84" s="3">
        <v>50.617283950617278</v>
      </c>
      <c r="AH84" s="3">
        <v>30.864197530864192</v>
      </c>
      <c r="AI84" s="3">
        <v>68.862514029180701</v>
      </c>
      <c r="AJ84" s="3">
        <v>58.888888888888886</v>
      </c>
      <c r="AK84" s="3">
        <v>37.5</v>
      </c>
      <c r="AL84" s="3">
        <v>79.797979797979792</v>
      </c>
    </row>
    <row r="85" spans="1:38" x14ac:dyDescent="0.35">
      <c r="A85" t="s">
        <v>92</v>
      </c>
      <c r="B85">
        <v>2021</v>
      </c>
      <c r="C85" t="s">
        <v>128</v>
      </c>
      <c r="D85" s="3">
        <v>45.55555555555555</v>
      </c>
      <c r="E85" s="3">
        <v>50.617283950617278</v>
      </c>
      <c r="F85" s="3">
        <v>47.222222222222221</v>
      </c>
      <c r="G85" s="3">
        <v>47.222222222222221</v>
      </c>
      <c r="H85" s="3">
        <v>48.717948717948723</v>
      </c>
      <c r="I85" s="3">
        <v>53.84615384615384</v>
      </c>
      <c r="J85" s="3">
        <v>53.333333333333329</v>
      </c>
      <c r="K85" s="3">
        <v>59.259259259259252</v>
      </c>
      <c r="L85" s="3">
        <v>41.666666666666664</v>
      </c>
      <c r="M85" s="3">
        <v>50.427350427350426</v>
      </c>
      <c r="N85" s="3">
        <v>36.752136752136749</v>
      </c>
      <c r="O85" s="3">
        <v>33.333333333333329</v>
      </c>
      <c r="P85" s="3">
        <v>39.743589743589737</v>
      </c>
      <c r="Q85" s="3">
        <v>55.555555555555557</v>
      </c>
      <c r="R85" s="3">
        <v>47.222222222222221</v>
      </c>
      <c r="S85" s="3">
        <v>46.666666666666664</v>
      </c>
      <c r="T85" s="3">
        <v>33.333333333333329</v>
      </c>
      <c r="U85" s="3">
        <v>36.111111111111107</v>
      </c>
      <c r="V85" s="3">
        <v>38.888888888888886</v>
      </c>
      <c r="W85" s="3">
        <v>38.888888888888886</v>
      </c>
      <c r="X85" s="3">
        <v>48.717948717948723</v>
      </c>
      <c r="Y85" s="3">
        <v>44.444444444444443</v>
      </c>
      <c r="Z85" s="3">
        <v>79.629629629629619</v>
      </c>
      <c r="AA85" s="3">
        <v>59.82905982905983</v>
      </c>
      <c r="AB85" s="3">
        <v>46.153846153846153</v>
      </c>
      <c r="AC85" s="3">
        <v>40.74074074074074</v>
      </c>
      <c r="AD85" s="3">
        <v>39.999999999999993</v>
      </c>
      <c r="AE85" s="3">
        <v>47.222222222222221</v>
      </c>
      <c r="AF85" s="3">
        <v>47.222222222222221</v>
      </c>
      <c r="AG85" s="3">
        <v>48.148148148148145</v>
      </c>
      <c r="AH85" s="3">
        <v>34.871794871794876</v>
      </c>
      <c r="AI85" s="3">
        <v>53.504273504273499</v>
      </c>
      <c r="AJ85" s="3">
        <v>40.170940170940163</v>
      </c>
      <c r="AK85" s="3">
        <v>49.145299145299148</v>
      </c>
      <c r="AL85" s="3">
        <v>81.196581196581192</v>
      </c>
    </row>
    <row r="86" spans="1:38" x14ac:dyDescent="0.35">
      <c r="A86" t="s">
        <v>114</v>
      </c>
      <c r="B86">
        <v>2017</v>
      </c>
      <c r="C86" t="s">
        <v>10</v>
      </c>
      <c r="D86" s="3">
        <v>81.481481481481481</v>
      </c>
      <c r="E86" s="3">
        <v>78.703703703703709</v>
      </c>
      <c r="F86" s="3">
        <v>63.888888888888886</v>
      </c>
      <c r="G86" s="3">
        <v>55.555555555555557</v>
      </c>
      <c r="H86" s="3">
        <v>34.18803418803418</v>
      </c>
      <c r="I86" s="3">
        <v>64.102564102564102</v>
      </c>
      <c r="J86" s="3">
        <v>38.383838383838381</v>
      </c>
      <c r="K86" s="3">
        <v>51.851851851851855</v>
      </c>
      <c r="L86" s="3">
        <v>62.62626262626263</v>
      </c>
      <c r="M86" s="3">
        <v>57.575757575757571</v>
      </c>
      <c r="N86" s="3">
        <v>62.393162393162385</v>
      </c>
      <c r="O86" s="3">
        <v>68.518518518518519</v>
      </c>
      <c r="P86" s="3">
        <v>50.3991193991194</v>
      </c>
      <c r="Q86" s="3">
        <v>75.213675213675216</v>
      </c>
      <c r="R86" s="3">
        <v>77.777777777777771</v>
      </c>
      <c r="S86" s="3">
        <v>75</v>
      </c>
      <c r="T86" s="3">
        <v>63.888888888888886</v>
      </c>
      <c r="U86" s="3">
        <v>57.407407407407412</v>
      </c>
      <c r="V86" s="3">
        <v>49.382716049382715</v>
      </c>
      <c r="W86" s="3">
        <v>76.068376068376068</v>
      </c>
      <c r="X86" s="3">
        <v>56.410256410256402</v>
      </c>
      <c r="Y86" s="3">
        <v>47.008547008547005</v>
      </c>
      <c r="Z86" s="3">
        <v>65.740740740740748</v>
      </c>
      <c r="AA86" s="3">
        <v>60.256410256410255</v>
      </c>
      <c r="AB86" s="3">
        <v>61.965811965811959</v>
      </c>
      <c r="AC86" s="3">
        <v>60.493827160493829</v>
      </c>
      <c r="AD86" s="3">
        <v>32.098765432098766</v>
      </c>
      <c r="AE86" s="3">
        <v>36.507936507936506</v>
      </c>
      <c r="AF86" s="3">
        <v>42.222222222222221</v>
      </c>
      <c r="AG86" s="3">
        <v>65.656565656565661</v>
      </c>
      <c r="AH86" s="3">
        <v>64.781144781144775</v>
      </c>
      <c r="AI86" s="3">
        <v>74.848484848484844</v>
      </c>
      <c r="AJ86" s="3">
        <v>64.81481481481481</v>
      </c>
      <c r="AK86" s="3">
        <v>46.148989898989896</v>
      </c>
      <c r="AL86" s="3">
        <v>84.259259259259252</v>
      </c>
    </row>
    <row r="87" spans="1:38" x14ac:dyDescent="0.35">
      <c r="A87" t="s">
        <v>114</v>
      </c>
      <c r="B87">
        <v>2021</v>
      </c>
      <c r="C87" t="s">
        <v>10</v>
      </c>
      <c r="D87" s="3">
        <v>81.746031746031747</v>
      </c>
      <c r="E87" s="3">
        <v>77.777777777777771</v>
      </c>
      <c r="F87" s="3">
        <v>64.576719576719569</v>
      </c>
      <c r="G87" s="3">
        <v>69.696969696969688</v>
      </c>
      <c r="H87" s="3">
        <v>61.538461538461533</v>
      </c>
      <c r="I87" s="3">
        <v>79.999999999999986</v>
      </c>
      <c r="J87" s="3">
        <v>53.968253968253961</v>
      </c>
      <c r="K87" s="3">
        <v>63.492063492063494</v>
      </c>
      <c r="L87" s="3">
        <v>74.603174603174608</v>
      </c>
      <c r="M87" s="3">
        <v>68.888888888888886</v>
      </c>
      <c r="N87" s="3">
        <v>77.037037037037038</v>
      </c>
      <c r="O87" s="3">
        <v>77.037037037037038</v>
      </c>
      <c r="P87" s="3">
        <v>67.502645502645493</v>
      </c>
      <c r="Q87" s="3">
        <v>84.444444444444443</v>
      </c>
      <c r="R87" s="3">
        <v>74.81481481481481</v>
      </c>
      <c r="S87" s="3">
        <v>85.185185185185176</v>
      </c>
      <c r="T87" s="3">
        <v>68.376068376068375</v>
      </c>
      <c r="U87" s="3">
        <v>78.703703703703709</v>
      </c>
      <c r="V87" s="3">
        <v>72.727272727272734</v>
      </c>
      <c r="W87" s="3">
        <v>76.984126984126988</v>
      </c>
      <c r="X87" s="3">
        <v>73.333333333333329</v>
      </c>
      <c r="Y87" s="3">
        <v>65.925925925925924</v>
      </c>
      <c r="Z87" s="3">
        <v>76.068376068376068</v>
      </c>
      <c r="AA87" s="3">
        <v>70.370370370370367</v>
      </c>
      <c r="AB87" s="3">
        <v>74.81481481481481</v>
      </c>
      <c r="AC87" s="3">
        <v>70.940170940170944</v>
      </c>
      <c r="AD87" s="3">
        <v>43.055555555555557</v>
      </c>
      <c r="AE87" s="3">
        <v>38.888888888888886</v>
      </c>
      <c r="AF87" s="3">
        <v>52.136752136752136</v>
      </c>
      <c r="AG87" s="3">
        <v>70.634920634920633</v>
      </c>
      <c r="AH87" s="3">
        <v>78.148148148148152</v>
      </c>
      <c r="AI87" s="3">
        <v>65.07936507936509</v>
      </c>
      <c r="AJ87" s="3">
        <v>79.259259259259252</v>
      </c>
      <c r="AK87" s="3">
        <v>67.222222222222214</v>
      </c>
      <c r="AL87" s="3">
        <v>86.666666666666671</v>
      </c>
    </row>
    <row r="88" spans="1:38" x14ac:dyDescent="0.35">
      <c r="A88" t="s">
        <v>92</v>
      </c>
      <c r="B88">
        <v>2017</v>
      </c>
      <c r="C88" t="s">
        <v>104</v>
      </c>
      <c r="D88" s="3">
        <v>77.037037037037038</v>
      </c>
      <c r="E88" s="3">
        <v>72.592592592592595</v>
      </c>
      <c r="F88" s="3">
        <v>64.444444444444443</v>
      </c>
      <c r="G88" s="3">
        <v>62.222222222222214</v>
      </c>
      <c r="H88" s="3">
        <v>62.222222222222214</v>
      </c>
      <c r="I88" s="3">
        <v>61.481481481481481</v>
      </c>
      <c r="J88" s="3">
        <v>53.968253968253961</v>
      </c>
      <c r="K88" s="3">
        <v>51.111111111111107</v>
      </c>
      <c r="L88" s="3">
        <v>55.555555555555557</v>
      </c>
      <c r="M88" s="3">
        <v>61.481481481481481</v>
      </c>
      <c r="N88" s="3">
        <v>62.222222222222214</v>
      </c>
      <c r="O88" s="3">
        <v>64.444444444444443</v>
      </c>
      <c r="P88" s="3">
        <v>56.251526251526251</v>
      </c>
      <c r="Q88" s="3">
        <v>64.285714285714278</v>
      </c>
      <c r="R88" s="3">
        <v>66.666666666666657</v>
      </c>
      <c r="S88" s="3">
        <v>54.814814814814817</v>
      </c>
      <c r="T88" s="3">
        <v>54.700854700854705</v>
      </c>
      <c r="U88" s="3">
        <v>50</v>
      </c>
      <c r="V88" s="3">
        <v>57.575757575757571</v>
      </c>
      <c r="W88" s="3">
        <v>54.814814814814817</v>
      </c>
      <c r="X88" s="3">
        <v>66.666666666666657</v>
      </c>
      <c r="Y88" s="3">
        <v>52.592592592592588</v>
      </c>
      <c r="Z88" s="3">
        <v>43.703703703703702</v>
      </c>
      <c r="AA88" s="3">
        <v>74.81481481481481</v>
      </c>
      <c r="AB88" s="3">
        <v>56.666666666666657</v>
      </c>
      <c r="AC88" s="3">
        <v>47.619047619047613</v>
      </c>
      <c r="AD88" s="3">
        <v>58.585858585858581</v>
      </c>
      <c r="AE88" s="3">
        <v>55.555555555555557</v>
      </c>
      <c r="AF88" s="3">
        <v>57.142857142857146</v>
      </c>
      <c r="AG88" s="3">
        <v>53.333333333333329</v>
      </c>
      <c r="AH88" s="3">
        <v>68.005698005697994</v>
      </c>
      <c r="AI88" s="3">
        <v>57.435897435897438</v>
      </c>
      <c r="AJ88" s="3">
        <v>50.793650793650791</v>
      </c>
      <c r="AK88" s="3">
        <v>48.611111111111107</v>
      </c>
      <c r="AL88" s="3">
        <v>78.835978835978835</v>
      </c>
    </row>
    <row r="89" spans="1:38" x14ac:dyDescent="0.35">
      <c r="A89" t="s">
        <v>92</v>
      </c>
      <c r="B89">
        <v>2021</v>
      </c>
      <c r="C89" t="s">
        <v>104</v>
      </c>
      <c r="D89" s="3">
        <v>60.185185185185183</v>
      </c>
      <c r="E89" s="3">
        <v>63.703703703703702</v>
      </c>
      <c r="F89" s="3">
        <v>58.518518518518519</v>
      </c>
      <c r="G89" s="3">
        <v>49.074074074074076</v>
      </c>
      <c r="H89" s="3">
        <v>45.185185185185183</v>
      </c>
      <c r="I89" s="3">
        <v>41.269841269841272</v>
      </c>
      <c r="J89" s="3">
        <v>62.222222222222214</v>
      </c>
      <c r="K89" s="3">
        <v>59.259259259259252</v>
      </c>
      <c r="L89" s="3">
        <v>60.683760683760681</v>
      </c>
      <c r="M89" s="3">
        <v>60.74074074074074</v>
      </c>
      <c r="N89" s="3">
        <v>57.777777777777779</v>
      </c>
      <c r="O89" s="3">
        <v>61.481481481481481</v>
      </c>
      <c r="P89" s="3">
        <v>56.153846153846153</v>
      </c>
      <c r="Q89" s="3">
        <v>67.407407407407405</v>
      </c>
      <c r="R89" s="3">
        <v>70.940170940170944</v>
      </c>
      <c r="S89" s="3">
        <v>73.333333333333329</v>
      </c>
      <c r="T89" s="3">
        <v>55.555555555555557</v>
      </c>
      <c r="U89" s="3">
        <v>53.535353535353536</v>
      </c>
      <c r="V89" s="3">
        <v>64.197530864197532</v>
      </c>
      <c r="W89" s="3">
        <v>60.74074074074074</v>
      </c>
      <c r="X89" s="3">
        <v>63.492063492063494</v>
      </c>
      <c r="Y89" s="3">
        <v>54.761904761904766</v>
      </c>
      <c r="Z89" s="3">
        <v>55.555555555555557</v>
      </c>
      <c r="AA89" s="3">
        <v>73.333333333333329</v>
      </c>
      <c r="AB89" s="3">
        <v>57.037037037037038</v>
      </c>
      <c r="AC89" s="3">
        <v>51.515151515151516</v>
      </c>
      <c r="AD89" s="3">
        <v>48.611111111111107</v>
      </c>
      <c r="AE89" s="3">
        <v>47.619047619047613</v>
      </c>
      <c r="AF89" s="3">
        <v>60.606060606060602</v>
      </c>
      <c r="AG89" s="3">
        <v>55.555555555555557</v>
      </c>
      <c r="AH89" s="3">
        <v>60.598290598290603</v>
      </c>
      <c r="AI89" s="3">
        <v>64.96632996632998</v>
      </c>
      <c r="AJ89" s="3">
        <v>45.238095238095234</v>
      </c>
      <c r="AK89" s="3">
        <v>50.992063492063494</v>
      </c>
      <c r="AL89" s="3">
        <v>75.308641975308646</v>
      </c>
    </row>
    <row r="90" spans="1:38" x14ac:dyDescent="0.35">
      <c r="A90" t="s">
        <v>90</v>
      </c>
      <c r="B90">
        <v>2017</v>
      </c>
      <c r="C90" t="s">
        <v>105</v>
      </c>
      <c r="D90" s="3">
        <v>52.65700483091787</v>
      </c>
      <c r="E90" s="3">
        <v>50</v>
      </c>
      <c r="F90" s="3">
        <v>45.893719806763279</v>
      </c>
      <c r="G90" s="3">
        <v>42.328042328042322</v>
      </c>
      <c r="H90" s="3">
        <v>30.80808080808081</v>
      </c>
      <c r="I90" s="3">
        <v>62.34567901234567</v>
      </c>
      <c r="J90" s="3">
        <v>32.804232804232804</v>
      </c>
      <c r="K90" s="3">
        <v>50.666666666666657</v>
      </c>
      <c r="L90" s="3">
        <v>46.376811594202898</v>
      </c>
      <c r="M90" s="3">
        <v>59.090909090909093</v>
      </c>
      <c r="N90" s="3">
        <v>53.140096618357482</v>
      </c>
      <c r="O90" s="3">
        <v>53.140096618357482</v>
      </c>
      <c r="P90" s="3">
        <v>46.203703703703709</v>
      </c>
      <c r="Q90" s="3">
        <v>64.021164021164012</v>
      </c>
      <c r="R90" s="3">
        <v>45.454545454545453</v>
      </c>
      <c r="S90" s="3">
        <v>58.201058201058203</v>
      </c>
      <c r="T90" s="3">
        <v>33.950617283950614</v>
      </c>
      <c r="U90" s="3">
        <v>45.454545454545453</v>
      </c>
      <c r="V90" s="3">
        <v>44.999999999999993</v>
      </c>
      <c r="W90" s="3">
        <v>49.074074074074076</v>
      </c>
      <c r="X90" s="3">
        <v>58.333333333333329</v>
      </c>
      <c r="Y90" s="3">
        <v>42.129629629629633</v>
      </c>
      <c r="Z90" s="3">
        <v>59.259259259259252</v>
      </c>
      <c r="AA90" s="3">
        <v>63.888888888888886</v>
      </c>
      <c r="AB90" s="3">
        <v>46.944444444444436</v>
      </c>
      <c r="AC90" s="3">
        <v>42.777777777777771</v>
      </c>
      <c r="AD90" s="3">
        <v>36.601307189542482</v>
      </c>
      <c r="AE90" s="3">
        <v>44.444444444444443</v>
      </c>
      <c r="AF90" s="3">
        <v>39.393939393939398</v>
      </c>
      <c r="AG90" s="3">
        <v>38.624338624338627</v>
      </c>
      <c r="AH90" s="3">
        <v>39.074074074074076</v>
      </c>
      <c r="AI90" s="3">
        <v>63.093719806763282</v>
      </c>
      <c r="AJ90" s="3">
        <v>42.929292929292927</v>
      </c>
      <c r="AK90" s="3">
        <v>32.43045843045843</v>
      </c>
      <c r="AL90" s="3">
        <v>73.789173789173788</v>
      </c>
    </row>
    <row r="91" spans="1:38" x14ac:dyDescent="0.35">
      <c r="A91" t="s">
        <v>90</v>
      </c>
      <c r="B91">
        <v>2021</v>
      </c>
      <c r="C91" t="s">
        <v>105</v>
      </c>
      <c r="D91" s="3">
        <v>68.518518518518519</v>
      </c>
      <c r="E91" s="3">
        <v>64.052287581699346</v>
      </c>
      <c r="F91" s="3">
        <v>61.982570806100213</v>
      </c>
      <c r="G91" s="3">
        <v>58.974358974358971</v>
      </c>
      <c r="H91" s="3">
        <v>43.790849673202615</v>
      </c>
      <c r="I91" s="3">
        <v>71.24183006535948</v>
      </c>
      <c r="J91" s="3">
        <v>51.851851851851855</v>
      </c>
      <c r="K91" s="3">
        <v>66.666666666666657</v>
      </c>
      <c r="L91" s="3">
        <v>61.481481481481481</v>
      </c>
      <c r="M91" s="3">
        <v>64.052287581699346</v>
      </c>
      <c r="N91" s="3">
        <v>66.666666666666657</v>
      </c>
      <c r="O91" s="3">
        <v>70.370370370370367</v>
      </c>
      <c r="P91" s="3">
        <v>41.96078431372549</v>
      </c>
      <c r="Q91" s="3">
        <v>72.916666666666657</v>
      </c>
      <c r="R91" s="3">
        <v>65.277777777777771</v>
      </c>
      <c r="S91" s="3">
        <v>79.629629629629619</v>
      </c>
      <c r="T91" s="3">
        <v>31.944444444444443</v>
      </c>
      <c r="U91" s="3">
        <v>67.901234567901227</v>
      </c>
      <c r="V91" s="3">
        <v>48.888888888888893</v>
      </c>
      <c r="W91" s="3">
        <v>54.248366013071902</v>
      </c>
      <c r="X91" s="3">
        <v>67.973856209150313</v>
      </c>
      <c r="Y91" s="3">
        <v>53.59477124183006</v>
      </c>
      <c r="Z91" s="3">
        <v>74.509803921568633</v>
      </c>
      <c r="AA91" s="3">
        <v>70.987654320987659</v>
      </c>
      <c r="AB91" s="3">
        <v>54.861111111111107</v>
      </c>
      <c r="AC91" s="3">
        <v>54.761904761904766</v>
      </c>
      <c r="AD91" s="3">
        <v>39.682539682539677</v>
      </c>
      <c r="AE91" s="3">
        <v>48.611111111111107</v>
      </c>
      <c r="AF91" s="3">
        <v>40.74074074074074</v>
      </c>
      <c r="AG91" s="3">
        <v>52.592592592592588</v>
      </c>
      <c r="AH91" s="3">
        <v>48.583877995642709</v>
      </c>
      <c r="AI91" s="3">
        <v>65.27233115468411</v>
      </c>
      <c r="AJ91" s="3">
        <v>58.823529411764703</v>
      </c>
      <c r="AK91" s="3">
        <v>41.685956790123456</v>
      </c>
      <c r="AL91" s="3">
        <v>81.893004115226333</v>
      </c>
    </row>
    <row r="92" spans="1:38" x14ac:dyDescent="0.35">
      <c r="A92" t="s">
        <v>114</v>
      </c>
      <c r="B92">
        <v>2017</v>
      </c>
      <c r="C92" t="s">
        <v>129</v>
      </c>
      <c r="D92" s="3">
        <v>67.676767676767668</v>
      </c>
      <c r="E92" s="3">
        <v>70.085470085470078</v>
      </c>
      <c r="F92" s="3">
        <v>49.145299145299148</v>
      </c>
      <c r="G92" s="3">
        <v>48.484848484848477</v>
      </c>
      <c r="H92" s="3">
        <v>67.592592592592581</v>
      </c>
      <c r="I92" s="3">
        <v>57.870370370370367</v>
      </c>
      <c r="J92" s="3">
        <v>33.333333333333329</v>
      </c>
      <c r="K92" s="3">
        <v>53.84615384615384</v>
      </c>
      <c r="L92" s="3">
        <v>49.074074074074076</v>
      </c>
      <c r="M92" s="3">
        <v>60.185185185185183</v>
      </c>
      <c r="N92" s="3">
        <v>50</v>
      </c>
      <c r="O92" s="3">
        <v>54.166666666666664</v>
      </c>
      <c r="P92" s="3">
        <v>49.228395061728399</v>
      </c>
      <c r="Q92" s="3">
        <v>75.462962962962962</v>
      </c>
      <c r="R92" s="3">
        <v>65.656565656565661</v>
      </c>
      <c r="S92" s="3">
        <v>58.333333333333329</v>
      </c>
      <c r="T92" s="3">
        <v>23.456790123456791</v>
      </c>
      <c r="U92" s="3">
        <v>40.74074074074074</v>
      </c>
      <c r="V92" s="3">
        <v>29.629629629629626</v>
      </c>
      <c r="W92" s="3">
        <v>61.111111111111107</v>
      </c>
      <c r="X92" s="3">
        <v>44.444444444444443</v>
      </c>
      <c r="Y92" s="3">
        <v>46.581196581196579</v>
      </c>
      <c r="Z92" s="3">
        <v>70</v>
      </c>
      <c r="AA92" s="3">
        <v>48.717948717948723</v>
      </c>
      <c r="AB92" s="3">
        <v>48.148148148148145</v>
      </c>
      <c r="AC92" s="3">
        <v>38.888888888888886</v>
      </c>
      <c r="AD92" s="3">
        <v>42.222222222222221</v>
      </c>
      <c r="AE92" s="3">
        <v>60.555555555555557</v>
      </c>
      <c r="AF92" s="3">
        <v>58.333333333333329</v>
      </c>
      <c r="AG92" s="3">
        <v>55.555555555555557</v>
      </c>
      <c r="AH92" s="3">
        <v>71.901234567901241</v>
      </c>
      <c r="AI92" s="3">
        <v>75.033670033670035</v>
      </c>
      <c r="AJ92" s="3">
        <v>50.854700854700852</v>
      </c>
      <c r="AK92" s="3">
        <v>34.998219373219371</v>
      </c>
      <c r="AL92" s="3">
        <v>82.193732193732203</v>
      </c>
    </row>
    <row r="93" spans="1:38" x14ac:dyDescent="0.35">
      <c r="A93" t="s">
        <v>114</v>
      </c>
      <c r="B93">
        <v>2021</v>
      </c>
      <c r="C93" t="s">
        <v>129</v>
      </c>
      <c r="D93" s="3">
        <v>64.285714285714278</v>
      </c>
      <c r="E93" s="3">
        <v>65.873015873015873</v>
      </c>
      <c r="F93" s="3">
        <v>46.153846153846146</v>
      </c>
      <c r="G93" s="3">
        <v>47.863247863247857</v>
      </c>
      <c r="H93" s="3">
        <v>48.888888888888893</v>
      </c>
      <c r="I93" s="3">
        <v>48.148148148148145</v>
      </c>
      <c r="J93" s="3">
        <v>24.242424242424239</v>
      </c>
      <c r="K93" s="3">
        <v>55.555555555555557</v>
      </c>
      <c r="L93" s="3">
        <v>47.222222222222221</v>
      </c>
      <c r="M93" s="3">
        <v>57.777777777777779</v>
      </c>
      <c r="N93" s="3">
        <v>57.777777777777779</v>
      </c>
      <c r="O93" s="3">
        <v>52.592592592592588</v>
      </c>
      <c r="P93" s="3">
        <v>55.851851851851848</v>
      </c>
      <c r="Q93" s="3">
        <v>78.518518518518519</v>
      </c>
      <c r="R93" s="3">
        <v>76.296296296296291</v>
      </c>
      <c r="S93" s="3">
        <v>63.247863247863251</v>
      </c>
      <c r="T93" s="3">
        <v>25</v>
      </c>
      <c r="U93" s="3">
        <v>47.222222222222221</v>
      </c>
      <c r="V93" s="3">
        <v>38.888888888888886</v>
      </c>
      <c r="W93" s="3">
        <v>65.185185185185176</v>
      </c>
      <c r="X93" s="3">
        <v>42.962962962962955</v>
      </c>
      <c r="Y93" s="3">
        <v>53.333333333333329</v>
      </c>
      <c r="Z93" s="3">
        <v>71.794871794871796</v>
      </c>
      <c r="AA93" s="3">
        <v>62.962962962962962</v>
      </c>
      <c r="AB93" s="3">
        <v>55.555555555555557</v>
      </c>
      <c r="AC93" s="3">
        <v>61.728395061728392</v>
      </c>
      <c r="AD93" s="3">
        <v>30</v>
      </c>
      <c r="AE93" s="3">
        <v>43.055555555555557</v>
      </c>
      <c r="AF93" s="3">
        <v>50.925925925925924</v>
      </c>
      <c r="AG93" s="3">
        <v>60.606060606060602</v>
      </c>
      <c r="AH93" s="3">
        <v>63.555555555555557</v>
      </c>
      <c r="AI93" s="3">
        <v>69.18518518518519</v>
      </c>
      <c r="AJ93" s="3">
        <v>67.407407407407405</v>
      </c>
      <c r="AK93" s="3">
        <v>42.037037037037038</v>
      </c>
      <c r="AL93" s="3">
        <v>73.086419753086417</v>
      </c>
    </row>
    <row r="94" spans="1:38" x14ac:dyDescent="0.35">
      <c r="A94" t="s">
        <v>92</v>
      </c>
      <c r="B94">
        <v>2017</v>
      </c>
      <c r="C94" t="s">
        <v>130</v>
      </c>
      <c r="D94" s="3">
        <v>79.012345679012341</v>
      </c>
      <c r="E94" s="3">
        <v>70.370370370370367</v>
      </c>
      <c r="F94" s="3">
        <v>75</v>
      </c>
      <c r="G94" s="3">
        <v>83.006535947712422</v>
      </c>
      <c r="H94" s="3">
        <v>75.925925925925924</v>
      </c>
      <c r="I94" s="3">
        <v>67.283950617283949</v>
      </c>
      <c r="J94" s="3">
        <v>67.901234567901227</v>
      </c>
      <c r="K94" s="3">
        <v>60.493827160493829</v>
      </c>
      <c r="L94" s="3">
        <v>63.580246913580247</v>
      </c>
      <c r="M94" s="3">
        <v>72.222222222222214</v>
      </c>
      <c r="N94" s="3">
        <v>66.666666666666657</v>
      </c>
      <c r="O94" s="3">
        <v>70.987654320987659</v>
      </c>
      <c r="P94" s="3">
        <v>67.45513020022824</v>
      </c>
      <c r="Q94" s="3">
        <v>84.567901234567898</v>
      </c>
      <c r="R94" s="3">
        <v>75.308641975308632</v>
      </c>
      <c r="S94" s="3">
        <v>52.287581699346404</v>
      </c>
      <c r="T94" s="3">
        <v>56.349206349206341</v>
      </c>
      <c r="U94" s="3">
        <v>60.130718954248366</v>
      </c>
      <c r="V94" s="3">
        <v>64.583333333333329</v>
      </c>
      <c r="W94" s="3">
        <v>71.604938271604937</v>
      </c>
      <c r="X94" s="3">
        <v>61.728395061728392</v>
      </c>
      <c r="Y94" s="3">
        <v>58.169934640522875</v>
      </c>
      <c r="Z94" s="3">
        <v>83.950617283950606</v>
      </c>
      <c r="AA94" s="3">
        <v>58.641975308641975</v>
      </c>
      <c r="AB94" s="3">
        <v>58.02469135802469</v>
      </c>
      <c r="AC94" s="3">
        <v>63.580246913580247</v>
      </c>
      <c r="AD94" s="3">
        <v>60.185185185185183</v>
      </c>
      <c r="AE94" s="3">
        <v>52.777777777777779</v>
      </c>
      <c r="AF94" s="3">
        <v>41.666666666666664</v>
      </c>
      <c r="AG94" s="3">
        <v>62.847222222222221</v>
      </c>
      <c r="AH94" s="3">
        <v>72.021604938271594</v>
      </c>
      <c r="AI94" s="3">
        <v>82.352941176470594</v>
      </c>
      <c r="AJ94" s="3">
        <v>60.493827160493829</v>
      </c>
      <c r="AK94" s="3">
        <v>58.179012345679013</v>
      </c>
      <c r="AL94" s="3">
        <v>86.41975308641976</v>
      </c>
    </row>
    <row r="95" spans="1:38" x14ac:dyDescent="0.35">
      <c r="A95" t="s">
        <v>92</v>
      </c>
      <c r="B95">
        <v>2021</v>
      </c>
      <c r="C95" t="s">
        <v>130</v>
      </c>
      <c r="D95" s="3">
        <v>61.728395061728392</v>
      </c>
      <c r="E95" s="3">
        <v>56.666666666666657</v>
      </c>
      <c r="F95" s="3">
        <v>51.464646464646464</v>
      </c>
      <c r="G95" s="3">
        <v>52.222222222222221</v>
      </c>
      <c r="H95" s="3">
        <v>57.575757575757571</v>
      </c>
      <c r="I95" s="3">
        <v>41.111111111111114</v>
      </c>
      <c r="J95" s="3">
        <v>36.111111111111107</v>
      </c>
      <c r="K95" s="3">
        <v>50</v>
      </c>
      <c r="L95" s="3">
        <v>37.777777777777779</v>
      </c>
      <c r="M95" s="3">
        <v>42.424242424242422</v>
      </c>
      <c r="N95" s="3">
        <v>51.515151515151516</v>
      </c>
      <c r="O95" s="3">
        <v>54.545454545454547</v>
      </c>
      <c r="P95" s="3">
        <v>41.616161616161619</v>
      </c>
      <c r="Q95" s="3">
        <v>77.777777777777771</v>
      </c>
      <c r="R95" s="3">
        <v>56.666666666666657</v>
      </c>
      <c r="S95" s="3">
        <v>48.888888888888893</v>
      </c>
      <c r="T95" s="3">
        <v>28.888888888888889</v>
      </c>
      <c r="U95" s="3">
        <v>41.111111111111114</v>
      </c>
      <c r="V95" s="3">
        <v>26.984126984126981</v>
      </c>
      <c r="W95" s="3">
        <v>61.616161616161619</v>
      </c>
      <c r="X95" s="3">
        <v>60.606060606060602</v>
      </c>
      <c r="Y95" s="3">
        <v>40.404040404040408</v>
      </c>
      <c r="Z95" s="3">
        <v>79.999999999999986</v>
      </c>
      <c r="AA95" s="3">
        <v>45.454545454545453</v>
      </c>
      <c r="AB95" s="3">
        <v>52.525252525252526</v>
      </c>
      <c r="AC95" s="3">
        <v>52.38095238095238</v>
      </c>
      <c r="AD95" s="3">
        <v>52.777777777777779</v>
      </c>
      <c r="AE95" s="3">
        <v>29.629629629629626</v>
      </c>
      <c r="AF95" s="3">
        <v>23.809523809523807</v>
      </c>
      <c r="AG95" s="3">
        <v>38.888888888888886</v>
      </c>
      <c r="AH95" s="3">
        <v>58.222222222222214</v>
      </c>
      <c r="AI95" s="3">
        <v>66.282828282828277</v>
      </c>
      <c r="AJ95" s="3">
        <v>56.56565656565656</v>
      </c>
      <c r="AK95" s="3">
        <v>53.030303030303024</v>
      </c>
      <c r="AL95" s="3">
        <v>91.582491582491571</v>
      </c>
    </row>
    <row r="96" spans="1:38" x14ac:dyDescent="0.35">
      <c r="A96" t="s">
        <v>114</v>
      </c>
      <c r="B96">
        <v>2017</v>
      </c>
      <c r="C96" t="s">
        <v>94</v>
      </c>
      <c r="D96" s="3">
        <v>69.047619047619051</v>
      </c>
      <c r="E96" s="3">
        <v>62.698412698412703</v>
      </c>
      <c r="F96" s="3">
        <v>69.047619047619051</v>
      </c>
      <c r="G96" s="3">
        <v>65.740740740740748</v>
      </c>
      <c r="H96" s="3">
        <v>47.619047619047613</v>
      </c>
      <c r="I96" s="3">
        <v>66.666666666666657</v>
      </c>
      <c r="J96" s="3">
        <v>46.464646464646464</v>
      </c>
      <c r="K96" s="3">
        <v>57.264957264957268</v>
      </c>
      <c r="L96" s="3">
        <v>61.111111111111107</v>
      </c>
      <c r="M96" s="3">
        <v>53.84615384615384</v>
      </c>
      <c r="N96" s="3">
        <v>69.230769230769226</v>
      </c>
      <c r="O96" s="3">
        <v>65.873015873015873</v>
      </c>
      <c r="P96" s="3">
        <v>56.149097815764478</v>
      </c>
      <c r="Q96" s="3">
        <v>66.666666666666657</v>
      </c>
      <c r="R96" s="3">
        <v>64.81481481481481</v>
      </c>
      <c r="S96" s="3">
        <v>81.746031746031747</v>
      </c>
      <c r="T96" s="3">
        <v>58.888888888888886</v>
      </c>
      <c r="U96" s="3">
        <v>56.349206349206341</v>
      </c>
      <c r="V96" s="3">
        <v>60.493827160493829</v>
      </c>
      <c r="W96" s="3">
        <v>75.396825396825392</v>
      </c>
      <c r="X96" s="3">
        <v>57.142857142857146</v>
      </c>
      <c r="Y96" s="3">
        <v>63.492063492063494</v>
      </c>
      <c r="Z96" s="3">
        <v>41.414141414141419</v>
      </c>
      <c r="AA96" s="3">
        <v>51.587301587301589</v>
      </c>
      <c r="AB96" s="3">
        <v>61.111111111111107</v>
      </c>
      <c r="AC96" s="3">
        <v>54.761904761904766</v>
      </c>
      <c r="AD96" s="3">
        <v>31.944444444444443</v>
      </c>
      <c r="AE96" s="3">
        <v>28.571428571428573</v>
      </c>
      <c r="AF96" s="3">
        <v>53.086419753086417</v>
      </c>
      <c r="AG96" s="3">
        <v>60.185185185185183</v>
      </c>
      <c r="AH96" s="3">
        <v>59.645909645909647</v>
      </c>
      <c r="AI96" s="3">
        <v>66.178266178266185</v>
      </c>
      <c r="AJ96" s="3">
        <v>55.555555555555557</v>
      </c>
      <c r="AK96" s="3">
        <v>42.460317460317455</v>
      </c>
      <c r="AL96" s="3">
        <v>84.391534391534393</v>
      </c>
    </row>
    <row r="97" spans="1:38" x14ac:dyDescent="0.35">
      <c r="A97" t="s">
        <v>114</v>
      </c>
      <c r="B97">
        <v>2021</v>
      </c>
      <c r="C97" t="s">
        <v>94</v>
      </c>
      <c r="D97" s="3">
        <v>92.592592592592595</v>
      </c>
      <c r="E97" s="3">
        <v>85.858585858585855</v>
      </c>
      <c r="F97" s="3">
        <v>68.518518518518519</v>
      </c>
      <c r="G97" s="3">
        <v>79.629629629629619</v>
      </c>
      <c r="H97" s="3">
        <v>74.074074074074076</v>
      </c>
      <c r="I97" s="3">
        <v>73.737373737373744</v>
      </c>
      <c r="J97" s="3">
        <v>43.20987654320988</v>
      </c>
      <c r="K97" s="3">
        <v>49.494949494949488</v>
      </c>
      <c r="L97" s="3">
        <v>67.676767676767668</v>
      </c>
      <c r="M97" s="3">
        <v>58.333333333333329</v>
      </c>
      <c r="N97" s="3">
        <v>64.81481481481481</v>
      </c>
      <c r="O97" s="3">
        <v>73.148148148148138</v>
      </c>
      <c r="P97" s="3">
        <v>57.053872053872055</v>
      </c>
      <c r="Q97" s="3">
        <v>81.818181818181813</v>
      </c>
      <c r="R97" s="3">
        <v>80.246913580246897</v>
      </c>
      <c r="S97" s="3">
        <v>85.185185185185176</v>
      </c>
      <c r="T97" s="3">
        <v>34.722222222222221</v>
      </c>
      <c r="U97" s="3">
        <v>62.222222222222214</v>
      </c>
      <c r="V97" s="3">
        <v>77.777777777777771</v>
      </c>
      <c r="W97" s="3">
        <v>67.592592592592581</v>
      </c>
      <c r="X97" s="3">
        <v>58.585858585858581</v>
      </c>
      <c r="Y97" s="3">
        <v>63.888888888888886</v>
      </c>
      <c r="Z97" s="3">
        <v>39.999999999999993</v>
      </c>
      <c r="AA97" s="3">
        <v>49.494949494949488</v>
      </c>
      <c r="AB97" s="3">
        <v>80.555555555555557</v>
      </c>
      <c r="AC97" s="3">
        <v>48.611111111111107</v>
      </c>
      <c r="AD97" s="3">
        <v>39.682539682539677</v>
      </c>
      <c r="AE97" s="3">
        <v>41.269841269841272</v>
      </c>
      <c r="AF97" s="3">
        <v>45.679012345679006</v>
      </c>
      <c r="AG97" s="3">
        <v>72.222222222222214</v>
      </c>
      <c r="AH97" s="3">
        <v>68.855218855218851</v>
      </c>
      <c r="AI97" s="3">
        <v>78.040404040404042</v>
      </c>
      <c r="AJ97" s="3">
        <v>66.666666666666657</v>
      </c>
      <c r="AK97" s="3">
        <v>47.710437710437709</v>
      </c>
      <c r="AL97" s="3">
        <v>90.432098765432102</v>
      </c>
    </row>
    <row r="98" spans="1:38" x14ac:dyDescent="0.35">
      <c r="A98" t="s">
        <v>116</v>
      </c>
      <c r="B98">
        <v>2017</v>
      </c>
      <c r="C98" t="s">
        <v>18</v>
      </c>
      <c r="D98" s="3">
        <v>71.24183006535948</v>
      </c>
      <c r="E98" s="3">
        <v>65.359477124183016</v>
      </c>
      <c r="F98" s="3">
        <v>51.633986928104576</v>
      </c>
      <c r="G98" s="3">
        <v>47.712418300653589</v>
      </c>
      <c r="H98" s="3">
        <v>82.352941176470594</v>
      </c>
      <c r="I98" s="3">
        <v>57.037037037037038</v>
      </c>
      <c r="J98" s="3">
        <v>28.758169934640524</v>
      </c>
      <c r="K98" s="3">
        <v>34.722222222222221</v>
      </c>
      <c r="L98" s="3">
        <v>39.25925925925926</v>
      </c>
      <c r="M98" s="3">
        <v>49.673202614379086</v>
      </c>
      <c r="N98" s="3">
        <v>56.862745098039206</v>
      </c>
      <c r="O98" s="3">
        <v>49.019607843137258</v>
      </c>
      <c r="P98" s="3">
        <v>47.413919413919402</v>
      </c>
      <c r="Q98" s="3">
        <v>61.437908496732021</v>
      </c>
      <c r="R98" s="3">
        <v>77.777777777777771</v>
      </c>
      <c r="S98" s="3">
        <v>41.269841269841272</v>
      </c>
      <c r="T98" s="3">
        <v>23.076923076923077</v>
      </c>
      <c r="U98" s="3">
        <v>40.277777777777779</v>
      </c>
      <c r="V98" s="3">
        <v>25.925925925925927</v>
      </c>
      <c r="W98" s="3">
        <v>64.052287581699346</v>
      </c>
      <c r="X98" s="3">
        <v>38.562091503267972</v>
      </c>
      <c r="Y98" s="3">
        <v>34.640522875816984</v>
      </c>
      <c r="Z98" s="3">
        <v>68.627450980392155</v>
      </c>
      <c r="AA98" s="3">
        <v>55.555555555555557</v>
      </c>
      <c r="AB98" s="3">
        <v>55.555555555555557</v>
      </c>
      <c r="AC98" s="3">
        <v>41.880341880341881</v>
      </c>
      <c r="AD98" s="3">
        <v>8.8888888888888893</v>
      </c>
      <c r="AE98" s="3">
        <v>9.8765432098765427</v>
      </c>
      <c r="AF98" s="3">
        <v>23.931623931623928</v>
      </c>
      <c r="AG98" s="3">
        <v>26.851851851851848</v>
      </c>
      <c r="AH98" s="3">
        <v>46.657046657046656</v>
      </c>
      <c r="AI98" s="3">
        <v>62.83986928104575</v>
      </c>
      <c r="AJ98" s="3">
        <v>38.888888888888886</v>
      </c>
      <c r="AK98" s="3">
        <v>45.098039215686271</v>
      </c>
      <c r="AL98" s="3">
        <v>86.492374727668846</v>
      </c>
    </row>
    <row r="99" spans="1:38" x14ac:dyDescent="0.35">
      <c r="A99" t="s">
        <v>116</v>
      </c>
      <c r="B99">
        <v>2021</v>
      </c>
      <c r="C99" t="s">
        <v>18</v>
      </c>
      <c r="D99" s="3">
        <v>70.634920634920633</v>
      </c>
      <c r="E99" s="3">
        <v>65.873015873015873</v>
      </c>
      <c r="F99" s="3">
        <v>50.767195767195759</v>
      </c>
      <c r="G99" s="3">
        <v>65.81196581196582</v>
      </c>
      <c r="H99" s="3">
        <v>88.148148148148152</v>
      </c>
      <c r="I99" s="3">
        <v>56.349206349206341</v>
      </c>
      <c r="J99" s="3">
        <v>25.252525252525253</v>
      </c>
      <c r="K99" s="3">
        <v>50</v>
      </c>
      <c r="L99" s="3">
        <v>52.222222222222221</v>
      </c>
      <c r="M99" s="3">
        <v>46.666666666666664</v>
      </c>
      <c r="N99" s="3">
        <v>61.481481481481481</v>
      </c>
      <c r="O99" s="3">
        <v>57.777777777777779</v>
      </c>
      <c r="P99" s="3">
        <v>47.328449328449324</v>
      </c>
      <c r="Q99" s="3">
        <v>65.185185185185176</v>
      </c>
      <c r="R99" s="3">
        <v>81.481481481481481</v>
      </c>
      <c r="S99" s="3">
        <v>46.825396825396822</v>
      </c>
      <c r="T99" s="3">
        <v>23.611111111111111</v>
      </c>
      <c r="U99" s="3">
        <v>36.752136752136749</v>
      </c>
      <c r="V99" s="3">
        <v>35.18518518518519</v>
      </c>
      <c r="W99" s="3">
        <v>71.111111111111114</v>
      </c>
      <c r="X99" s="3">
        <v>46.666666666666664</v>
      </c>
      <c r="Y99" s="3">
        <v>39.25925925925926</v>
      </c>
      <c r="Z99" s="3">
        <v>59.259259259259252</v>
      </c>
      <c r="AA99" s="3">
        <v>54.814814814814817</v>
      </c>
      <c r="AB99" s="3">
        <v>53.333333333333329</v>
      </c>
      <c r="AC99" s="3">
        <v>32.098765432098766</v>
      </c>
      <c r="AD99" s="3">
        <v>11.111111111111111</v>
      </c>
      <c r="AE99" s="3">
        <v>11.111111111111111</v>
      </c>
      <c r="AF99" s="3">
        <v>31.111111111111107</v>
      </c>
      <c r="AG99" s="3">
        <v>37.037037037037031</v>
      </c>
      <c r="AH99" s="3">
        <v>49.989417989417987</v>
      </c>
      <c r="AI99" s="3">
        <v>58.207163207163219</v>
      </c>
      <c r="AJ99" s="3">
        <v>42.962962962962955</v>
      </c>
      <c r="AK99" s="3">
        <v>48.518518518518519</v>
      </c>
      <c r="AL99" s="3">
        <v>85.925925925925924</v>
      </c>
    </row>
    <row r="100" spans="1:38" x14ac:dyDescent="0.35">
      <c r="A100" t="s">
        <v>92</v>
      </c>
      <c r="B100">
        <v>2017</v>
      </c>
      <c r="C100" t="s">
        <v>95</v>
      </c>
      <c r="D100" s="3">
        <v>51.587301587301589</v>
      </c>
      <c r="E100" s="3">
        <v>36.507936507936506</v>
      </c>
      <c r="F100" s="3">
        <v>34.126984126984119</v>
      </c>
      <c r="G100" s="3">
        <v>48.148148148148145</v>
      </c>
      <c r="H100" s="3">
        <v>65.079365079365076</v>
      </c>
      <c r="I100" s="3">
        <v>47.008547008547005</v>
      </c>
      <c r="J100" s="3">
        <v>38.888888888888886</v>
      </c>
      <c r="K100" s="3">
        <v>46.825396825396822</v>
      </c>
      <c r="L100" s="3">
        <v>29.914529914529915</v>
      </c>
      <c r="M100" s="3">
        <v>39.682539682539677</v>
      </c>
      <c r="N100" s="3">
        <v>48.888888888888893</v>
      </c>
      <c r="O100" s="3">
        <v>45.238095238095234</v>
      </c>
      <c r="P100" s="3">
        <v>30.988776655443321</v>
      </c>
      <c r="Q100" s="3">
        <v>63.492063492063494</v>
      </c>
      <c r="R100" s="3">
        <v>39.393939393939398</v>
      </c>
      <c r="S100" s="3">
        <v>35.555555555555557</v>
      </c>
      <c r="T100" s="3">
        <v>43.434343434343432</v>
      </c>
      <c r="U100" s="3">
        <v>27.777777777777779</v>
      </c>
      <c r="V100" s="3">
        <v>20.987654320987652</v>
      </c>
      <c r="W100" s="3">
        <v>53.17460317460317</v>
      </c>
      <c r="X100" s="3">
        <v>55.555555555555557</v>
      </c>
      <c r="Y100" s="3">
        <v>38.888888888888886</v>
      </c>
      <c r="Z100" s="3">
        <v>71.428571428571431</v>
      </c>
      <c r="AA100" s="3">
        <v>47.619047619047613</v>
      </c>
      <c r="AB100" s="3">
        <v>22.222222222222221</v>
      </c>
      <c r="AC100" s="3">
        <v>36.36363636363636</v>
      </c>
      <c r="AD100" s="3">
        <v>30.158730158730158</v>
      </c>
      <c r="AE100" s="3" t="s">
        <v>78</v>
      </c>
      <c r="AF100" s="3">
        <v>25.396825396825395</v>
      </c>
      <c r="AG100" s="3">
        <v>30.303030303030301</v>
      </c>
      <c r="AH100" s="3">
        <v>34.413580246913583</v>
      </c>
      <c r="AI100" s="3">
        <v>48.351463351463352</v>
      </c>
      <c r="AJ100" s="3">
        <v>50</v>
      </c>
      <c r="AK100" s="3">
        <v>36.111111111111114</v>
      </c>
      <c r="AL100" s="3">
        <v>68.641975308641975</v>
      </c>
    </row>
    <row r="101" spans="1:38" x14ac:dyDescent="0.35">
      <c r="A101" t="s">
        <v>92</v>
      </c>
      <c r="B101">
        <v>2021</v>
      </c>
      <c r="C101" t="s">
        <v>95</v>
      </c>
      <c r="D101" s="3">
        <v>71.428571428571431</v>
      </c>
      <c r="E101" s="3">
        <v>52.991452991452988</v>
      </c>
      <c r="F101" s="3">
        <v>53.418803418803414</v>
      </c>
      <c r="G101" s="3">
        <v>49.572649572649574</v>
      </c>
      <c r="H101" s="3">
        <v>58.730158730158728</v>
      </c>
      <c r="I101" s="3">
        <v>37.301587301587297</v>
      </c>
      <c r="J101" s="3">
        <v>59.259259259259252</v>
      </c>
      <c r="K101" s="3">
        <v>43.333333333333336</v>
      </c>
      <c r="L101" s="3">
        <v>24.444444444444446</v>
      </c>
      <c r="M101" s="3">
        <v>46.825396825396822</v>
      </c>
      <c r="N101" s="3">
        <v>49.206349206349209</v>
      </c>
      <c r="O101" s="3">
        <v>39.682539682539677</v>
      </c>
      <c r="P101" s="3">
        <v>24.788359788359791</v>
      </c>
      <c r="Q101" s="3">
        <v>73.80952380952381</v>
      </c>
      <c r="R101" s="3">
        <v>74.074074074074076</v>
      </c>
      <c r="S101" s="3">
        <v>47.777777777777771</v>
      </c>
      <c r="T101" s="3">
        <v>57.777777777777779</v>
      </c>
      <c r="U101" s="3">
        <v>37.5</v>
      </c>
      <c r="V101" s="3">
        <v>51.851851851851855</v>
      </c>
      <c r="W101" s="3">
        <v>58.730158730158728</v>
      </c>
      <c r="X101" s="3">
        <v>57.936507936507937</v>
      </c>
      <c r="Y101" s="3">
        <v>46.031746031746032</v>
      </c>
      <c r="Z101" s="3">
        <v>79.365079365079353</v>
      </c>
      <c r="AA101" s="3">
        <v>68.253968253968253</v>
      </c>
      <c r="AB101" s="3">
        <v>47.619047619047613</v>
      </c>
      <c r="AC101" s="3">
        <v>51.515151515151516</v>
      </c>
      <c r="AD101" s="3">
        <v>44.444444444444443</v>
      </c>
      <c r="AE101" s="3">
        <v>44.444444444444443</v>
      </c>
      <c r="AF101" s="3">
        <v>28.39506172839506</v>
      </c>
      <c r="AG101" s="3">
        <v>47.222222222222221</v>
      </c>
      <c r="AH101" s="3">
        <v>29.79242979242979</v>
      </c>
      <c r="AI101" s="3">
        <v>57.326007326007336</v>
      </c>
      <c r="AJ101" s="3">
        <v>48.412698412698404</v>
      </c>
      <c r="AK101" s="3">
        <v>49.358974358974358</v>
      </c>
      <c r="AL101" s="3">
        <v>83.333333333333329</v>
      </c>
    </row>
    <row r="102" spans="1:38" x14ac:dyDescent="0.35">
      <c r="A102" t="s">
        <v>90</v>
      </c>
      <c r="B102">
        <v>2017</v>
      </c>
      <c r="C102" t="s">
        <v>131</v>
      </c>
      <c r="D102" s="3">
        <v>52.083333333333329</v>
      </c>
      <c r="E102" s="3">
        <v>54.761904761904766</v>
      </c>
      <c r="F102" s="3">
        <v>48.412698412698404</v>
      </c>
      <c r="G102" s="3">
        <v>55.555555555555557</v>
      </c>
      <c r="H102" s="3">
        <v>65.079365079365076</v>
      </c>
      <c r="I102" s="3">
        <v>55.555555555555557</v>
      </c>
      <c r="J102" s="3">
        <v>29.166666666666664</v>
      </c>
      <c r="K102" s="3">
        <v>59.722222222222221</v>
      </c>
      <c r="L102" s="3">
        <v>46.405228758169933</v>
      </c>
      <c r="M102" s="3">
        <v>66.013071895424844</v>
      </c>
      <c r="N102" s="3">
        <v>63.194444444444443</v>
      </c>
      <c r="O102" s="3">
        <v>59.477124183006531</v>
      </c>
      <c r="P102" s="3">
        <v>40.802469135802468</v>
      </c>
      <c r="Q102" s="3">
        <v>72.549019607843135</v>
      </c>
      <c r="R102" s="3">
        <v>69.281045751633982</v>
      </c>
      <c r="S102" s="3">
        <v>47.777777777777771</v>
      </c>
      <c r="T102" s="3">
        <v>34.444444444444436</v>
      </c>
      <c r="U102" s="3">
        <v>48.366013071895416</v>
      </c>
      <c r="V102" s="3">
        <v>22.222222222222221</v>
      </c>
      <c r="W102" s="3">
        <v>70.588235294117638</v>
      </c>
      <c r="X102" s="3">
        <v>60.784313725490193</v>
      </c>
      <c r="Y102" s="3">
        <v>64.052287581699346</v>
      </c>
      <c r="Z102" s="3">
        <v>72.649572649572647</v>
      </c>
      <c r="AA102" s="3">
        <v>73.856209150326805</v>
      </c>
      <c r="AB102" s="3">
        <v>55.555555555555557</v>
      </c>
      <c r="AC102" s="3">
        <v>53.333333333333329</v>
      </c>
      <c r="AD102" s="3">
        <v>18.518518518518515</v>
      </c>
      <c r="AE102" s="3">
        <v>11.111111111111111</v>
      </c>
      <c r="AF102" s="3">
        <v>60</v>
      </c>
      <c r="AG102" s="3">
        <v>63.492063492063494</v>
      </c>
      <c r="AH102" s="3">
        <v>56.05820105820105</v>
      </c>
      <c r="AI102" s="3">
        <v>74.149110149110143</v>
      </c>
      <c r="AJ102" s="3">
        <v>45.185185185185183</v>
      </c>
      <c r="AK102" s="3">
        <v>44.417735042735039</v>
      </c>
      <c r="AL102" s="3">
        <v>73.776455026455025</v>
      </c>
    </row>
    <row r="103" spans="1:38" x14ac:dyDescent="0.35">
      <c r="A103" t="s">
        <v>90</v>
      </c>
      <c r="B103">
        <v>2021</v>
      </c>
      <c r="C103" t="s">
        <v>131</v>
      </c>
      <c r="D103" s="3">
        <v>56.481481481481474</v>
      </c>
      <c r="E103" s="3">
        <v>62.393162393162385</v>
      </c>
      <c r="F103" s="3">
        <v>59.444444444444443</v>
      </c>
      <c r="G103" s="3">
        <v>51.851851851851855</v>
      </c>
      <c r="H103" s="3">
        <v>52.592592592592588</v>
      </c>
      <c r="I103" s="3">
        <v>51.587301587301589</v>
      </c>
      <c r="J103" s="3">
        <v>59.259259259259252</v>
      </c>
      <c r="K103" s="3">
        <v>58.02469135802469</v>
      </c>
      <c r="L103" s="3">
        <v>56.79012345679012</v>
      </c>
      <c r="M103" s="3">
        <v>48.888888888888893</v>
      </c>
      <c r="N103" s="3">
        <v>47.407407407407405</v>
      </c>
      <c r="O103" s="3">
        <v>57.142857142857146</v>
      </c>
      <c r="P103" s="3">
        <v>40.965811965811966</v>
      </c>
      <c r="Q103" s="3">
        <v>66.666666666666657</v>
      </c>
      <c r="R103" s="3">
        <v>69.135802469135797</v>
      </c>
      <c r="S103" s="3">
        <v>62.037037037037031</v>
      </c>
      <c r="T103" s="3">
        <v>64.81481481481481</v>
      </c>
      <c r="U103" s="3">
        <v>54.629629629629633</v>
      </c>
      <c r="V103" s="3">
        <v>72.222222222222214</v>
      </c>
      <c r="W103" s="3">
        <v>60</v>
      </c>
      <c r="X103" s="3">
        <v>48.148148148148145</v>
      </c>
      <c r="Y103" s="3">
        <v>57.037037037037038</v>
      </c>
      <c r="Z103" s="3">
        <v>53.17460317460317</v>
      </c>
      <c r="AA103" s="3">
        <v>71.851851851851848</v>
      </c>
      <c r="AB103" s="3">
        <v>52.592592592592588</v>
      </c>
      <c r="AC103" s="3">
        <v>63.63636363636364</v>
      </c>
      <c r="AD103" s="3">
        <v>43.20987654320988</v>
      </c>
      <c r="AE103" s="3">
        <v>63.888888888888886</v>
      </c>
      <c r="AF103" s="3">
        <v>52.525252525252526</v>
      </c>
      <c r="AG103" s="3">
        <v>55.555555555555557</v>
      </c>
      <c r="AH103" s="3">
        <v>44.399674399674396</v>
      </c>
      <c r="AI103" s="3">
        <v>75.281533281533285</v>
      </c>
      <c r="AJ103" s="3">
        <v>49.629629629629626</v>
      </c>
      <c r="AK103" s="3">
        <v>51.666666666666671</v>
      </c>
      <c r="AL103" s="3">
        <v>72.839506172839506</v>
      </c>
    </row>
    <row r="104" spans="1:38" x14ac:dyDescent="0.35">
      <c r="A104" t="s">
        <v>92</v>
      </c>
      <c r="B104">
        <v>2017</v>
      </c>
      <c r="C104" t="s">
        <v>132</v>
      </c>
      <c r="D104" s="3">
        <v>27.777777777777779</v>
      </c>
      <c r="E104" s="3">
        <v>23.333333333333332</v>
      </c>
      <c r="F104" s="3">
        <v>9.8765432098765427</v>
      </c>
      <c r="G104" s="3">
        <v>41.025641025641029</v>
      </c>
      <c r="H104" s="3">
        <v>49.494949494949488</v>
      </c>
      <c r="I104" s="3">
        <v>43.518518518518519</v>
      </c>
      <c r="J104" s="3">
        <v>8.3333333333333321</v>
      </c>
      <c r="K104" s="3">
        <v>14.814814814814817</v>
      </c>
      <c r="L104" s="3">
        <v>14.444444444444441</v>
      </c>
      <c r="M104" s="3">
        <v>40.74074074074074</v>
      </c>
      <c r="N104" s="3">
        <v>29.365079365079364</v>
      </c>
      <c r="O104" s="3">
        <v>23.809523809523807</v>
      </c>
      <c r="P104" s="3">
        <v>29.02371702371703</v>
      </c>
      <c r="Q104" s="3">
        <v>62.962962962962962</v>
      </c>
      <c r="R104" s="3">
        <v>47.008547008547005</v>
      </c>
      <c r="S104" s="3">
        <v>31.313131313131315</v>
      </c>
      <c r="T104" s="3">
        <v>29.629629629629626</v>
      </c>
      <c r="U104" s="3">
        <v>26.851851851851848</v>
      </c>
      <c r="V104" s="3">
        <v>39.393939393939398</v>
      </c>
      <c r="W104" s="3">
        <v>68.518518518518519</v>
      </c>
      <c r="X104" s="3">
        <v>50.925925925925924</v>
      </c>
      <c r="Y104" s="3">
        <v>29.914529914529915</v>
      </c>
      <c r="Z104" s="3">
        <v>90.909090909090907</v>
      </c>
      <c r="AA104" s="3">
        <v>37.037037037037031</v>
      </c>
      <c r="AB104" s="3">
        <v>41.025641025641029</v>
      </c>
      <c r="AC104" s="3">
        <v>21.296296296296294</v>
      </c>
      <c r="AD104" s="3">
        <v>15.151515151515152</v>
      </c>
      <c r="AE104" s="3">
        <v>7.4074074074074083</v>
      </c>
      <c r="AF104" s="3">
        <v>16.666666666666664</v>
      </c>
      <c r="AG104" s="3">
        <v>22.222222222222221</v>
      </c>
      <c r="AH104" s="3">
        <v>67.416361416361411</v>
      </c>
      <c r="AI104" s="3">
        <v>53.216931216931222</v>
      </c>
      <c r="AJ104" s="3">
        <v>19.444444444444443</v>
      </c>
      <c r="AK104" s="3">
        <v>26.068376068376068</v>
      </c>
      <c r="AL104" s="3">
        <v>55.270655270655261</v>
      </c>
    </row>
    <row r="105" spans="1:38" x14ac:dyDescent="0.35">
      <c r="A105" t="s">
        <v>92</v>
      </c>
      <c r="B105">
        <v>2021</v>
      </c>
      <c r="C105" t="s">
        <v>132</v>
      </c>
      <c r="D105" s="3">
        <v>38.888888888888886</v>
      </c>
      <c r="E105" s="3">
        <v>38.888888888888886</v>
      </c>
      <c r="F105" s="3">
        <v>31.623931623931622</v>
      </c>
      <c r="G105" s="3">
        <v>37.777777777777779</v>
      </c>
      <c r="H105" s="3">
        <v>30.952380952380949</v>
      </c>
      <c r="I105" s="3">
        <v>29.05982905982906</v>
      </c>
      <c r="J105" s="3">
        <v>38.888888888888886</v>
      </c>
      <c r="K105" s="3">
        <v>41.975308641975303</v>
      </c>
      <c r="L105" s="3">
        <v>31.481481481481481</v>
      </c>
      <c r="M105" s="3">
        <v>43.518518518518519</v>
      </c>
      <c r="N105" s="3">
        <v>41.880341880341881</v>
      </c>
      <c r="O105" s="3">
        <v>38.095238095238095</v>
      </c>
      <c r="P105" s="3">
        <v>30.056980056980059</v>
      </c>
      <c r="Q105" s="3">
        <v>56.481481481481474</v>
      </c>
      <c r="R105" s="3">
        <v>51.851851851851855</v>
      </c>
      <c r="S105" s="3">
        <v>36.666666666666664</v>
      </c>
      <c r="T105" s="3">
        <v>44.444444444444443</v>
      </c>
      <c r="U105" s="3">
        <v>61.111111111111107</v>
      </c>
      <c r="V105" s="3">
        <v>28.571428571428573</v>
      </c>
      <c r="W105" s="3">
        <v>52.991452991452988</v>
      </c>
      <c r="X105" s="3">
        <v>38.095238095238095</v>
      </c>
      <c r="Y105" s="3">
        <v>30.769230769230766</v>
      </c>
      <c r="Z105" s="3">
        <v>77.777777777777771</v>
      </c>
      <c r="AA105" s="3">
        <v>39.81481481481481</v>
      </c>
      <c r="AB105" s="3">
        <v>59.82905982905983</v>
      </c>
      <c r="AC105" s="3">
        <v>44.444444444444443</v>
      </c>
      <c r="AD105" s="3">
        <v>13.333333333333336</v>
      </c>
      <c r="AE105" s="3">
        <v>14.814814814814817</v>
      </c>
      <c r="AF105" s="3">
        <v>36.507936507936506</v>
      </c>
      <c r="AG105" s="3">
        <v>42.857142857142854</v>
      </c>
      <c r="AH105" s="3">
        <v>61.994301994301999</v>
      </c>
      <c r="AI105" s="3">
        <v>69.03133903133903</v>
      </c>
      <c r="AJ105" s="3">
        <v>32.478632478632477</v>
      </c>
      <c r="AK105" s="3">
        <v>47.008547008547012</v>
      </c>
      <c r="AL105" s="3">
        <v>62.67806267806268</v>
      </c>
    </row>
    <row r="106" spans="1:38" x14ac:dyDescent="0.35">
      <c r="A106" t="s">
        <v>91</v>
      </c>
      <c r="B106">
        <v>2017</v>
      </c>
      <c r="C106" t="s">
        <v>133</v>
      </c>
      <c r="D106" s="3">
        <v>51.851851851851855</v>
      </c>
      <c r="E106" s="3">
        <v>54.320987654320987</v>
      </c>
      <c r="F106" s="3">
        <v>38.888888888888886</v>
      </c>
      <c r="G106" s="3">
        <v>29.629629629629626</v>
      </c>
      <c r="H106" s="3">
        <v>33.333333333333329</v>
      </c>
      <c r="I106" s="3">
        <v>52.38095238095238</v>
      </c>
      <c r="J106" s="3">
        <v>25</v>
      </c>
      <c r="K106" s="3">
        <v>37.037037037037031</v>
      </c>
      <c r="L106" s="3">
        <v>53.84615384615384</v>
      </c>
      <c r="M106" s="3">
        <v>37.777777777777779</v>
      </c>
      <c r="N106" s="3">
        <v>58.518518518518519</v>
      </c>
      <c r="O106" s="3">
        <v>50.370370370370367</v>
      </c>
      <c r="P106" s="3">
        <v>47.91390091390091</v>
      </c>
      <c r="Q106" s="3">
        <v>60.317460317460316</v>
      </c>
      <c r="R106" s="3">
        <v>47.474747474747467</v>
      </c>
      <c r="S106" s="3">
        <v>36.111111111111107</v>
      </c>
      <c r="T106" s="3">
        <v>33.333333333333329</v>
      </c>
      <c r="U106" s="3">
        <v>34.920634920634924</v>
      </c>
      <c r="V106" s="3">
        <v>36.111111111111107</v>
      </c>
      <c r="W106" s="3">
        <v>54.761904761904766</v>
      </c>
      <c r="X106" s="3">
        <v>44.444444444444443</v>
      </c>
      <c r="Y106" s="3">
        <v>42.962962962962955</v>
      </c>
      <c r="Z106" s="3">
        <v>71.111111111111114</v>
      </c>
      <c r="AA106" s="3">
        <v>51.111111111111107</v>
      </c>
      <c r="AB106" s="3">
        <v>52.592592592592588</v>
      </c>
      <c r="AC106" s="3">
        <v>37.037037037037031</v>
      </c>
      <c r="AD106" s="3">
        <v>27.777777777777779</v>
      </c>
      <c r="AE106" s="3">
        <v>23.333333333333332</v>
      </c>
      <c r="AF106" s="3">
        <v>29.629629629629626</v>
      </c>
      <c r="AG106" s="3">
        <v>30.555555555555554</v>
      </c>
      <c r="AH106" s="3">
        <v>50.314204314204311</v>
      </c>
      <c r="AI106" s="3">
        <v>76.068376068376068</v>
      </c>
      <c r="AJ106" s="3">
        <v>17.09401709401709</v>
      </c>
      <c r="AK106" s="3">
        <v>41.851851851851848</v>
      </c>
      <c r="AL106" s="3">
        <v>81.481481481481481</v>
      </c>
    </row>
    <row r="107" spans="1:38" x14ac:dyDescent="0.35">
      <c r="A107" t="s">
        <v>91</v>
      </c>
      <c r="B107">
        <v>2021</v>
      </c>
      <c r="C107" t="s">
        <v>133</v>
      </c>
      <c r="D107" s="3">
        <v>68.055555555555557</v>
      </c>
      <c r="E107" s="3">
        <v>52.525252525252526</v>
      </c>
      <c r="F107" s="3">
        <v>49.028749028749026</v>
      </c>
      <c r="G107" s="3">
        <v>51.851851851851855</v>
      </c>
      <c r="H107" s="3">
        <v>42.735042735042732</v>
      </c>
      <c r="I107" s="3">
        <v>61.111111111111107</v>
      </c>
      <c r="J107" s="3">
        <v>66.666666666666657</v>
      </c>
      <c r="K107" s="3">
        <v>52.777777777777779</v>
      </c>
      <c r="L107" s="3">
        <v>51.388888888888886</v>
      </c>
      <c r="M107" s="3">
        <v>33.333333333333329</v>
      </c>
      <c r="N107" s="3">
        <v>48.717948717948723</v>
      </c>
      <c r="O107" s="3">
        <v>47.008547008547005</v>
      </c>
      <c r="P107" s="3">
        <v>35</v>
      </c>
      <c r="Q107" s="3">
        <v>61.111111111111107</v>
      </c>
      <c r="R107" s="3">
        <v>61.111111111111107</v>
      </c>
      <c r="S107" s="3">
        <v>50.793650793650791</v>
      </c>
      <c r="T107" s="3">
        <v>22.222222222222221</v>
      </c>
      <c r="U107" s="3">
        <v>48.148148148148145</v>
      </c>
      <c r="V107" s="3">
        <v>40.74074074074074</v>
      </c>
      <c r="W107" s="3">
        <v>49.572649572649574</v>
      </c>
      <c r="X107" s="3">
        <v>52.136752136752136</v>
      </c>
      <c r="Y107" s="3">
        <v>37.962962962962962</v>
      </c>
      <c r="Z107" s="3">
        <v>58.119658119658119</v>
      </c>
      <c r="AA107" s="3">
        <v>57.264957264957268</v>
      </c>
      <c r="AB107" s="3">
        <v>64.102564102564102</v>
      </c>
      <c r="AC107" s="3">
        <v>53.333333333333329</v>
      </c>
      <c r="AD107" s="3">
        <v>50</v>
      </c>
      <c r="AE107" s="3">
        <v>41.666666666666664</v>
      </c>
      <c r="AF107" s="3">
        <v>35.18518518518519</v>
      </c>
      <c r="AG107" s="3">
        <v>50</v>
      </c>
      <c r="AH107" s="3">
        <v>57.507122507122503</v>
      </c>
      <c r="AI107" s="3">
        <v>56.239316239316238</v>
      </c>
      <c r="AJ107" s="3">
        <v>25.925925925925927</v>
      </c>
      <c r="AK107" s="3">
        <v>42.735042735042725</v>
      </c>
      <c r="AL107" s="3">
        <v>82.621082621082621</v>
      </c>
    </row>
    <row r="108" spans="1:38" x14ac:dyDescent="0.35">
      <c r="A108" t="s">
        <v>92</v>
      </c>
      <c r="B108">
        <v>2017</v>
      </c>
      <c r="C108" t="s">
        <v>96</v>
      </c>
      <c r="D108" s="3">
        <v>66.666666666666657</v>
      </c>
      <c r="E108" s="3">
        <v>73.148148148148138</v>
      </c>
      <c r="F108" s="3">
        <v>63.63636363636364</v>
      </c>
      <c r="G108" s="3">
        <v>55.555555555555557</v>
      </c>
      <c r="H108" s="3">
        <v>53.703703703703695</v>
      </c>
      <c r="I108" s="3">
        <v>44.444444444444443</v>
      </c>
      <c r="J108" s="3">
        <v>21.212121212121211</v>
      </c>
      <c r="K108" s="3">
        <v>29.292929292929291</v>
      </c>
      <c r="L108" s="3">
        <v>46.464646464646464</v>
      </c>
      <c r="M108" s="3">
        <v>41.666666666666664</v>
      </c>
      <c r="N108" s="3">
        <v>55.555555555555557</v>
      </c>
      <c r="O108" s="3">
        <v>47.222222222222221</v>
      </c>
      <c r="P108" s="3">
        <v>37.893378226711562</v>
      </c>
      <c r="Q108" s="3">
        <v>67.592592592592581</v>
      </c>
      <c r="R108" s="3">
        <v>61.616161616161619</v>
      </c>
      <c r="S108" s="3">
        <v>57.777777777777779</v>
      </c>
      <c r="T108" s="3">
        <v>29.166666666666664</v>
      </c>
      <c r="U108" s="3">
        <v>26.262626262626263</v>
      </c>
      <c r="V108" s="3">
        <v>32.098765432098766</v>
      </c>
      <c r="W108" s="3">
        <v>61.111111111111107</v>
      </c>
      <c r="X108" s="3">
        <v>37.962962962962962</v>
      </c>
      <c r="Y108" s="3">
        <v>40.74074074074074</v>
      </c>
      <c r="Z108" s="3">
        <v>73.148148148148138</v>
      </c>
      <c r="AA108" s="3">
        <v>61.111111111111107</v>
      </c>
      <c r="AB108" s="3">
        <v>47.222222222222221</v>
      </c>
      <c r="AC108" s="3">
        <v>49.494949494949488</v>
      </c>
      <c r="AD108" s="3">
        <v>37.777777777777779</v>
      </c>
      <c r="AE108" s="3">
        <v>30</v>
      </c>
      <c r="AF108" s="3">
        <v>37.962962962962962</v>
      </c>
      <c r="AG108" s="3">
        <v>39.999999999999993</v>
      </c>
      <c r="AH108" s="3">
        <v>46.543209876543209</v>
      </c>
      <c r="AI108" s="3">
        <v>56.481481481481481</v>
      </c>
      <c r="AJ108" s="3">
        <v>43.434343434343432</v>
      </c>
      <c r="AK108" s="3">
        <v>43.055555555555557</v>
      </c>
      <c r="AL108" s="3">
        <v>67.003367003366989</v>
      </c>
    </row>
    <row r="109" spans="1:38" x14ac:dyDescent="0.35">
      <c r="A109" t="s">
        <v>92</v>
      </c>
      <c r="B109">
        <v>2021</v>
      </c>
      <c r="C109" t="s">
        <v>96</v>
      </c>
      <c r="D109" s="3">
        <v>77.777777777777771</v>
      </c>
      <c r="E109" s="3">
        <v>73.504273504273499</v>
      </c>
      <c r="F109" s="3">
        <v>65.967365967365964</v>
      </c>
      <c r="G109" s="3">
        <v>61.538461538461533</v>
      </c>
      <c r="H109" s="3">
        <v>68.518518518518519</v>
      </c>
      <c r="I109" s="3">
        <v>68.518518518518519</v>
      </c>
      <c r="J109" s="3">
        <v>56.79012345679012</v>
      </c>
      <c r="K109" s="3">
        <v>53.333333333333329</v>
      </c>
      <c r="L109" s="3">
        <v>55.555555555555557</v>
      </c>
      <c r="M109" s="3">
        <v>56.481481481481474</v>
      </c>
      <c r="N109" s="3">
        <v>72.649572649572647</v>
      </c>
      <c r="O109" s="3">
        <v>67.521367521367509</v>
      </c>
      <c r="P109" s="3">
        <v>48.532763532763532</v>
      </c>
      <c r="Q109" s="3">
        <v>80.555555555555557</v>
      </c>
      <c r="R109" s="3">
        <v>58.585858585858581</v>
      </c>
      <c r="S109" s="3">
        <v>48.611111111111107</v>
      </c>
      <c r="T109" s="3">
        <v>46.031746031746032</v>
      </c>
      <c r="U109" s="3">
        <v>47.474747474747467</v>
      </c>
      <c r="V109" s="3">
        <v>45.679012345679006</v>
      </c>
      <c r="W109" s="3">
        <v>68.376068376068375</v>
      </c>
      <c r="X109" s="3">
        <v>54.700854700854705</v>
      </c>
      <c r="Y109" s="3">
        <v>49.572649572649574</v>
      </c>
      <c r="Z109" s="3">
        <v>93.939393939393938</v>
      </c>
      <c r="AA109" s="3">
        <v>71.794871794871796</v>
      </c>
      <c r="AB109" s="3">
        <v>56.410256410256402</v>
      </c>
      <c r="AC109" s="3">
        <v>57.777777777777779</v>
      </c>
      <c r="AD109" s="3">
        <v>42.857142857142854</v>
      </c>
      <c r="AE109" s="3">
        <v>48.148148148148145</v>
      </c>
      <c r="AF109" s="3">
        <v>45.454545454545453</v>
      </c>
      <c r="AG109" s="3">
        <v>51.388888888888886</v>
      </c>
      <c r="AH109" s="3">
        <v>67.459207459207462</v>
      </c>
      <c r="AI109" s="3">
        <v>67.965552965552973</v>
      </c>
      <c r="AJ109" s="3">
        <v>58.119658119658119</v>
      </c>
      <c r="AK109" s="3">
        <v>58.760683760683762</v>
      </c>
      <c r="AL109" s="3">
        <v>83.190883190883184</v>
      </c>
    </row>
    <row r="110" spans="1:38" x14ac:dyDescent="0.35">
      <c r="A110" t="s">
        <v>93</v>
      </c>
      <c r="B110">
        <v>2017</v>
      </c>
      <c r="C110" t="s">
        <v>11</v>
      </c>
      <c r="D110" s="3">
        <v>55.555555555555557</v>
      </c>
      <c r="E110" s="3">
        <v>66.666666666666657</v>
      </c>
      <c r="F110" s="3">
        <v>36.507936507936506</v>
      </c>
      <c r="G110" s="3" t="s">
        <v>78</v>
      </c>
      <c r="H110" s="3">
        <v>46.296296296296298</v>
      </c>
      <c r="I110" s="3">
        <v>60.317460317460316</v>
      </c>
      <c r="J110" s="3" t="s">
        <v>78</v>
      </c>
      <c r="K110" s="3">
        <v>50.925925925925924</v>
      </c>
      <c r="L110" s="3">
        <v>44.444444444444443</v>
      </c>
      <c r="M110" s="3">
        <v>33.986928104575156</v>
      </c>
      <c r="N110" s="3">
        <v>24.183006535947708</v>
      </c>
      <c r="O110" s="3">
        <v>27.450980392156865</v>
      </c>
      <c r="P110" s="3">
        <v>28.496732026143793</v>
      </c>
      <c r="Q110" s="3">
        <v>60.317460317460316</v>
      </c>
      <c r="R110" s="3">
        <v>52.38095238095238</v>
      </c>
      <c r="S110" s="3" t="s">
        <v>78</v>
      </c>
      <c r="T110" s="3" t="s">
        <v>78</v>
      </c>
      <c r="U110" s="3" t="s">
        <v>78</v>
      </c>
      <c r="V110" s="3">
        <v>48.888888888888893</v>
      </c>
      <c r="W110" s="3">
        <v>21.568627450980394</v>
      </c>
      <c r="X110" s="3">
        <v>24.183006535947708</v>
      </c>
      <c r="Y110" s="3">
        <v>16.993464052287578</v>
      </c>
      <c r="Z110" s="3">
        <v>32.026143790849673</v>
      </c>
      <c r="AA110" s="3">
        <v>35.294117647058826</v>
      </c>
      <c r="AB110" s="3">
        <v>11.764705882352938</v>
      </c>
      <c r="AC110" s="3" t="s">
        <v>78</v>
      </c>
      <c r="AD110" s="3" t="s">
        <v>78</v>
      </c>
      <c r="AE110" s="3" t="s">
        <v>78</v>
      </c>
      <c r="AF110" s="3">
        <v>37.037037037037031</v>
      </c>
      <c r="AG110" s="3" t="s">
        <v>78</v>
      </c>
      <c r="AH110" s="3">
        <v>32.287581699346404</v>
      </c>
      <c r="AI110" s="3">
        <v>78.194444444444443</v>
      </c>
      <c r="AJ110" s="3">
        <v>19.6078431372549</v>
      </c>
      <c r="AK110" s="3">
        <v>26.307189542483659</v>
      </c>
      <c r="AL110" s="3">
        <v>38.534858387799567</v>
      </c>
    </row>
    <row r="111" spans="1:38" x14ac:dyDescent="0.35">
      <c r="A111" t="s">
        <v>93</v>
      </c>
      <c r="B111">
        <v>2021</v>
      </c>
      <c r="C111" t="s">
        <v>11</v>
      </c>
      <c r="D111" s="3">
        <v>26.388888888888889</v>
      </c>
      <c r="E111" s="3">
        <v>40.74074074074074</v>
      </c>
      <c r="F111" s="3">
        <v>26.388888888888886</v>
      </c>
      <c r="G111" s="3">
        <v>11.111111111111111</v>
      </c>
      <c r="H111" s="3">
        <v>23.611111111111111</v>
      </c>
      <c r="I111" s="3">
        <v>35.555555555555557</v>
      </c>
      <c r="J111" s="3">
        <v>3.7037037037037028</v>
      </c>
      <c r="K111" s="3">
        <v>41.269841269841272</v>
      </c>
      <c r="L111" s="3">
        <v>39.999999999999993</v>
      </c>
      <c r="M111" s="3">
        <v>25.185185185185183</v>
      </c>
      <c r="N111" s="3">
        <v>20.74074074074074</v>
      </c>
      <c r="O111" s="3">
        <v>22.222222222222221</v>
      </c>
      <c r="P111" s="3">
        <v>12.597494553376904</v>
      </c>
      <c r="Q111" s="3">
        <v>55.555555555555557</v>
      </c>
      <c r="R111" s="3">
        <v>53.703703703703695</v>
      </c>
      <c r="S111" s="3">
        <v>24.444444444444446</v>
      </c>
      <c r="T111" s="3">
        <v>7.4074074074074083</v>
      </c>
      <c r="U111" s="3">
        <v>36.111111111111107</v>
      </c>
      <c r="V111" s="3">
        <v>44.444444444444443</v>
      </c>
      <c r="W111" s="3">
        <v>24.074074074074073</v>
      </c>
      <c r="X111" s="3">
        <v>15.432098765432098</v>
      </c>
      <c r="Y111" s="3">
        <v>13.580246913580247</v>
      </c>
      <c r="Z111" s="3">
        <v>45.238095238095234</v>
      </c>
      <c r="AA111" s="3">
        <v>45.098039215686271</v>
      </c>
      <c r="AB111" s="3">
        <v>21.481481481481477</v>
      </c>
      <c r="AC111" s="3">
        <v>31.111111111111107</v>
      </c>
      <c r="AD111" s="3">
        <v>41.666666666666664</v>
      </c>
      <c r="AE111" s="3">
        <v>0</v>
      </c>
      <c r="AF111" s="3">
        <v>54.166666666666664</v>
      </c>
      <c r="AG111" s="3">
        <v>22.222222222222221</v>
      </c>
      <c r="AH111" s="3">
        <v>31.227305737109656</v>
      </c>
      <c r="AI111" s="3">
        <v>74.567901234567913</v>
      </c>
      <c r="AJ111" s="3">
        <v>9.7222222222222214</v>
      </c>
      <c r="AK111" s="3">
        <v>27.770969498910677</v>
      </c>
      <c r="AL111" s="3">
        <v>46.090534979423865</v>
      </c>
    </row>
    <row r="112" spans="1:38" x14ac:dyDescent="0.35">
      <c r="A112" t="s">
        <v>114</v>
      </c>
      <c r="B112">
        <v>2017</v>
      </c>
      <c r="C112" t="s">
        <v>173</v>
      </c>
      <c r="D112" s="3">
        <v>81.045751633986939</v>
      </c>
      <c r="E112" s="3">
        <v>88.194444444444443</v>
      </c>
      <c r="F112" s="3">
        <v>77.777777777777771</v>
      </c>
      <c r="G112" s="3">
        <v>71.527777777777771</v>
      </c>
      <c r="H112" s="3">
        <v>65.873015873015873</v>
      </c>
      <c r="I112" s="3">
        <v>53.17460317460317</v>
      </c>
      <c r="J112" s="3">
        <v>43.518518518518519</v>
      </c>
      <c r="K112" s="3">
        <v>70.833333333333329</v>
      </c>
      <c r="L112" s="3">
        <v>81.25</v>
      </c>
      <c r="M112" s="3">
        <v>76.470588235294116</v>
      </c>
      <c r="N112" s="3">
        <v>82.539682539682545</v>
      </c>
      <c r="O112" s="3">
        <v>83.333333333333329</v>
      </c>
      <c r="P112" s="3">
        <v>68.212962962962962</v>
      </c>
      <c r="Q112" s="3">
        <v>84.126984126984127</v>
      </c>
      <c r="R112" s="3">
        <v>75.555555555555557</v>
      </c>
      <c r="S112" s="3">
        <v>74.81481481481481</v>
      </c>
      <c r="T112" s="3">
        <v>42.592592592592588</v>
      </c>
      <c r="U112" s="3">
        <v>61.111111111111107</v>
      </c>
      <c r="V112" s="3">
        <v>57.264957264957268</v>
      </c>
      <c r="W112" s="3">
        <v>66.666666666666657</v>
      </c>
      <c r="X112" s="3">
        <v>74.074074074074076</v>
      </c>
      <c r="Y112" s="3">
        <v>73.333333333333329</v>
      </c>
      <c r="Z112" s="3">
        <v>68.627450980392155</v>
      </c>
      <c r="AA112" s="3">
        <v>81.045751633986939</v>
      </c>
      <c r="AB112" s="3">
        <v>73.856209150326805</v>
      </c>
      <c r="AC112" s="3">
        <v>68.627450980392155</v>
      </c>
      <c r="AD112" s="3">
        <v>52.136752136752136</v>
      </c>
      <c r="AE112" s="3">
        <v>52.777777777777779</v>
      </c>
      <c r="AF112" s="3">
        <v>49.673202614379086</v>
      </c>
      <c r="AG112" s="3">
        <v>66.013071895424844</v>
      </c>
      <c r="AH112" s="3">
        <v>63.879629629629633</v>
      </c>
      <c r="AI112" s="3">
        <v>82.475490196078425</v>
      </c>
      <c r="AJ112" s="3">
        <v>54.166666666666664</v>
      </c>
      <c r="AK112" s="3">
        <v>62.244008714596944</v>
      </c>
      <c r="AL112" s="3">
        <v>87.58169934640523</v>
      </c>
    </row>
    <row r="113" spans="1:38" x14ac:dyDescent="0.35">
      <c r="A113" t="s">
        <v>114</v>
      </c>
      <c r="B113">
        <v>2021</v>
      </c>
      <c r="C113" t="s">
        <v>173</v>
      </c>
      <c r="D113" s="3">
        <v>83.333333333333329</v>
      </c>
      <c r="E113" s="3">
        <v>85.185185185185176</v>
      </c>
      <c r="F113" s="3">
        <v>77.424242424242436</v>
      </c>
      <c r="G113" s="3">
        <v>82.222222222222229</v>
      </c>
      <c r="H113" s="3">
        <v>87.777777777777786</v>
      </c>
      <c r="I113" s="3">
        <v>43.333333333333336</v>
      </c>
      <c r="J113" s="3">
        <v>46.031746031746032</v>
      </c>
      <c r="K113" s="3">
        <v>73.737373737373744</v>
      </c>
      <c r="L113" s="3">
        <v>77.777777777777771</v>
      </c>
      <c r="M113" s="3">
        <v>68.686868686868678</v>
      </c>
      <c r="N113" s="3">
        <v>75.757575757575751</v>
      </c>
      <c r="O113" s="3">
        <v>73.333333333333329</v>
      </c>
      <c r="P113" s="3">
        <v>62.444444444444443</v>
      </c>
      <c r="Q113" s="3">
        <v>87.878787878787861</v>
      </c>
      <c r="R113" s="3">
        <v>78.888888888888886</v>
      </c>
      <c r="S113" s="3">
        <v>83.333333333333329</v>
      </c>
      <c r="T113" s="3">
        <v>55.555555555555557</v>
      </c>
      <c r="U113" s="3">
        <v>73.333333333333329</v>
      </c>
      <c r="V113" s="3">
        <v>59.259259259259252</v>
      </c>
      <c r="W113" s="3">
        <v>84.848484848484844</v>
      </c>
      <c r="X113" s="3">
        <v>81.818181818181813</v>
      </c>
      <c r="Y113" s="3">
        <v>71.111111111111114</v>
      </c>
      <c r="Z113" s="3">
        <v>70.707070707070699</v>
      </c>
      <c r="AA113" s="3">
        <v>87.777777777777786</v>
      </c>
      <c r="AB113" s="3">
        <v>89.89898989898991</v>
      </c>
      <c r="AC113" s="3">
        <v>74.444444444444443</v>
      </c>
      <c r="AD113" s="3">
        <v>53.968253968253961</v>
      </c>
      <c r="AE113" s="3">
        <v>23.809523809523807</v>
      </c>
      <c r="AF113" s="3">
        <v>38.888888888888886</v>
      </c>
      <c r="AG113" s="3">
        <v>79.797979797979792</v>
      </c>
      <c r="AH113" s="3">
        <v>61.414141414141412</v>
      </c>
      <c r="AI113" s="3">
        <v>73.333333333333329</v>
      </c>
      <c r="AJ113" s="3">
        <v>70</v>
      </c>
      <c r="AK113" s="3">
        <v>74.74747474747474</v>
      </c>
      <c r="AL113" s="3">
        <v>86.868686868686879</v>
      </c>
    </row>
    <row r="114" spans="1:38" x14ac:dyDescent="0.35">
      <c r="A114" t="s">
        <v>116</v>
      </c>
      <c r="B114">
        <v>2017</v>
      </c>
      <c r="C114" t="s">
        <v>97</v>
      </c>
      <c r="D114" s="3">
        <v>94.444444444444443</v>
      </c>
      <c r="E114" s="3">
        <v>94.81481481481481</v>
      </c>
      <c r="F114" s="3">
        <v>91.851851851851862</v>
      </c>
      <c r="G114" s="3">
        <v>71.851851851851848</v>
      </c>
      <c r="H114" s="3">
        <v>68.148148148148152</v>
      </c>
      <c r="I114" s="3">
        <v>34.814814814814817</v>
      </c>
      <c r="J114" s="3">
        <v>22.962962962962965</v>
      </c>
      <c r="K114" s="3">
        <v>50.370370370370367</v>
      </c>
      <c r="L114" s="3">
        <v>58.518518518518519</v>
      </c>
      <c r="M114" s="3">
        <v>42.222222222222221</v>
      </c>
      <c r="N114" s="3">
        <v>39.999999999999993</v>
      </c>
      <c r="O114" s="3">
        <v>34.814814814814817</v>
      </c>
      <c r="P114" s="3">
        <v>40.444444444444443</v>
      </c>
      <c r="Q114" s="3">
        <v>85.92592592592591</v>
      </c>
      <c r="R114" s="3">
        <v>61.481481481481481</v>
      </c>
      <c r="S114" s="3">
        <v>43.703703703703702</v>
      </c>
      <c r="T114" s="3">
        <v>8.8888888888888893</v>
      </c>
      <c r="U114" s="3">
        <v>43.703703703703702</v>
      </c>
      <c r="V114" s="3">
        <v>35.555555555555557</v>
      </c>
      <c r="W114" s="3">
        <v>57.777777777777779</v>
      </c>
      <c r="X114" s="3">
        <v>50.370370370370367</v>
      </c>
      <c r="Y114" s="3">
        <v>53.333333333333329</v>
      </c>
      <c r="Z114" s="3">
        <v>56.296296296296291</v>
      </c>
      <c r="AA114" s="3">
        <v>36.296296296296298</v>
      </c>
      <c r="AB114" s="3">
        <v>65.925925925925924</v>
      </c>
      <c r="AC114" s="3">
        <v>42.962962962962955</v>
      </c>
      <c r="AD114" s="3">
        <v>4.4444444444444429</v>
      </c>
      <c r="AE114" s="3">
        <v>0.74074074074074059</v>
      </c>
      <c r="AF114" s="3">
        <v>33.333333333333329</v>
      </c>
      <c r="AG114" s="3">
        <v>65.185185185185176</v>
      </c>
      <c r="AH114" s="3">
        <v>41.629629629629633</v>
      </c>
      <c r="AI114" s="3">
        <v>92.296296296296291</v>
      </c>
      <c r="AJ114" s="3">
        <v>43.703703703703702</v>
      </c>
      <c r="AK114" s="3">
        <v>48.148148148148152</v>
      </c>
      <c r="AL114" s="3">
        <v>92.839506172839506</v>
      </c>
    </row>
    <row r="115" spans="1:38" x14ac:dyDescent="0.35">
      <c r="A115" t="s">
        <v>116</v>
      </c>
      <c r="B115">
        <v>2021</v>
      </c>
      <c r="C115" t="s">
        <v>97</v>
      </c>
      <c r="D115" s="3">
        <v>70.370370370370367</v>
      </c>
      <c r="E115" s="3">
        <v>62.222222222222214</v>
      </c>
      <c r="F115" s="3">
        <v>49.074074074074076</v>
      </c>
      <c r="G115" s="3">
        <v>54.320987654320987</v>
      </c>
      <c r="H115" s="3">
        <v>85.185185185185176</v>
      </c>
      <c r="I115" s="3">
        <v>46.296296296296298</v>
      </c>
      <c r="J115" s="3">
        <v>48.611111111111107</v>
      </c>
      <c r="K115" s="3">
        <v>49.494949494949488</v>
      </c>
      <c r="L115" s="3">
        <v>60</v>
      </c>
      <c r="M115" s="3">
        <v>65.740740740740748</v>
      </c>
      <c r="N115" s="3">
        <v>61.111111111111107</v>
      </c>
      <c r="O115" s="3">
        <v>62.962962962962962</v>
      </c>
      <c r="P115" s="3">
        <v>60.53872053872054</v>
      </c>
      <c r="Q115" s="3">
        <v>81.818181818181813</v>
      </c>
      <c r="R115" s="3">
        <v>66.666666666666657</v>
      </c>
      <c r="S115" s="3">
        <v>53.333333333333329</v>
      </c>
      <c r="T115" s="3">
        <v>55.555555555555557</v>
      </c>
      <c r="U115" s="3">
        <v>42.424242424242422</v>
      </c>
      <c r="V115" s="3">
        <v>51.851851851851855</v>
      </c>
      <c r="W115" s="3">
        <v>75</v>
      </c>
      <c r="X115" s="3">
        <v>47.222222222222221</v>
      </c>
      <c r="Y115" s="3">
        <v>47.222222222222221</v>
      </c>
      <c r="Z115" s="3">
        <v>53.535353535353536</v>
      </c>
      <c r="AA115" s="3">
        <v>50</v>
      </c>
      <c r="AB115" s="3">
        <v>64.81481481481481</v>
      </c>
      <c r="AC115" s="3">
        <v>58.333333333333329</v>
      </c>
      <c r="AD115" s="3">
        <v>33.333333333333329</v>
      </c>
      <c r="AE115" s="3">
        <v>14.814814814814817</v>
      </c>
      <c r="AF115" s="3">
        <v>42.857142857142854</v>
      </c>
      <c r="AG115" s="3">
        <v>58.585858585858581</v>
      </c>
      <c r="AH115" s="3">
        <v>54.663299663299668</v>
      </c>
      <c r="AI115" s="3">
        <v>85.27272727272728</v>
      </c>
      <c r="AJ115" s="3">
        <v>43.434343434343432</v>
      </c>
      <c r="AK115" s="3">
        <v>47.159090909090907</v>
      </c>
      <c r="AL115" s="3">
        <v>90.740740740740748</v>
      </c>
    </row>
    <row r="116" spans="1:38" x14ac:dyDescent="0.35">
      <c r="A116" t="s">
        <v>116</v>
      </c>
      <c r="B116">
        <v>2017</v>
      </c>
      <c r="C116" t="s">
        <v>135</v>
      </c>
      <c r="D116" s="3">
        <v>46.464646464646464</v>
      </c>
      <c r="E116" s="3">
        <v>54.629629629629633</v>
      </c>
      <c r="F116" s="3">
        <v>42.592592592592588</v>
      </c>
      <c r="G116" s="3">
        <v>46.296296296296298</v>
      </c>
      <c r="H116" s="3">
        <v>55.555555555555557</v>
      </c>
      <c r="I116" s="3">
        <v>35.042735042735046</v>
      </c>
      <c r="J116" s="3">
        <v>7.4074074074074083</v>
      </c>
      <c r="K116" s="3">
        <v>27.777777777777779</v>
      </c>
      <c r="L116" s="3">
        <v>35.18518518518519</v>
      </c>
      <c r="M116" s="3">
        <v>40.170940170940163</v>
      </c>
      <c r="N116" s="3">
        <v>37.606837606837608</v>
      </c>
      <c r="O116" s="3">
        <v>44.444444444444443</v>
      </c>
      <c r="P116" s="3">
        <v>29.535353535353533</v>
      </c>
      <c r="Q116" s="3">
        <v>62.037037037037031</v>
      </c>
      <c r="R116" s="3">
        <v>47.222222222222221</v>
      </c>
      <c r="S116" s="3">
        <v>30.303030303030301</v>
      </c>
      <c r="T116" s="3">
        <v>15.555555555555554</v>
      </c>
      <c r="U116" s="3">
        <v>31.623931623931625</v>
      </c>
      <c r="V116" s="3">
        <v>22.222222222222221</v>
      </c>
      <c r="W116" s="3">
        <v>51.282051282051277</v>
      </c>
      <c r="X116" s="3">
        <v>36.752136752136749</v>
      </c>
      <c r="Y116" s="3">
        <v>33.333333333333329</v>
      </c>
      <c r="Z116" s="3">
        <v>26.262626262626263</v>
      </c>
      <c r="AA116" s="3">
        <v>20.37037037037037</v>
      </c>
      <c r="AB116" s="3">
        <v>49.494949494949488</v>
      </c>
      <c r="AC116" s="3">
        <v>26.851851851851848</v>
      </c>
      <c r="AD116" s="3">
        <v>12.222222222222223</v>
      </c>
      <c r="AE116" s="3">
        <v>14.444444444444441</v>
      </c>
      <c r="AF116" s="3">
        <v>36.752136752136749</v>
      </c>
      <c r="AG116" s="3">
        <v>49.572649572649574</v>
      </c>
      <c r="AH116" s="3">
        <v>28.868686868686872</v>
      </c>
      <c r="AI116" s="3">
        <v>58.969696969696976</v>
      </c>
      <c r="AJ116" s="3">
        <v>35.353535353535349</v>
      </c>
      <c r="AK116" s="3">
        <v>22.222222222222221</v>
      </c>
      <c r="AL116" s="3">
        <v>43.771043771043765</v>
      </c>
    </row>
    <row r="117" spans="1:38" x14ac:dyDescent="0.35">
      <c r="A117" t="s">
        <v>116</v>
      </c>
      <c r="B117">
        <v>2021</v>
      </c>
      <c r="C117" t="s">
        <v>135</v>
      </c>
      <c r="D117" s="3">
        <v>49.494949494949488</v>
      </c>
      <c r="E117" s="3">
        <v>50.925925925925924</v>
      </c>
      <c r="F117" s="3">
        <v>42.307692307692307</v>
      </c>
      <c r="G117" s="3">
        <v>48.484848484848477</v>
      </c>
      <c r="H117" s="3">
        <v>52.991452991452988</v>
      </c>
      <c r="I117" s="3">
        <v>23.076923076923077</v>
      </c>
      <c r="J117" s="3">
        <v>37.777777777777779</v>
      </c>
      <c r="K117" s="3">
        <v>71.428571428571431</v>
      </c>
      <c r="L117" s="3">
        <v>53.086419753086417</v>
      </c>
      <c r="M117" s="3">
        <v>48.717948717948723</v>
      </c>
      <c r="N117" s="3">
        <v>41.880341880341881</v>
      </c>
      <c r="O117" s="3">
        <v>38.888888888888886</v>
      </c>
      <c r="P117" s="3">
        <v>25.679875679875682</v>
      </c>
      <c r="Q117" s="3">
        <v>60.606060606060602</v>
      </c>
      <c r="R117" s="3">
        <v>45.679012345679006</v>
      </c>
      <c r="S117" s="3">
        <v>48.484848484848477</v>
      </c>
      <c r="T117" s="3">
        <v>33.333333333333329</v>
      </c>
      <c r="U117" s="3">
        <v>40.404040404040408</v>
      </c>
      <c r="V117" s="3">
        <v>50</v>
      </c>
      <c r="W117" s="3">
        <v>60.683760683760681</v>
      </c>
      <c r="X117" s="3">
        <v>55.555555555555557</v>
      </c>
      <c r="Y117" s="3">
        <v>47.008547008547005</v>
      </c>
      <c r="Z117" s="3">
        <v>39.81481481481481</v>
      </c>
      <c r="AA117" s="3">
        <v>42.592592592592588</v>
      </c>
      <c r="AB117" s="3">
        <v>52.991452991452988</v>
      </c>
      <c r="AC117" s="3">
        <v>47.777777777777771</v>
      </c>
      <c r="AD117" s="3">
        <v>40.74074074074074</v>
      </c>
      <c r="AE117" s="3">
        <v>46.666666666666664</v>
      </c>
      <c r="AF117" s="3">
        <v>45.679012345679006</v>
      </c>
      <c r="AG117" s="3">
        <v>43.333333333333336</v>
      </c>
      <c r="AH117" s="3">
        <v>28.262108262108264</v>
      </c>
      <c r="AI117" s="3">
        <v>74.487179487179489</v>
      </c>
      <c r="AJ117" s="3">
        <v>19.444444444444443</v>
      </c>
      <c r="AK117" s="3">
        <v>24.667616334282997</v>
      </c>
      <c r="AL117" s="3">
        <v>52.255460588793916</v>
      </c>
    </row>
    <row r="118" spans="1:38" x14ac:dyDescent="0.35">
      <c r="A118" t="s">
        <v>116</v>
      </c>
      <c r="B118">
        <v>2017</v>
      </c>
      <c r="C118" t="s">
        <v>144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35">
      <c r="A119" t="s">
        <v>116</v>
      </c>
      <c r="B119">
        <v>2021</v>
      </c>
      <c r="C119" t="s">
        <v>144</v>
      </c>
      <c r="D119" s="3">
        <v>70.833333333333329</v>
      </c>
      <c r="E119" s="3">
        <v>64.197530864197532</v>
      </c>
      <c r="F119" s="3">
        <v>68.871252204585531</v>
      </c>
      <c r="G119" s="3">
        <v>74.074074074074076</v>
      </c>
      <c r="H119" s="3">
        <v>72.222222222222214</v>
      </c>
      <c r="I119" s="3">
        <v>61.728395061728392</v>
      </c>
      <c r="J119" s="3">
        <v>41.666666666666664</v>
      </c>
      <c r="K119" s="3">
        <v>68.888888888888886</v>
      </c>
      <c r="L119" s="3">
        <v>64.81481481481481</v>
      </c>
      <c r="M119" s="3">
        <v>42.424242424242422</v>
      </c>
      <c r="N119" s="3">
        <v>55.555555555555557</v>
      </c>
      <c r="O119" s="3">
        <v>52.525252525252526</v>
      </c>
      <c r="P119" s="3">
        <v>49.292929292929287</v>
      </c>
      <c r="Q119" s="3">
        <v>75.555555555555557</v>
      </c>
      <c r="R119" s="3">
        <v>68.253968253968253</v>
      </c>
      <c r="S119" s="3">
        <v>68.055555555555557</v>
      </c>
      <c r="T119" s="3">
        <v>69.444444444444443</v>
      </c>
      <c r="U119" s="3">
        <v>68.888888888888886</v>
      </c>
      <c r="V119" s="3">
        <v>69.444444444444443</v>
      </c>
      <c r="W119" s="3">
        <v>56.481481481481474</v>
      </c>
      <c r="X119" s="3">
        <v>62.037037037037031</v>
      </c>
      <c r="Y119" s="3">
        <v>48.148148148148145</v>
      </c>
      <c r="Z119" s="3">
        <v>75.925925925925924</v>
      </c>
      <c r="AA119" s="3">
        <v>59.259259259259252</v>
      </c>
      <c r="AB119" s="3">
        <v>62.962962962962962</v>
      </c>
      <c r="AC119" s="3">
        <v>57.142857142857146</v>
      </c>
      <c r="AD119" s="3">
        <v>62.222222222222214</v>
      </c>
      <c r="AE119" s="3">
        <v>66.666666666666657</v>
      </c>
      <c r="AF119" s="3">
        <v>50</v>
      </c>
      <c r="AG119" s="3">
        <v>61.904761904761898</v>
      </c>
      <c r="AH119" s="3">
        <v>64.629629629629633</v>
      </c>
      <c r="AI119" s="3">
        <v>79.074074074074076</v>
      </c>
      <c r="AJ119" s="3">
        <v>55.555555555555557</v>
      </c>
      <c r="AK119" s="3">
        <v>51.388888888888886</v>
      </c>
      <c r="AL119" s="3">
        <v>81.481481481481481</v>
      </c>
    </row>
    <row r="120" spans="1:38" x14ac:dyDescent="0.35">
      <c r="A120" t="s">
        <v>116</v>
      </c>
      <c r="B120">
        <v>2017</v>
      </c>
      <c r="C120" t="s">
        <v>136</v>
      </c>
      <c r="D120" s="3">
        <v>33.333333333333329</v>
      </c>
      <c r="E120" s="3">
        <v>48.888888888888893</v>
      </c>
      <c r="F120" s="3">
        <v>29.292929292929291</v>
      </c>
      <c r="G120" s="3">
        <v>23.232323232323232</v>
      </c>
      <c r="H120" s="3">
        <v>66.666666666666657</v>
      </c>
      <c r="I120" s="3">
        <v>60.185185185185183</v>
      </c>
      <c r="J120" s="3">
        <v>17.777777777777779</v>
      </c>
      <c r="K120" s="3">
        <v>25.925925925925927</v>
      </c>
      <c r="L120" s="3">
        <v>32.407407407407405</v>
      </c>
      <c r="M120" s="3">
        <v>40.74074074074074</v>
      </c>
      <c r="N120" s="3">
        <v>41.666666666666664</v>
      </c>
      <c r="O120" s="3">
        <v>42.592592592592588</v>
      </c>
      <c r="P120" s="3">
        <v>38.235690235690228</v>
      </c>
      <c r="Q120" s="3">
        <v>51.515151515151516</v>
      </c>
      <c r="R120" s="3">
        <v>32.222222222222221</v>
      </c>
      <c r="S120" s="3">
        <v>25.252525252525253</v>
      </c>
      <c r="T120" s="3">
        <v>19.999999999999996</v>
      </c>
      <c r="U120" s="3">
        <v>22.222222222222221</v>
      </c>
      <c r="V120" s="3">
        <v>8.8888888888888893</v>
      </c>
      <c r="W120" s="3">
        <v>56.481481481481474</v>
      </c>
      <c r="X120" s="3">
        <v>40.74074074074074</v>
      </c>
      <c r="Y120" s="3">
        <v>31.481481481481481</v>
      </c>
      <c r="Z120" s="3">
        <v>40.404040404040408</v>
      </c>
      <c r="AA120" s="3">
        <v>22.222222222222221</v>
      </c>
      <c r="AB120" s="3">
        <v>35.18518518518519</v>
      </c>
      <c r="AC120" s="3">
        <v>21.111111111111111</v>
      </c>
      <c r="AD120" s="3">
        <v>21.111111111111111</v>
      </c>
      <c r="AE120" s="3">
        <v>19.19191919191919</v>
      </c>
      <c r="AF120" s="3">
        <v>19.19191919191919</v>
      </c>
      <c r="AG120" s="3">
        <v>35.353535353535349</v>
      </c>
      <c r="AH120" s="3">
        <v>45.414141414141412</v>
      </c>
      <c r="AI120" s="3">
        <v>65.235690235690242</v>
      </c>
      <c r="AJ120" s="3">
        <v>20.202020202020204</v>
      </c>
      <c r="AK120" s="3">
        <v>23.358585858585855</v>
      </c>
      <c r="AL120" s="3">
        <v>55.218855218855218</v>
      </c>
    </row>
    <row r="121" spans="1:38" x14ac:dyDescent="0.35">
      <c r="A121" t="s">
        <v>116</v>
      </c>
      <c r="B121">
        <v>2021</v>
      </c>
      <c r="C121" t="s">
        <v>136</v>
      </c>
      <c r="D121" s="3">
        <v>68.253968253968253</v>
      </c>
      <c r="E121" s="3">
        <v>62.222222222222214</v>
      </c>
      <c r="F121" s="3">
        <v>49.537037037037038</v>
      </c>
      <c r="G121" s="3">
        <v>55.555555555555557</v>
      </c>
      <c r="H121" s="3">
        <v>54.44444444444445</v>
      </c>
      <c r="I121" s="3">
        <v>43.20987654320988</v>
      </c>
      <c r="J121" s="3">
        <v>61.111111111111107</v>
      </c>
      <c r="K121" s="3">
        <v>55.555555555555557</v>
      </c>
      <c r="L121" s="3">
        <v>57.407407407407412</v>
      </c>
      <c r="M121" s="3">
        <v>58.585858585858581</v>
      </c>
      <c r="N121" s="3">
        <v>48.888888888888893</v>
      </c>
      <c r="O121" s="3">
        <v>41.414141414141419</v>
      </c>
      <c r="P121" s="3">
        <v>51.055555555555557</v>
      </c>
      <c r="Q121" s="3">
        <v>81.481481481481481</v>
      </c>
      <c r="R121" s="3">
        <v>88.888888888888886</v>
      </c>
      <c r="S121" s="3">
        <v>77.777777777777771</v>
      </c>
      <c r="T121" s="3">
        <v>29.629629629629626</v>
      </c>
      <c r="U121" s="3">
        <v>62.962962962962962</v>
      </c>
      <c r="V121" s="3">
        <v>40.74074074074074</v>
      </c>
      <c r="W121" s="3">
        <v>62.222222222222214</v>
      </c>
      <c r="X121" s="3">
        <v>62.62626262626263</v>
      </c>
      <c r="Y121" s="3">
        <v>41.414141414141419</v>
      </c>
      <c r="Z121" s="3">
        <v>54.166666666666664</v>
      </c>
      <c r="AA121" s="3">
        <v>38.271604938271608</v>
      </c>
      <c r="AB121" s="3">
        <v>50</v>
      </c>
      <c r="AC121" s="3">
        <v>57.142857142857146</v>
      </c>
      <c r="AD121" s="3">
        <v>55.555555555555557</v>
      </c>
      <c r="AE121" s="3">
        <v>16.666666666666664</v>
      </c>
      <c r="AF121" s="3">
        <v>66.666666666666657</v>
      </c>
      <c r="AG121" s="3">
        <v>51.851851851851855</v>
      </c>
      <c r="AH121" s="3">
        <v>59.049382716049379</v>
      </c>
      <c r="AI121" s="3">
        <v>53.456790123456791</v>
      </c>
      <c r="AJ121" s="3">
        <v>42.424242424242422</v>
      </c>
      <c r="AK121" s="3">
        <v>35.020342312008978</v>
      </c>
      <c r="AL121" s="3">
        <v>81.144781144781135</v>
      </c>
    </row>
    <row r="122" spans="1:38" x14ac:dyDescent="0.35">
      <c r="A122" t="s">
        <v>93</v>
      </c>
      <c r="B122">
        <v>2017</v>
      </c>
      <c r="C122" t="s">
        <v>106</v>
      </c>
      <c r="D122" s="3">
        <v>86.324786324786331</v>
      </c>
      <c r="E122" s="3">
        <v>84.615384615384613</v>
      </c>
      <c r="F122" s="3">
        <v>82.90598290598291</v>
      </c>
      <c r="G122" s="3">
        <v>85.714285714285708</v>
      </c>
      <c r="H122" s="3">
        <v>88.888888888888886</v>
      </c>
      <c r="I122" s="3">
        <v>89.682539682539669</v>
      </c>
      <c r="J122" s="3">
        <v>49.494949494949488</v>
      </c>
      <c r="K122" s="3">
        <v>96.031746031746025</v>
      </c>
      <c r="L122" s="3">
        <v>96.031746031746025</v>
      </c>
      <c r="M122" s="3">
        <v>94.444444444444443</v>
      </c>
      <c r="N122" s="3">
        <v>92.857142857142861</v>
      </c>
      <c r="O122" s="3">
        <v>89.682539682539669</v>
      </c>
      <c r="P122" s="3">
        <v>86.471306471306477</v>
      </c>
      <c r="Q122" s="3">
        <v>92.307692307692307</v>
      </c>
      <c r="R122" s="3">
        <v>95.959595959595958</v>
      </c>
      <c r="S122" s="3">
        <v>78.632478632478623</v>
      </c>
      <c r="T122" s="3">
        <v>70.370370370370367</v>
      </c>
      <c r="U122" s="3">
        <v>84.615384615384613</v>
      </c>
      <c r="V122" s="3">
        <v>76.767676767676761</v>
      </c>
      <c r="W122" s="3">
        <v>77.777777777777771</v>
      </c>
      <c r="X122" s="3">
        <v>74.603174603174608</v>
      </c>
      <c r="Y122" s="3">
        <v>94.444444444444443</v>
      </c>
      <c r="Z122" s="3">
        <v>87.301587301587304</v>
      </c>
      <c r="AA122" s="3">
        <v>98.412698412698418</v>
      </c>
      <c r="AB122" s="3">
        <v>80.952380952380963</v>
      </c>
      <c r="AC122" s="3">
        <v>79.365079365079353</v>
      </c>
      <c r="AD122" s="3">
        <v>64.285714285714278</v>
      </c>
      <c r="AE122" s="3">
        <v>85.185185185185176</v>
      </c>
      <c r="AF122" s="3">
        <v>79.365079365079353</v>
      </c>
      <c r="AG122" s="3">
        <v>88.095238095238102</v>
      </c>
      <c r="AH122" s="3">
        <v>78.227513227513214</v>
      </c>
      <c r="AI122" s="3">
        <v>89.43833943833944</v>
      </c>
      <c r="AJ122" s="3">
        <v>80.555555555555557</v>
      </c>
      <c r="AK122" s="3">
        <v>68.849206349206355</v>
      </c>
      <c r="AL122" s="3">
        <v>97.883597883597872</v>
      </c>
    </row>
    <row r="123" spans="1:38" x14ac:dyDescent="0.35">
      <c r="A123" t="s">
        <v>93</v>
      </c>
      <c r="B123">
        <v>2021</v>
      </c>
      <c r="C123" t="s">
        <v>106</v>
      </c>
      <c r="D123" s="3">
        <v>62.037037037037031</v>
      </c>
      <c r="E123" s="3">
        <v>57.264957264957268</v>
      </c>
      <c r="F123" s="3">
        <v>67.460317460317455</v>
      </c>
      <c r="G123" s="3">
        <v>71.794871794871796</v>
      </c>
      <c r="H123" s="3">
        <v>72.222222222222214</v>
      </c>
      <c r="I123" s="3">
        <v>64.285714285714278</v>
      </c>
      <c r="J123" s="3">
        <v>48.611111111111107</v>
      </c>
      <c r="K123" s="3">
        <v>66.666666666666657</v>
      </c>
      <c r="L123" s="3">
        <v>65.740740740740748</v>
      </c>
      <c r="M123" s="3">
        <v>69.047619047619051</v>
      </c>
      <c r="N123" s="3">
        <v>65.873015873015873</v>
      </c>
      <c r="O123" s="3">
        <v>66.666666666666657</v>
      </c>
      <c r="P123" s="3">
        <v>55.986975986975985</v>
      </c>
      <c r="Q123" s="3">
        <v>74.358974358974365</v>
      </c>
      <c r="R123" s="3">
        <v>73.80952380952381</v>
      </c>
      <c r="S123" s="3">
        <v>67.521367521367509</v>
      </c>
      <c r="T123" s="3">
        <v>38.888888888888886</v>
      </c>
      <c r="U123" s="3">
        <v>53.84615384615384</v>
      </c>
      <c r="V123" s="3">
        <v>66.666666666666657</v>
      </c>
      <c r="W123" s="3">
        <v>76.984126984126988</v>
      </c>
      <c r="X123" s="3">
        <v>70.634920634920633</v>
      </c>
      <c r="Y123" s="3">
        <v>61.111111111111107</v>
      </c>
      <c r="Z123" s="3">
        <v>77.777777777777771</v>
      </c>
      <c r="AA123" s="3">
        <v>80.158730158730151</v>
      </c>
      <c r="AB123" s="3">
        <v>61.538461538461533</v>
      </c>
      <c r="AC123" s="3">
        <v>73.737373737373744</v>
      </c>
      <c r="AD123" s="3">
        <v>48.888888888888893</v>
      </c>
      <c r="AE123" s="3">
        <v>51.851851851851855</v>
      </c>
      <c r="AF123" s="3">
        <v>38.271604938271608</v>
      </c>
      <c r="AG123" s="3">
        <v>65.555555555555557</v>
      </c>
      <c r="AH123" s="3">
        <v>66.227106227106219</v>
      </c>
      <c r="AI123" s="3">
        <v>81.965811965811966</v>
      </c>
      <c r="AJ123" s="3">
        <v>53.968253968253961</v>
      </c>
      <c r="AK123" s="3">
        <v>47.268009768009769</v>
      </c>
      <c r="AL123" s="3">
        <v>80.952380952380949</v>
      </c>
    </row>
    <row r="124" spans="1:38" x14ac:dyDescent="0.35">
      <c r="A124" t="s">
        <v>116</v>
      </c>
      <c r="B124">
        <v>2017</v>
      </c>
      <c r="C124" t="s">
        <v>107</v>
      </c>
      <c r="D124" s="3">
        <v>75.757575757575751</v>
      </c>
      <c r="E124" s="3">
        <v>74.747474747474755</v>
      </c>
      <c r="F124" s="3">
        <v>66.666666666666657</v>
      </c>
      <c r="G124" s="3">
        <v>54.320987654320987</v>
      </c>
      <c r="H124" s="3">
        <v>80.808080808080817</v>
      </c>
      <c r="I124" s="3">
        <v>71.111111111111114</v>
      </c>
      <c r="J124" s="3">
        <v>53.535353535353536</v>
      </c>
      <c r="K124" s="3">
        <v>76.767676767676761</v>
      </c>
      <c r="L124" s="3">
        <v>65.555555555555557</v>
      </c>
      <c r="M124" s="3">
        <v>71.717171717171709</v>
      </c>
      <c r="N124" s="3">
        <v>68.686868686868678</v>
      </c>
      <c r="O124" s="3">
        <v>64.444444444444443</v>
      </c>
      <c r="P124" s="3">
        <v>66.8888888888889</v>
      </c>
      <c r="Q124" s="3">
        <v>79.999999999999986</v>
      </c>
      <c r="R124" s="3">
        <v>50</v>
      </c>
      <c r="S124" s="3">
        <v>66.666666666666657</v>
      </c>
      <c r="T124" s="3">
        <v>71.604938271604937</v>
      </c>
      <c r="U124" s="3">
        <v>66.666666666666657</v>
      </c>
      <c r="V124" s="3">
        <v>62.962962962962962</v>
      </c>
      <c r="W124" s="3">
        <v>70.707070707070699</v>
      </c>
      <c r="X124" s="3">
        <v>58.585858585858581</v>
      </c>
      <c r="Y124" s="3">
        <v>55.555555555555557</v>
      </c>
      <c r="Z124" s="3">
        <v>76.543209876543216</v>
      </c>
      <c r="AA124" s="3">
        <v>56.56565656565656</v>
      </c>
      <c r="AB124" s="3">
        <v>63.63636363636364</v>
      </c>
      <c r="AC124" s="3">
        <v>60</v>
      </c>
      <c r="AD124" s="3">
        <v>58.02469135802469</v>
      </c>
      <c r="AE124" s="3">
        <v>41.111111111111114</v>
      </c>
      <c r="AF124" s="3">
        <v>49.382716049382715</v>
      </c>
      <c r="AG124" s="3">
        <v>60.493827160493829</v>
      </c>
      <c r="AH124" s="3">
        <v>68.320987654320987</v>
      </c>
      <c r="AI124" s="3">
        <v>67.913580246913583</v>
      </c>
      <c r="AJ124" s="3">
        <v>42.222222222222221</v>
      </c>
      <c r="AK124" s="3">
        <v>44.441638608305269</v>
      </c>
      <c r="AL124" s="3">
        <v>74.074074074074076</v>
      </c>
    </row>
    <row r="125" spans="1:38" x14ac:dyDescent="0.35">
      <c r="A125" t="s">
        <v>116</v>
      </c>
      <c r="B125">
        <v>2021</v>
      </c>
      <c r="C125" t="s">
        <v>107</v>
      </c>
      <c r="D125" s="3">
        <v>85.92592592592591</v>
      </c>
      <c r="E125" s="3">
        <v>84.92063492063491</v>
      </c>
      <c r="F125" s="3">
        <v>69.259259259259267</v>
      </c>
      <c r="G125" s="3">
        <v>77.777777777777771</v>
      </c>
      <c r="H125" s="3">
        <v>76.19047619047619</v>
      </c>
      <c r="I125" s="3">
        <v>81.746031746031747</v>
      </c>
      <c r="J125" s="3">
        <v>64.81481481481481</v>
      </c>
      <c r="K125" s="3">
        <v>72.592592592592595</v>
      </c>
      <c r="L125" s="3">
        <v>72.222222222222214</v>
      </c>
      <c r="M125" s="3">
        <v>74.81481481481481</v>
      </c>
      <c r="N125" s="3">
        <v>84.126984126984127</v>
      </c>
      <c r="O125" s="3">
        <v>74.074074074074076</v>
      </c>
      <c r="P125" s="3">
        <v>74.010582010582013</v>
      </c>
      <c r="Q125" s="3">
        <v>81.481481481481481</v>
      </c>
      <c r="R125" s="3">
        <v>66.666666666666657</v>
      </c>
      <c r="S125" s="3">
        <v>72.649572649572647</v>
      </c>
      <c r="T125" s="3">
        <v>75</v>
      </c>
      <c r="U125" s="3">
        <v>76.984126984126988</v>
      </c>
      <c r="V125" s="3">
        <v>67.592592592592581</v>
      </c>
      <c r="W125" s="3">
        <v>74.603174603174608</v>
      </c>
      <c r="X125" s="3">
        <v>70.370370370370367</v>
      </c>
      <c r="Y125" s="3">
        <v>68.148148148148152</v>
      </c>
      <c r="Z125" s="3">
        <v>89.629629629629619</v>
      </c>
      <c r="AA125" s="3">
        <v>66.666666666666657</v>
      </c>
      <c r="AB125" s="3">
        <v>72.592592592592595</v>
      </c>
      <c r="AC125" s="3">
        <v>70.940170940170944</v>
      </c>
      <c r="AD125" s="3">
        <v>62.222222222222214</v>
      </c>
      <c r="AE125" s="3">
        <v>66.666666666666657</v>
      </c>
      <c r="AF125" s="3">
        <v>62.222222222222214</v>
      </c>
      <c r="AG125" s="3">
        <v>65.079365079365076</v>
      </c>
      <c r="AH125" s="3">
        <v>80.169312169312178</v>
      </c>
      <c r="AI125" s="3">
        <v>79.914529914529908</v>
      </c>
      <c r="AJ125" s="3">
        <v>62.222222222222214</v>
      </c>
      <c r="AK125" s="3">
        <v>65</v>
      </c>
      <c r="AL125" s="3">
        <v>89.382716049382722</v>
      </c>
    </row>
    <row r="126" spans="1:38" x14ac:dyDescent="0.35">
      <c r="A126" t="s">
        <v>114</v>
      </c>
      <c r="B126">
        <v>2017</v>
      </c>
      <c r="C126" t="s">
        <v>12</v>
      </c>
      <c r="D126" s="3">
        <v>20.74074074074074</v>
      </c>
      <c r="E126" s="3">
        <v>34.074074074074069</v>
      </c>
      <c r="F126" s="3">
        <v>19.999999999999996</v>
      </c>
      <c r="G126" s="3">
        <v>31.111111111111107</v>
      </c>
      <c r="H126" s="3">
        <v>21.481481481481477</v>
      </c>
      <c r="I126" s="3">
        <v>26.984126984126981</v>
      </c>
      <c r="J126" s="3">
        <v>11.904761904761907</v>
      </c>
      <c r="K126" s="3">
        <v>17.09401709401709</v>
      </c>
      <c r="L126" s="3">
        <v>26.984126984126981</v>
      </c>
      <c r="M126" s="3">
        <v>25.185185185185183</v>
      </c>
      <c r="N126" s="3">
        <v>25.185185185185183</v>
      </c>
      <c r="O126" s="3">
        <v>33.333333333333329</v>
      </c>
      <c r="P126" s="3">
        <v>30.962962962962955</v>
      </c>
      <c r="Q126" s="3">
        <v>54.074074074074069</v>
      </c>
      <c r="R126" s="3">
        <v>37.777777777777779</v>
      </c>
      <c r="S126" s="3">
        <v>39.25925925925926</v>
      </c>
      <c r="T126" s="3">
        <v>25.925925925925927</v>
      </c>
      <c r="U126" s="3">
        <v>30.158730158730158</v>
      </c>
      <c r="V126" s="3">
        <v>23.015873015873016</v>
      </c>
      <c r="W126" s="3">
        <v>23.703703703703702</v>
      </c>
      <c r="X126" s="3">
        <v>37.037037037037031</v>
      </c>
      <c r="Y126" s="3">
        <v>22.222222222222221</v>
      </c>
      <c r="Z126" s="3">
        <v>8.8888888888888893</v>
      </c>
      <c r="AA126" s="3">
        <v>14.814814814814817</v>
      </c>
      <c r="AB126" s="3">
        <v>28.888888888888889</v>
      </c>
      <c r="AC126" s="3">
        <v>17.037037037037035</v>
      </c>
      <c r="AD126" s="3">
        <v>14.814814814814817</v>
      </c>
      <c r="AE126" s="3">
        <v>14.074074074074073</v>
      </c>
      <c r="AF126" s="3">
        <v>22.962962962962965</v>
      </c>
      <c r="AG126" s="3">
        <v>33.333333333333329</v>
      </c>
      <c r="AH126" s="3">
        <v>46.518518518518519</v>
      </c>
      <c r="AI126" s="3">
        <v>80.148148148148152</v>
      </c>
      <c r="AJ126" s="3">
        <v>17.592592592592595</v>
      </c>
      <c r="AK126" s="3">
        <v>14.404761904761905</v>
      </c>
      <c r="AL126" s="3">
        <v>61.481481481481488</v>
      </c>
    </row>
    <row r="127" spans="1:38" x14ac:dyDescent="0.35">
      <c r="A127" t="s">
        <v>114</v>
      </c>
      <c r="B127">
        <v>2021</v>
      </c>
      <c r="C127" t="s">
        <v>12</v>
      </c>
      <c r="D127" s="3">
        <v>41.111111111111114</v>
      </c>
      <c r="E127" s="3">
        <v>48.888888888888893</v>
      </c>
      <c r="F127" s="3">
        <v>42.685185185185176</v>
      </c>
      <c r="G127" s="3">
        <v>36.507936507936506</v>
      </c>
      <c r="H127" s="3">
        <v>18.18181818181818</v>
      </c>
      <c r="I127" s="3">
        <v>44.444444444444443</v>
      </c>
      <c r="J127" s="3">
        <v>29.629629629629626</v>
      </c>
      <c r="K127" s="3">
        <v>37.777777777777779</v>
      </c>
      <c r="L127" s="3">
        <v>33.333333333333329</v>
      </c>
      <c r="M127" s="3">
        <v>41.666666666666664</v>
      </c>
      <c r="N127" s="3">
        <v>44.444444444444443</v>
      </c>
      <c r="O127" s="3">
        <v>47.222222222222221</v>
      </c>
      <c r="P127" s="3">
        <v>39.629629629629633</v>
      </c>
      <c r="Q127" s="3">
        <v>37.5</v>
      </c>
      <c r="R127" s="3">
        <v>44.444444444444443</v>
      </c>
      <c r="S127" s="3">
        <v>49.494949494949488</v>
      </c>
      <c r="T127" s="3">
        <v>49.206349206349209</v>
      </c>
      <c r="U127" s="3">
        <v>43.055555555555557</v>
      </c>
      <c r="V127" s="3">
        <v>25.396825396825395</v>
      </c>
      <c r="W127" s="3">
        <v>38.888888888888886</v>
      </c>
      <c r="X127" s="3">
        <v>25.925925925925927</v>
      </c>
      <c r="Y127" s="3">
        <v>38.888888888888886</v>
      </c>
      <c r="Z127" s="3">
        <v>21.296296296296294</v>
      </c>
      <c r="AA127" s="3">
        <v>30.555555555555554</v>
      </c>
      <c r="AB127" s="3">
        <v>38.888888888888886</v>
      </c>
      <c r="AC127" s="3">
        <v>33.333333333333329</v>
      </c>
      <c r="AD127" s="3">
        <v>31.481481481481481</v>
      </c>
      <c r="AE127" s="3">
        <v>55.555555555555557</v>
      </c>
      <c r="AF127" s="3">
        <v>45.55555555555555</v>
      </c>
      <c r="AG127" s="3">
        <v>40.74074074074074</v>
      </c>
      <c r="AH127" s="3">
        <v>58.333333333333329</v>
      </c>
      <c r="AI127" s="3">
        <v>72.592592592592595</v>
      </c>
      <c r="AJ127" s="3">
        <v>39.81481481481481</v>
      </c>
      <c r="AK127" s="3">
        <v>27.777777777777775</v>
      </c>
      <c r="AL127" s="3">
        <v>65.432098765432102</v>
      </c>
    </row>
    <row r="128" spans="1:38" x14ac:dyDescent="0.35">
      <c r="A128" t="s">
        <v>92</v>
      </c>
      <c r="B128">
        <v>2017</v>
      </c>
      <c r="C128" t="s">
        <v>108</v>
      </c>
      <c r="D128" s="3">
        <v>43.055555555555557</v>
      </c>
      <c r="E128" s="3">
        <v>20.833333333333332</v>
      </c>
      <c r="F128" s="3">
        <v>30.158730158730158</v>
      </c>
      <c r="G128" s="3">
        <v>25.396825396825395</v>
      </c>
      <c r="H128" s="3">
        <v>25.252525252525253</v>
      </c>
      <c r="I128" s="3">
        <v>39.506172839506171</v>
      </c>
      <c r="J128" s="3" t="s">
        <v>78</v>
      </c>
      <c r="K128" s="3">
        <v>31.111111111111107</v>
      </c>
      <c r="L128" s="3" t="s">
        <v>78</v>
      </c>
      <c r="M128" s="3">
        <v>33.333333333333329</v>
      </c>
      <c r="N128" s="3">
        <v>44.444444444444443</v>
      </c>
      <c r="O128" s="3">
        <v>24.242424242424239</v>
      </c>
      <c r="P128" s="3">
        <v>35.515873015873012</v>
      </c>
      <c r="Q128" s="3">
        <v>47.474747474747467</v>
      </c>
      <c r="R128" s="3" t="s">
        <v>78</v>
      </c>
      <c r="S128" s="3">
        <v>28.888888888888889</v>
      </c>
      <c r="T128" s="3" t="s">
        <v>78</v>
      </c>
      <c r="U128" s="3">
        <v>36.507936507936506</v>
      </c>
      <c r="V128" s="3">
        <v>22.222222222222221</v>
      </c>
      <c r="W128" s="3">
        <v>49.494949494949488</v>
      </c>
      <c r="X128" s="3">
        <v>32.323232323232325</v>
      </c>
      <c r="Y128" s="3">
        <v>25.252525252525253</v>
      </c>
      <c r="Z128" s="3">
        <v>42.592592592592588</v>
      </c>
      <c r="AA128" s="3">
        <v>31.313131313131315</v>
      </c>
      <c r="AB128" s="3">
        <v>34.343434343434339</v>
      </c>
      <c r="AC128" s="3">
        <v>27.777777777777779</v>
      </c>
      <c r="AD128" s="3">
        <v>13.333333333333336</v>
      </c>
      <c r="AE128" s="3" t="s">
        <v>78</v>
      </c>
      <c r="AF128" s="3">
        <v>21.111111111111111</v>
      </c>
      <c r="AG128" s="3">
        <v>25</v>
      </c>
      <c r="AH128" s="3">
        <v>40.790343915343918</v>
      </c>
      <c r="AI128" s="3">
        <v>28.804713804713799</v>
      </c>
      <c r="AJ128" s="3">
        <v>32.323232323232325</v>
      </c>
      <c r="AK128" s="3">
        <v>25.231481481481481</v>
      </c>
      <c r="AL128" s="3">
        <v>52.160493827160487</v>
      </c>
    </row>
    <row r="129" spans="1:38" x14ac:dyDescent="0.35">
      <c r="A129" t="s">
        <v>92</v>
      </c>
      <c r="B129">
        <v>2021</v>
      </c>
      <c r="C129" t="s">
        <v>108</v>
      </c>
      <c r="D129" s="3">
        <v>74.074074074074076</v>
      </c>
      <c r="E129" s="3">
        <v>72.839506172839506</v>
      </c>
      <c r="F129" s="3">
        <v>62.731481481481481</v>
      </c>
      <c r="G129" s="3">
        <v>75.308641975308632</v>
      </c>
      <c r="H129" s="3">
        <v>39.81481481481481</v>
      </c>
      <c r="I129" s="3">
        <v>50.925925925925924</v>
      </c>
      <c r="J129" s="3">
        <v>81.481481481481481</v>
      </c>
      <c r="K129" s="3">
        <v>79.999999999999986</v>
      </c>
      <c r="L129" s="3">
        <v>83.333333333333329</v>
      </c>
      <c r="M129" s="3">
        <v>52.777777777777779</v>
      </c>
      <c r="N129" s="3">
        <v>48.484848484848477</v>
      </c>
      <c r="O129" s="3">
        <v>37.037037037037031</v>
      </c>
      <c r="P129" s="3">
        <v>18.148148148148145</v>
      </c>
      <c r="Q129" s="3">
        <v>76.388888888888886</v>
      </c>
      <c r="R129" s="3">
        <v>61.111111111111107</v>
      </c>
      <c r="S129" s="3">
        <v>66.666666666666657</v>
      </c>
      <c r="T129" s="3">
        <v>65.079365079365076</v>
      </c>
      <c r="U129" s="3">
        <v>38.095238095238095</v>
      </c>
      <c r="V129" s="3">
        <v>61.111111111111107</v>
      </c>
      <c r="W129" s="3">
        <v>62.037037037037031</v>
      </c>
      <c r="X129" s="3">
        <v>50</v>
      </c>
      <c r="Y129" s="3">
        <v>42.592592592592588</v>
      </c>
      <c r="Z129" s="3">
        <v>55.555555555555557</v>
      </c>
      <c r="AA129" s="3">
        <v>58.333333333333329</v>
      </c>
      <c r="AB129" s="3">
        <v>67.592592592592581</v>
      </c>
      <c r="AC129" s="3">
        <v>72.222222222222214</v>
      </c>
      <c r="AD129" s="3">
        <v>27.777777777777779</v>
      </c>
      <c r="AE129" s="3">
        <v>0</v>
      </c>
      <c r="AF129" s="3">
        <v>51.851851851851855</v>
      </c>
      <c r="AG129" s="3">
        <v>68.518518518518519</v>
      </c>
      <c r="AH129" s="3">
        <v>23.249158249158246</v>
      </c>
      <c r="AI129" s="3">
        <v>48.282828282828284</v>
      </c>
      <c r="AJ129" s="3">
        <v>38.888888888888886</v>
      </c>
      <c r="AK129" s="3">
        <v>41.898148148148145</v>
      </c>
      <c r="AL129" s="3">
        <v>68.209876543209873</v>
      </c>
    </row>
    <row r="130" spans="1:38" x14ac:dyDescent="0.35">
      <c r="A130" t="s">
        <v>114</v>
      </c>
      <c r="B130">
        <v>2017</v>
      </c>
      <c r="C130" t="s">
        <v>138</v>
      </c>
      <c r="D130" s="3">
        <v>74.074074074074076</v>
      </c>
      <c r="E130" s="3">
        <v>88.888888888888886</v>
      </c>
      <c r="F130" s="3">
        <v>82.828282828282838</v>
      </c>
      <c r="G130" s="3">
        <v>62.222222222222214</v>
      </c>
      <c r="H130" s="3">
        <v>48.484848484848477</v>
      </c>
      <c r="I130" s="3">
        <v>75.555555555555557</v>
      </c>
      <c r="J130" s="3">
        <v>50.925925925925924</v>
      </c>
      <c r="K130" s="3">
        <v>73.333333333333329</v>
      </c>
      <c r="L130" s="3">
        <v>72.222222222222214</v>
      </c>
      <c r="M130" s="3">
        <v>75</v>
      </c>
      <c r="N130" s="3">
        <v>69.444444444444443</v>
      </c>
      <c r="O130" s="3">
        <v>75.757575757575751</v>
      </c>
      <c r="P130" s="3">
        <v>62.597402597402592</v>
      </c>
      <c r="Q130" s="3">
        <v>83.333333333333329</v>
      </c>
      <c r="R130" s="3">
        <v>71.296296296296291</v>
      </c>
      <c r="S130" s="3">
        <v>92.592592592592595</v>
      </c>
      <c r="T130" s="3">
        <v>86.868686868686865</v>
      </c>
      <c r="U130" s="3">
        <v>70.370370370370367</v>
      </c>
      <c r="V130" s="3">
        <v>68.686868686868678</v>
      </c>
      <c r="W130" s="3">
        <v>64.81481481481481</v>
      </c>
      <c r="X130" s="3">
        <v>56.481481481481474</v>
      </c>
      <c r="Y130" s="3">
        <v>61.111111111111107</v>
      </c>
      <c r="Z130" s="3">
        <v>60.606060606060602</v>
      </c>
      <c r="AA130" s="3">
        <v>71.604938271604937</v>
      </c>
      <c r="AB130" s="3">
        <v>75.757575757575751</v>
      </c>
      <c r="AC130" s="3">
        <v>69.696969696969688</v>
      </c>
      <c r="AD130" s="3">
        <v>34.343434343434339</v>
      </c>
      <c r="AE130" s="3">
        <v>34.920634920634924</v>
      </c>
      <c r="AF130" s="3">
        <v>34.567901234567898</v>
      </c>
      <c r="AG130" s="3">
        <v>53.703703703703695</v>
      </c>
      <c r="AH130" s="3">
        <v>61.690235690235681</v>
      </c>
      <c r="AI130" s="3">
        <v>76.222222222222229</v>
      </c>
      <c r="AJ130" s="3">
        <v>42.424242424242422</v>
      </c>
      <c r="AK130" s="3">
        <v>53.240740740740733</v>
      </c>
      <c r="AL130" s="3">
        <v>86.419753086419746</v>
      </c>
    </row>
    <row r="131" spans="1:38" x14ac:dyDescent="0.35">
      <c r="A131" t="s">
        <v>114</v>
      </c>
      <c r="B131">
        <v>2021</v>
      </c>
      <c r="C131" t="s">
        <v>138</v>
      </c>
      <c r="D131" s="3">
        <v>80.392156862745082</v>
      </c>
      <c r="E131" s="3">
        <v>70.138888888888886</v>
      </c>
      <c r="F131" s="3">
        <v>55.678104575163403</v>
      </c>
      <c r="G131" s="3">
        <v>62.037037037037031</v>
      </c>
      <c r="H131" s="3">
        <v>49.673202614379086</v>
      </c>
      <c r="I131" s="3">
        <v>67.973856209150313</v>
      </c>
      <c r="J131" s="3">
        <v>52.941176470588232</v>
      </c>
      <c r="K131" s="3">
        <v>60.416666666666664</v>
      </c>
      <c r="L131" s="3">
        <v>64.052287581699346</v>
      </c>
      <c r="M131" s="3">
        <v>71.24183006535948</v>
      </c>
      <c r="N131" s="3">
        <v>73.856209150326805</v>
      </c>
      <c r="O131" s="3">
        <v>74.509803921568633</v>
      </c>
      <c r="P131" s="3">
        <v>66.872004357298479</v>
      </c>
      <c r="Q131" s="3">
        <v>76.388888888888886</v>
      </c>
      <c r="R131" s="3">
        <v>77.124183006535944</v>
      </c>
      <c r="S131" s="3">
        <v>78.431372549019599</v>
      </c>
      <c r="T131" s="3">
        <v>58.333333333333329</v>
      </c>
      <c r="U131" s="3">
        <v>63.398692810457518</v>
      </c>
      <c r="V131" s="3">
        <v>52.38095238095238</v>
      </c>
      <c r="W131" s="3">
        <v>61.437908496732021</v>
      </c>
      <c r="X131" s="3">
        <v>52.941176470588232</v>
      </c>
      <c r="Y131" s="3">
        <v>52.941176470588232</v>
      </c>
      <c r="Z131" s="3">
        <v>79.999999999999986</v>
      </c>
      <c r="AA131" s="3">
        <v>64.705882352941174</v>
      </c>
      <c r="AB131" s="3">
        <v>71.24183006535948</v>
      </c>
      <c r="AC131" s="3">
        <v>53.472222222222221</v>
      </c>
      <c r="AD131" s="3">
        <v>38.888888888888886</v>
      </c>
      <c r="AE131" s="3">
        <v>43.20987654320988</v>
      </c>
      <c r="AF131" s="3">
        <v>45.925925925925931</v>
      </c>
      <c r="AG131" s="3">
        <v>51.633986928104576</v>
      </c>
      <c r="AH131" s="3">
        <v>68.479302832244002</v>
      </c>
      <c r="AI131" s="3">
        <v>83.178104575163388</v>
      </c>
      <c r="AJ131" s="3">
        <v>68.627450980392155</v>
      </c>
      <c r="AK131" s="3">
        <v>55.555555555555557</v>
      </c>
      <c r="AL131" s="3">
        <v>83.877995642701521</v>
      </c>
    </row>
    <row r="132" spans="1:38" x14ac:dyDescent="0.35">
      <c r="A132" t="s">
        <v>93</v>
      </c>
      <c r="B132">
        <v>2017</v>
      </c>
      <c r="C132" t="s">
        <v>109</v>
      </c>
      <c r="D132" s="3">
        <v>65.873015873015873</v>
      </c>
      <c r="E132" s="3">
        <v>23.015873015873016</v>
      </c>
      <c r="F132" s="3">
        <v>2.3809523809523796</v>
      </c>
      <c r="G132" s="3">
        <v>7.936507936507935</v>
      </c>
      <c r="H132" s="3">
        <v>42.063492063492063</v>
      </c>
      <c r="I132" s="3">
        <v>32.539682539682538</v>
      </c>
      <c r="J132" s="3">
        <v>7.936507936507935</v>
      </c>
      <c r="K132" s="3">
        <v>10.317460317460318</v>
      </c>
      <c r="L132" s="3">
        <v>7.936507936507935</v>
      </c>
      <c r="M132" s="3">
        <v>41.269841269841272</v>
      </c>
      <c r="N132" s="3">
        <v>38.888888888888886</v>
      </c>
      <c r="O132" s="3">
        <v>26.984126984126981</v>
      </c>
      <c r="P132" s="3">
        <v>40.952380952380949</v>
      </c>
      <c r="Q132" s="3">
        <v>58.730158730158728</v>
      </c>
      <c r="R132" s="3">
        <v>42.063492063492063</v>
      </c>
      <c r="S132" s="3">
        <v>20.634920634920636</v>
      </c>
      <c r="T132" s="3">
        <v>6.3492063492063489</v>
      </c>
      <c r="U132" s="3">
        <v>20.634920634920636</v>
      </c>
      <c r="V132" s="3">
        <v>7.1428571428571415</v>
      </c>
      <c r="W132" s="3">
        <v>59.523809523809518</v>
      </c>
      <c r="X132" s="3">
        <v>31.746031746031747</v>
      </c>
      <c r="Y132" s="3">
        <v>53.17460317460317</v>
      </c>
      <c r="Z132" s="3">
        <v>85.714285714285708</v>
      </c>
      <c r="AA132" s="3">
        <v>96.031746031746025</v>
      </c>
      <c r="AB132" s="3">
        <v>30.952380952380949</v>
      </c>
      <c r="AC132" s="3">
        <v>25.396825396825395</v>
      </c>
      <c r="AD132" s="3">
        <v>7.1428571428571415</v>
      </c>
      <c r="AE132" s="3">
        <v>13.492063492063494</v>
      </c>
      <c r="AF132" s="3">
        <v>8.7301587301587311</v>
      </c>
      <c r="AG132" s="3">
        <v>19.841269841269838</v>
      </c>
      <c r="AH132" s="3">
        <v>54.603174603174601</v>
      </c>
      <c r="AI132" s="3">
        <v>82.69841269841271</v>
      </c>
      <c r="AJ132" s="3">
        <v>34.920634920634924</v>
      </c>
      <c r="AK132" s="3">
        <v>55.753968253968253</v>
      </c>
      <c r="AL132" s="3">
        <v>73.280423280423278</v>
      </c>
    </row>
    <row r="133" spans="1:38" x14ac:dyDescent="0.35">
      <c r="A133" t="s">
        <v>93</v>
      </c>
      <c r="B133">
        <v>2021</v>
      </c>
      <c r="C133" t="s">
        <v>109</v>
      </c>
      <c r="D133" s="3">
        <v>87.878787878787861</v>
      </c>
      <c r="E133" s="3">
        <v>69.444444444444443</v>
      </c>
      <c r="F133" s="3">
        <v>62.037037037037038</v>
      </c>
      <c r="G133" s="3">
        <v>54.545454545454547</v>
      </c>
      <c r="H133" s="3">
        <v>60.185185185185183</v>
      </c>
      <c r="I133" s="3">
        <v>59.259259259259252</v>
      </c>
      <c r="J133" s="3">
        <v>40.74074074074074</v>
      </c>
      <c r="K133" s="3">
        <v>53.086419753086417</v>
      </c>
      <c r="L133" s="3">
        <v>46.296296296296298</v>
      </c>
      <c r="M133" s="3">
        <v>54.629629629629633</v>
      </c>
      <c r="N133" s="3">
        <v>48.148148148148145</v>
      </c>
      <c r="O133" s="3">
        <v>47.222222222222221</v>
      </c>
      <c r="P133" s="3">
        <v>56.986531986531986</v>
      </c>
      <c r="Q133" s="3">
        <v>70.370370370370367</v>
      </c>
      <c r="R133" s="3">
        <v>34.722222222222221</v>
      </c>
      <c r="S133" s="3">
        <v>62.037037037037031</v>
      </c>
      <c r="T133" s="3">
        <v>35.555555555555557</v>
      </c>
      <c r="U133" s="3">
        <v>55.555555555555557</v>
      </c>
      <c r="V133" s="3">
        <v>0</v>
      </c>
      <c r="W133" s="3">
        <v>76.851851851851848</v>
      </c>
      <c r="X133" s="3">
        <v>56.481481481481474</v>
      </c>
      <c r="Y133" s="3">
        <v>69.444444444444443</v>
      </c>
      <c r="Z133" s="3">
        <v>98.148148148148152</v>
      </c>
      <c r="AA133" s="3">
        <v>99.074074074074062</v>
      </c>
      <c r="AB133" s="3">
        <v>25</v>
      </c>
      <c r="AC133" s="3">
        <v>60.493827160493829</v>
      </c>
      <c r="AD133" s="3">
        <v>50.617283950617278</v>
      </c>
      <c r="AE133" s="3">
        <v>50.617283950617278</v>
      </c>
      <c r="AF133" s="3">
        <v>27.777777777777779</v>
      </c>
      <c r="AG133" s="3">
        <v>51.851851851851855</v>
      </c>
      <c r="AH133" s="3">
        <v>75.185185185185176</v>
      </c>
      <c r="AI133" s="3">
        <v>78.629629629629633</v>
      </c>
      <c r="AJ133" s="3">
        <v>43.518518518518519</v>
      </c>
      <c r="AK133" s="3">
        <v>31.460437710437709</v>
      </c>
      <c r="AL133" s="3">
        <v>64.197530864197532</v>
      </c>
    </row>
    <row r="134" spans="1:38" x14ac:dyDescent="0.35">
      <c r="A134" t="s">
        <v>116</v>
      </c>
      <c r="B134">
        <v>2017</v>
      </c>
      <c r="C134" t="s">
        <v>98</v>
      </c>
      <c r="D134" s="3">
        <v>77.777777777777771</v>
      </c>
      <c r="E134" s="3">
        <v>62.962962962962962</v>
      </c>
      <c r="F134" s="3">
        <v>83.333333333333329</v>
      </c>
      <c r="G134" s="3">
        <v>65.740740740740748</v>
      </c>
      <c r="H134" s="3">
        <v>67.521367521367509</v>
      </c>
      <c r="I134" s="3">
        <v>73.148148148148138</v>
      </c>
      <c r="J134" s="3">
        <v>63.247863247863251</v>
      </c>
      <c r="K134" s="3">
        <v>53.84615384615384</v>
      </c>
      <c r="L134" s="3">
        <v>47.008547008547005</v>
      </c>
      <c r="M134" s="3">
        <v>64.102564102564102</v>
      </c>
      <c r="N134" s="3">
        <v>64.102564102564102</v>
      </c>
      <c r="O134" s="3">
        <v>61.538461538461533</v>
      </c>
      <c r="P134" s="3">
        <v>54.578347578347575</v>
      </c>
      <c r="Q134" s="3">
        <v>67.521367521367509</v>
      </c>
      <c r="R134" s="3">
        <v>66.666666666666657</v>
      </c>
      <c r="S134" s="3">
        <v>50.505050505050505</v>
      </c>
      <c r="T134" s="3">
        <v>44.444444444444443</v>
      </c>
      <c r="U134" s="3">
        <v>47.008547008547005</v>
      </c>
      <c r="V134" s="3">
        <v>39.506172839506171</v>
      </c>
      <c r="W134" s="3">
        <v>71.794871794871796</v>
      </c>
      <c r="X134" s="3">
        <v>49.572649572649574</v>
      </c>
      <c r="Y134" s="3">
        <v>47.008547008547005</v>
      </c>
      <c r="Z134" s="3">
        <v>75.925925925925924</v>
      </c>
      <c r="AA134" s="3">
        <v>44.444444444444443</v>
      </c>
      <c r="AB134" s="3">
        <v>36.36363636363636</v>
      </c>
      <c r="AC134" s="3">
        <v>43.333333333333336</v>
      </c>
      <c r="AD134" s="3">
        <v>32.098765432098766</v>
      </c>
      <c r="AE134" s="3">
        <v>17.460317460317462</v>
      </c>
      <c r="AF134" s="3">
        <v>32.323232323232325</v>
      </c>
      <c r="AG134" s="3">
        <v>47.222222222222221</v>
      </c>
      <c r="AH134" s="3">
        <v>59.753086419753096</v>
      </c>
      <c r="AI134" s="3">
        <v>73.333333333333343</v>
      </c>
      <c r="AJ134" s="3">
        <v>43.518518518518519</v>
      </c>
      <c r="AK134" s="3">
        <v>40.046296296296298</v>
      </c>
      <c r="AL134" s="3">
        <v>68.993352326685653</v>
      </c>
    </row>
    <row r="135" spans="1:38" x14ac:dyDescent="0.35">
      <c r="A135" t="s">
        <v>116</v>
      </c>
      <c r="B135">
        <v>2021</v>
      </c>
      <c r="C135" t="s">
        <v>98</v>
      </c>
      <c r="D135" s="3">
        <v>81.746031746031747</v>
      </c>
      <c r="E135" s="3">
        <v>73.80952380952381</v>
      </c>
      <c r="F135" s="3">
        <v>61.904761904761905</v>
      </c>
      <c r="G135" s="3">
        <v>70.940170940170944</v>
      </c>
      <c r="H135" s="3">
        <v>87.179487179487182</v>
      </c>
      <c r="I135" s="3">
        <v>69.841269841269835</v>
      </c>
      <c r="J135" s="3">
        <v>47.863247863247857</v>
      </c>
      <c r="K135" s="3">
        <v>56.410256410256402</v>
      </c>
      <c r="L135" s="3">
        <v>54.700854700854705</v>
      </c>
      <c r="M135" s="3">
        <v>52.38095238095238</v>
      </c>
      <c r="N135" s="3">
        <v>69.047619047619051</v>
      </c>
      <c r="O135" s="3">
        <v>70.940170940170944</v>
      </c>
      <c r="P135" s="3">
        <v>59.43833943833944</v>
      </c>
      <c r="Q135" s="3">
        <v>69.047619047619051</v>
      </c>
      <c r="R135" s="3">
        <v>56.79012345679012</v>
      </c>
      <c r="S135" s="3">
        <v>50</v>
      </c>
      <c r="T135" s="3">
        <v>47.474747474747467</v>
      </c>
      <c r="U135" s="3">
        <v>49.572649572649574</v>
      </c>
      <c r="V135" s="3">
        <v>54.320987654320987</v>
      </c>
      <c r="W135" s="3">
        <v>66.666666666666657</v>
      </c>
      <c r="X135" s="3">
        <v>54.761904761904766</v>
      </c>
      <c r="Y135" s="3">
        <v>44.444444444444443</v>
      </c>
      <c r="Z135" s="3">
        <v>76.068376068376068</v>
      </c>
      <c r="AA135" s="3">
        <v>46.031746031746032</v>
      </c>
      <c r="AB135" s="3">
        <v>50.793650793650791</v>
      </c>
      <c r="AC135" s="3">
        <v>48.484848484848477</v>
      </c>
      <c r="AD135" s="3">
        <v>40.277777777777779</v>
      </c>
      <c r="AE135" s="3">
        <v>24.444444444444446</v>
      </c>
      <c r="AF135" s="3">
        <v>43.589743589743591</v>
      </c>
      <c r="AG135" s="3">
        <v>51.587301587301589</v>
      </c>
      <c r="AH135" s="3">
        <v>56.666666666666664</v>
      </c>
      <c r="AI135" s="3">
        <v>74.285714285714292</v>
      </c>
      <c r="AJ135" s="3">
        <v>52.38095238095238</v>
      </c>
      <c r="AK135" s="3">
        <v>49.80158730158729</v>
      </c>
      <c r="AL135" s="3">
        <v>82.539682539682545</v>
      </c>
    </row>
    <row r="136" spans="1:38" x14ac:dyDescent="0.35">
      <c r="A136" t="s">
        <v>93</v>
      </c>
      <c r="B136">
        <v>2017</v>
      </c>
      <c r="C136" t="s">
        <v>13</v>
      </c>
      <c r="D136" s="3">
        <v>50.370370370370367</v>
      </c>
      <c r="E136" s="3">
        <v>56.296296296296291</v>
      </c>
      <c r="F136" s="3">
        <v>49.629629629629626</v>
      </c>
      <c r="G136" s="3">
        <v>52.592592592592588</v>
      </c>
      <c r="H136" s="3">
        <v>60</v>
      </c>
      <c r="I136" s="3">
        <v>64.444444444444443</v>
      </c>
      <c r="J136" s="3">
        <v>54.074074074074069</v>
      </c>
      <c r="K136" s="3">
        <v>57.037037037037038</v>
      </c>
      <c r="L136" s="3">
        <v>47.407407407407405</v>
      </c>
      <c r="M136" s="3">
        <v>52.592592592592588</v>
      </c>
      <c r="N136" s="3">
        <v>52.592592592592588</v>
      </c>
      <c r="O136" s="3">
        <v>51.851851851851855</v>
      </c>
      <c r="P136" s="3">
        <v>48.592592592592595</v>
      </c>
      <c r="Q136" s="3">
        <v>59.259259259259252</v>
      </c>
      <c r="R136" s="3">
        <v>58.974358974358971</v>
      </c>
      <c r="S136" s="3">
        <v>39.999999999999993</v>
      </c>
      <c r="T136" s="3">
        <v>24.444444444444446</v>
      </c>
      <c r="U136" s="3">
        <v>37.037037037037031</v>
      </c>
      <c r="V136" s="3">
        <v>27.407407407407408</v>
      </c>
      <c r="W136" s="3">
        <v>62.962962962962962</v>
      </c>
      <c r="X136" s="3">
        <v>60</v>
      </c>
      <c r="Y136" s="3">
        <v>56.296296296296291</v>
      </c>
      <c r="Z136" s="3">
        <v>87.407407407407405</v>
      </c>
      <c r="AA136" s="3">
        <v>86.666666666666671</v>
      </c>
      <c r="AB136" s="3">
        <v>42.857142857142854</v>
      </c>
      <c r="AC136" s="3">
        <v>65.925925925925924</v>
      </c>
      <c r="AD136" s="3">
        <v>60</v>
      </c>
      <c r="AE136" s="3">
        <v>39.25925925925926</v>
      </c>
      <c r="AF136" s="3">
        <v>40.74074074074074</v>
      </c>
      <c r="AG136" s="3">
        <v>34.074074074074069</v>
      </c>
      <c r="AH136" s="3">
        <v>52.148148148148152</v>
      </c>
      <c r="AI136" s="3">
        <v>50.222222222222221</v>
      </c>
      <c r="AJ136" s="3">
        <v>77.037037037037038</v>
      </c>
      <c r="AK136" s="3">
        <v>55.56878306878307</v>
      </c>
      <c r="AL136" s="3">
        <v>87.407407407407405</v>
      </c>
    </row>
    <row r="137" spans="1:38" x14ac:dyDescent="0.35">
      <c r="A137" t="s">
        <v>93</v>
      </c>
      <c r="B137">
        <v>2021</v>
      </c>
      <c r="C137" t="s">
        <v>13</v>
      </c>
      <c r="D137" s="3">
        <v>36.36363636363636</v>
      </c>
      <c r="E137" s="3">
        <v>44.444444444444443</v>
      </c>
      <c r="F137" s="3">
        <v>35.277777777777771</v>
      </c>
      <c r="G137" s="3">
        <v>44.444444444444443</v>
      </c>
      <c r="H137" s="3">
        <v>45.238095238095234</v>
      </c>
      <c r="I137" s="3">
        <v>42.857142857142854</v>
      </c>
      <c r="J137" s="3">
        <v>26.984126984126981</v>
      </c>
      <c r="K137" s="3">
        <v>27.160493827160494</v>
      </c>
      <c r="L137" s="3">
        <v>43.333333333333336</v>
      </c>
      <c r="M137" s="3">
        <v>37.777777777777779</v>
      </c>
      <c r="N137" s="3">
        <v>25.925925925925927</v>
      </c>
      <c r="O137" s="3">
        <v>30.769230769230766</v>
      </c>
      <c r="P137" s="3">
        <v>36.984126984126981</v>
      </c>
      <c r="Q137" s="3">
        <v>45.370370370370367</v>
      </c>
      <c r="R137" s="3">
        <v>57.777777777777779</v>
      </c>
      <c r="S137" s="3">
        <v>27.160493827160494</v>
      </c>
      <c r="T137" s="3">
        <v>7.4074074074074083</v>
      </c>
      <c r="U137" s="3">
        <v>26.388888888888889</v>
      </c>
      <c r="V137" s="3">
        <v>24.444444444444446</v>
      </c>
      <c r="W137" s="3">
        <v>50.370370370370367</v>
      </c>
      <c r="X137" s="3">
        <v>53.17460317460317</v>
      </c>
      <c r="Y137" s="3">
        <v>38.518518518518519</v>
      </c>
      <c r="Z137" s="3">
        <v>80.740740740740748</v>
      </c>
      <c r="AA137" s="3">
        <v>89.629629629629619</v>
      </c>
      <c r="AB137" s="3">
        <v>22.222222222222221</v>
      </c>
      <c r="AC137" s="3">
        <v>51.515151515151516</v>
      </c>
      <c r="AD137" s="3">
        <v>51.851851851851855</v>
      </c>
      <c r="AE137" s="3">
        <v>49.382716049382715</v>
      </c>
      <c r="AF137" s="3">
        <v>60</v>
      </c>
      <c r="AG137" s="3">
        <v>50</v>
      </c>
      <c r="AH137" s="3">
        <v>54.264550264550259</v>
      </c>
      <c r="AI137" s="3">
        <v>55.042735042735032</v>
      </c>
      <c r="AJ137" s="3">
        <v>59.259259259259252</v>
      </c>
      <c r="AK137" s="3">
        <v>50.596255596255595</v>
      </c>
      <c r="AL137" s="3">
        <v>66.172839506172835</v>
      </c>
    </row>
    <row r="138" spans="1:38" x14ac:dyDescent="0.35">
      <c r="A138" t="s">
        <v>92</v>
      </c>
      <c r="B138">
        <v>2017</v>
      </c>
      <c r="C138" t="s">
        <v>110</v>
      </c>
      <c r="D138" s="3">
        <v>91.1111111111111</v>
      </c>
      <c r="E138" s="3">
        <v>86.666666666666671</v>
      </c>
      <c r="F138" s="3">
        <v>71.851851851851848</v>
      </c>
      <c r="G138" s="3">
        <v>71.111111111111114</v>
      </c>
      <c r="H138" s="3">
        <v>84.126984126984127</v>
      </c>
      <c r="I138" s="3">
        <v>69.629629629629633</v>
      </c>
      <c r="J138" s="3">
        <v>34.074074074074069</v>
      </c>
      <c r="K138" s="3">
        <v>50.370370370370367</v>
      </c>
      <c r="L138" s="3">
        <v>47.407407407407405</v>
      </c>
      <c r="M138" s="3">
        <v>61.111111111111107</v>
      </c>
      <c r="N138" s="3">
        <v>63.703703703703702</v>
      </c>
      <c r="O138" s="3">
        <v>62.962962962962962</v>
      </c>
      <c r="P138" s="3">
        <v>46.370370370370367</v>
      </c>
      <c r="Q138" s="3">
        <v>69.629629629629633</v>
      </c>
      <c r="R138" s="3">
        <v>71.111111111111114</v>
      </c>
      <c r="S138" s="3">
        <v>63.703703703703702</v>
      </c>
      <c r="T138" s="3">
        <v>34.074074074074069</v>
      </c>
      <c r="U138" s="3">
        <v>50.370370370370367</v>
      </c>
      <c r="V138" s="3">
        <v>37.777777777777779</v>
      </c>
      <c r="W138" s="3">
        <v>68.888888888888886</v>
      </c>
      <c r="X138" s="3">
        <v>72.222222222222214</v>
      </c>
      <c r="Y138" s="3">
        <v>62.962962962962962</v>
      </c>
      <c r="Z138" s="3">
        <v>77.777777777777771</v>
      </c>
      <c r="AA138" s="3">
        <v>74.81481481481481</v>
      </c>
      <c r="AB138" s="3">
        <v>64.444444444444443</v>
      </c>
      <c r="AC138" s="3">
        <v>57.037037037037038</v>
      </c>
      <c r="AD138" s="3">
        <v>44.444444444444443</v>
      </c>
      <c r="AE138" s="3">
        <v>45.925925925925931</v>
      </c>
      <c r="AF138" s="3">
        <v>50.370370370370367</v>
      </c>
      <c r="AG138" s="3">
        <v>54.814814814814817</v>
      </c>
      <c r="AH138" s="3">
        <v>66.38095238095238</v>
      </c>
      <c r="AI138" s="3">
        <v>66.518518518518519</v>
      </c>
      <c r="AJ138" s="3">
        <v>59.523809523809518</v>
      </c>
      <c r="AK138" s="3">
        <v>71.481481481481481</v>
      </c>
      <c r="AL138" s="3">
        <v>75.308641975308646</v>
      </c>
    </row>
    <row r="139" spans="1:38" x14ac:dyDescent="0.35">
      <c r="A139" t="s">
        <v>92</v>
      </c>
      <c r="B139">
        <v>2021</v>
      </c>
      <c r="C139" t="s">
        <v>110</v>
      </c>
      <c r="D139" s="3">
        <v>93.518518518518505</v>
      </c>
      <c r="E139" s="3">
        <v>88.095238095238102</v>
      </c>
      <c r="F139" s="3">
        <v>75.396825396825392</v>
      </c>
      <c r="G139" s="3">
        <v>82.051282051282058</v>
      </c>
      <c r="H139" s="3">
        <v>85.470085470085465</v>
      </c>
      <c r="I139" s="3">
        <v>69.047619047619051</v>
      </c>
      <c r="J139" s="3">
        <v>52.136752136752136</v>
      </c>
      <c r="K139" s="3">
        <v>68.376068376068375</v>
      </c>
      <c r="L139" s="3">
        <v>76.19047619047619</v>
      </c>
      <c r="M139" s="3">
        <v>65.81196581196582</v>
      </c>
      <c r="N139" s="3">
        <v>70.940170940170944</v>
      </c>
      <c r="O139" s="3">
        <v>68.376068376068375</v>
      </c>
      <c r="P139" s="3">
        <v>64.273504273504273</v>
      </c>
      <c r="Q139" s="3">
        <v>71.428571428571431</v>
      </c>
      <c r="R139" s="3">
        <v>82.407407407407405</v>
      </c>
      <c r="S139" s="3">
        <v>75.213675213675216</v>
      </c>
      <c r="T139" s="3">
        <v>55.555555555555557</v>
      </c>
      <c r="U139" s="3">
        <v>68.518518518518519</v>
      </c>
      <c r="V139" s="3">
        <v>57.407407407407412</v>
      </c>
      <c r="W139" s="3">
        <v>76.068376068376068</v>
      </c>
      <c r="X139" s="3">
        <v>80.341880341880326</v>
      </c>
      <c r="Y139" s="3">
        <v>69.230769230769226</v>
      </c>
      <c r="Z139" s="3">
        <v>81.196581196581207</v>
      </c>
      <c r="AA139" s="3">
        <v>80.158730158730151</v>
      </c>
      <c r="AB139" s="3">
        <v>72.222222222222214</v>
      </c>
      <c r="AC139" s="3">
        <v>74.074074074074076</v>
      </c>
      <c r="AD139" s="3">
        <v>62.962962962962962</v>
      </c>
      <c r="AE139" s="3">
        <v>64.81481481481481</v>
      </c>
      <c r="AF139" s="3">
        <v>62.962962962962962</v>
      </c>
      <c r="AG139" s="3">
        <v>69.444444444444443</v>
      </c>
      <c r="AH139" s="3">
        <v>72.490842490842496</v>
      </c>
      <c r="AI139" s="3">
        <v>82.087912087912088</v>
      </c>
      <c r="AJ139" s="3">
        <v>76.92307692307692</v>
      </c>
      <c r="AK139" s="3">
        <v>72.817460317460316</v>
      </c>
      <c r="AL139" s="3">
        <v>82.275132275132265</v>
      </c>
    </row>
    <row r="140" spans="1:38" x14ac:dyDescent="0.35">
      <c r="A140" t="s">
        <v>116</v>
      </c>
      <c r="B140">
        <v>2017</v>
      </c>
      <c r="C140" t="s">
        <v>139</v>
      </c>
      <c r="D140" s="3">
        <v>65.555555555555557</v>
      </c>
      <c r="E140" s="3">
        <v>64.646464646464651</v>
      </c>
      <c r="F140" s="3">
        <v>57.575757575757571</v>
      </c>
      <c r="G140" s="3">
        <v>51.515151515151516</v>
      </c>
      <c r="H140" s="3">
        <v>65.656565656565661</v>
      </c>
      <c r="I140" s="3">
        <v>67.777777777777771</v>
      </c>
      <c r="J140" s="3">
        <v>44.444444444444443</v>
      </c>
      <c r="K140" s="3">
        <v>51.851851851851855</v>
      </c>
      <c r="L140" s="3">
        <v>48.717948717948723</v>
      </c>
      <c r="M140" s="3">
        <v>58.119658119658119</v>
      </c>
      <c r="N140" s="3">
        <v>57.264957264957268</v>
      </c>
      <c r="O140" s="3">
        <v>50.427350427350426</v>
      </c>
      <c r="P140" s="3">
        <v>49.784511784511785</v>
      </c>
      <c r="Q140" s="3">
        <v>66.666666666666657</v>
      </c>
      <c r="R140" s="3">
        <v>65.81196581196582</v>
      </c>
      <c r="S140" s="3">
        <v>45.299145299145295</v>
      </c>
      <c r="T140" s="3">
        <v>30.303030303030301</v>
      </c>
      <c r="U140" s="3">
        <v>43.333333333333336</v>
      </c>
      <c r="V140" s="3">
        <v>41.666666666666664</v>
      </c>
      <c r="W140" s="3">
        <v>63.247863247863251</v>
      </c>
      <c r="X140" s="3">
        <v>47.008547008547005</v>
      </c>
      <c r="Y140" s="3">
        <v>50.427350427350426</v>
      </c>
      <c r="Z140" s="3">
        <v>74.358974358974365</v>
      </c>
      <c r="AA140" s="3">
        <v>52.136752136752136</v>
      </c>
      <c r="AB140" s="3">
        <v>59.82905982905983</v>
      </c>
      <c r="AC140" s="3">
        <v>46.464646464646464</v>
      </c>
      <c r="AD140" s="3">
        <v>34.444444444444436</v>
      </c>
      <c r="AE140" s="3">
        <v>26.984126984126981</v>
      </c>
      <c r="AF140" s="3">
        <v>44.444444444444443</v>
      </c>
      <c r="AG140" s="3">
        <v>53.84615384615384</v>
      </c>
      <c r="AH140" s="3">
        <v>67.740740740740733</v>
      </c>
      <c r="AI140" s="3">
        <v>62.208754208754208</v>
      </c>
      <c r="AJ140" s="3">
        <v>38.383838383838381</v>
      </c>
      <c r="AK140" s="3">
        <v>37.980769230769226</v>
      </c>
      <c r="AL140" s="3">
        <v>76.851851851851848</v>
      </c>
    </row>
    <row r="141" spans="1:38" x14ac:dyDescent="0.35">
      <c r="A141" t="s">
        <v>116</v>
      </c>
      <c r="B141">
        <v>2021</v>
      </c>
      <c r="C141" t="s">
        <v>139</v>
      </c>
      <c r="D141" s="3">
        <v>78.787878787878796</v>
      </c>
      <c r="E141" s="3">
        <v>72.222222222222214</v>
      </c>
      <c r="F141" s="3">
        <v>60.143097643097647</v>
      </c>
      <c r="G141" s="3">
        <v>56.56565656565656</v>
      </c>
      <c r="H141" s="3">
        <v>74.074074074074076</v>
      </c>
      <c r="I141" s="3">
        <v>64.81481481481481</v>
      </c>
      <c r="J141" s="3">
        <v>46.031746031746032</v>
      </c>
      <c r="K141" s="3">
        <v>73.611111111111114</v>
      </c>
      <c r="L141" s="3">
        <v>54.545454545454547</v>
      </c>
      <c r="M141" s="3">
        <v>58.333333333333329</v>
      </c>
      <c r="N141" s="3">
        <v>62.962962962962962</v>
      </c>
      <c r="O141" s="3">
        <v>57.407407407407412</v>
      </c>
      <c r="P141" s="3">
        <v>60.993265993265993</v>
      </c>
      <c r="Q141" s="3">
        <v>88.888888888888886</v>
      </c>
      <c r="R141" s="3">
        <v>81.818181818181813</v>
      </c>
      <c r="S141" s="3">
        <v>58.02469135802469</v>
      </c>
      <c r="T141" s="3">
        <v>44.444444444444443</v>
      </c>
      <c r="U141" s="3">
        <v>56.56565656565656</v>
      </c>
      <c r="V141" s="3">
        <v>57.142857142857146</v>
      </c>
      <c r="W141" s="3">
        <v>73.737373737373744</v>
      </c>
      <c r="X141" s="3">
        <v>50</v>
      </c>
      <c r="Y141" s="3">
        <v>59.259259259259252</v>
      </c>
      <c r="Z141" s="3">
        <v>85.858585858585855</v>
      </c>
      <c r="AA141" s="3">
        <v>50.925925925925924</v>
      </c>
      <c r="AB141" s="3">
        <v>63.888888888888886</v>
      </c>
      <c r="AC141" s="3">
        <v>69.841269841269835</v>
      </c>
      <c r="AD141" s="3">
        <v>33.333333333333329</v>
      </c>
      <c r="AE141" s="3">
        <v>25</v>
      </c>
      <c r="AF141" s="3">
        <v>38.095238095238095</v>
      </c>
      <c r="AG141" s="3">
        <v>60.493827160493829</v>
      </c>
      <c r="AH141" s="3">
        <v>67.037037037037024</v>
      </c>
      <c r="AI141" s="3">
        <v>70.7912457912458</v>
      </c>
      <c r="AJ141" s="3">
        <v>62.62626262626263</v>
      </c>
      <c r="AK141" s="3">
        <v>49.242424242424249</v>
      </c>
      <c r="AL141" s="3">
        <v>79.629629629629633</v>
      </c>
    </row>
    <row r="142" spans="1:38" x14ac:dyDescent="0.35">
      <c r="A142" t="s">
        <v>116</v>
      </c>
      <c r="B142">
        <v>2017</v>
      </c>
      <c r="C142" t="s">
        <v>140</v>
      </c>
      <c r="D142" s="3">
        <v>82.828282828282838</v>
      </c>
      <c r="E142" s="3">
        <v>76.767676767676761</v>
      </c>
      <c r="F142" s="3">
        <v>77.777777777777771</v>
      </c>
      <c r="G142" s="3">
        <v>61.111111111111107</v>
      </c>
      <c r="H142" s="3">
        <v>94.444444444444443</v>
      </c>
      <c r="I142" s="3">
        <v>92.063492063492063</v>
      </c>
      <c r="J142" s="3">
        <v>44.444444444444443</v>
      </c>
      <c r="K142" s="3">
        <v>53.333333333333329</v>
      </c>
      <c r="L142" s="3">
        <v>62.62626262626263</v>
      </c>
      <c r="M142" s="3">
        <v>57.777777777777779</v>
      </c>
      <c r="N142" s="3">
        <v>64.444444444444443</v>
      </c>
      <c r="O142" s="3">
        <v>63.63636363636364</v>
      </c>
      <c r="P142" s="3">
        <v>55.111111111111107</v>
      </c>
      <c r="Q142" s="3">
        <v>81.111111111111114</v>
      </c>
      <c r="R142" s="3">
        <v>55.555555555555557</v>
      </c>
      <c r="S142" s="3">
        <v>50.617283950617278</v>
      </c>
      <c r="T142" s="3">
        <v>34.920634920634924</v>
      </c>
      <c r="U142" s="3">
        <v>49.494949494949488</v>
      </c>
      <c r="V142" s="3">
        <v>53.703703703703695</v>
      </c>
      <c r="W142" s="3">
        <v>71.111111111111114</v>
      </c>
      <c r="X142" s="3">
        <v>61.111111111111107</v>
      </c>
      <c r="Y142" s="3">
        <v>61.111111111111107</v>
      </c>
      <c r="Z142" s="3">
        <v>76.19047619047619</v>
      </c>
      <c r="AA142" s="3">
        <v>35.555555555555557</v>
      </c>
      <c r="AB142" s="3">
        <v>44.444444444444443</v>
      </c>
      <c r="AC142" s="3">
        <v>45.833333333333329</v>
      </c>
      <c r="AD142" s="3">
        <v>36.111111111111107</v>
      </c>
      <c r="AE142" s="3">
        <v>17.777777777777779</v>
      </c>
      <c r="AF142" s="3">
        <v>54.320987654320987</v>
      </c>
      <c r="AG142" s="3">
        <v>52.222222222222221</v>
      </c>
      <c r="AH142" s="3">
        <v>60.492063492063494</v>
      </c>
      <c r="AI142" s="3">
        <v>65.456790123456798</v>
      </c>
      <c r="AJ142" s="3">
        <v>57.777777777777779</v>
      </c>
      <c r="AK142" s="3">
        <v>36.792929292929287</v>
      </c>
      <c r="AL142" s="3">
        <v>85.858585858585869</v>
      </c>
    </row>
    <row r="143" spans="1:38" x14ac:dyDescent="0.35">
      <c r="A143" t="s">
        <v>116</v>
      </c>
      <c r="B143">
        <v>2021</v>
      </c>
      <c r="C143" t="s">
        <v>140</v>
      </c>
      <c r="D143" s="3">
        <v>85.858585858585855</v>
      </c>
      <c r="E143" s="3">
        <v>84.259259259259267</v>
      </c>
      <c r="F143" s="3">
        <v>65.319865319865329</v>
      </c>
      <c r="G143" s="3">
        <v>71.296296296296291</v>
      </c>
      <c r="H143" s="3">
        <v>94.949494949494934</v>
      </c>
      <c r="I143" s="3">
        <v>72.727272727272734</v>
      </c>
      <c r="J143" s="3">
        <v>42.222222222222221</v>
      </c>
      <c r="K143" s="3">
        <v>77.777777777777771</v>
      </c>
      <c r="L143" s="3">
        <v>76.851851851851848</v>
      </c>
      <c r="M143" s="3">
        <v>67.592592592592581</v>
      </c>
      <c r="N143" s="3">
        <v>82.407407407407405</v>
      </c>
      <c r="O143" s="3">
        <v>76.851851851851848</v>
      </c>
      <c r="P143" s="3">
        <v>76.111111111111114</v>
      </c>
      <c r="Q143" s="3">
        <v>83.333333333333329</v>
      </c>
      <c r="R143" s="3">
        <v>80.246913580246897</v>
      </c>
      <c r="S143" s="3">
        <v>67.676767676767668</v>
      </c>
      <c r="T143" s="3">
        <v>53.968253968253961</v>
      </c>
      <c r="U143" s="3">
        <v>64.646464646464651</v>
      </c>
      <c r="V143" s="3">
        <v>66.666666666666657</v>
      </c>
      <c r="W143" s="3">
        <v>78.703703703703709</v>
      </c>
      <c r="X143" s="3">
        <v>68.518518518518519</v>
      </c>
      <c r="Y143" s="3">
        <v>65.740740740740748</v>
      </c>
      <c r="Z143" s="3">
        <v>86.111111111111114</v>
      </c>
      <c r="AA143" s="3">
        <v>64.81481481481481</v>
      </c>
      <c r="AB143" s="3">
        <v>69.444444444444443</v>
      </c>
      <c r="AC143" s="3">
        <v>73.333333333333329</v>
      </c>
      <c r="AD143" s="3">
        <v>60.317460317460316</v>
      </c>
      <c r="AE143" s="3">
        <v>61.904761904761898</v>
      </c>
      <c r="AF143" s="3">
        <v>65.656565656565661</v>
      </c>
      <c r="AG143" s="3">
        <v>62.037037037037031</v>
      </c>
      <c r="AH143" s="3">
        <v>76.811447811447806</v>
      </c>
      <c r="AI143" s="3">
        <v>77.62626262626263</v>
      </c>
      <c r="AJ143" s="3">
        <v>71.296296296296291</v>
      </c>
      <c r="AK143" s="3">
        <v>54.629629629629633</v>
      </c>
      <c r="AL143" s="3">
        <v>90.123456790123441</v>
      </c>
    </row>
    <row r="144" spans="1:38" x14ac:dyDescent="0.35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2:38" x14ac:dyDescent="0.35">
      <c r="B145">
        <v>2017</v>
      </c>
      <c r="C145" t="s">
        <v>64</v>
      </c>
      <c r="D145" s="3">
        <v>63.605008496175351</v>
      </c>
      <c r="E145" s="3">
        <v>61.626624423904616</v>
      </c>
      <c r="F145" s="3">
        <v>53.860214653878536</v>
      </c>
      <c r="G145" s="3">
        <v>51.313773714529113</v>
      </c>
      <c r="H145" s="3">
        <v>59.116442285073077</v>
      </c>
      <c r="I145" s="3">
        <v>55.846293292529843</v>
      </c>
      <c r="J145" s="3">
        <v>39.093624981288372</v>
      </c>
      <c r="K145" s="3">
        <v>49.569935891409642</v>
      </c>
      <c r="L145" s="3">
        <v>49.278655085818997</v>
      </c>
      <c r="M145" s="3">
        <v>54.410675190806863</v>
      </c>
      <c r="N145" s="3">
        <v>56.80584504347668</v>
      </c>
      <c r="O145" s="3">
        <v>53.729125778385658</v>
      </c>
      <c r="P145" s="3">
        <v>47.367185885733285</v>
      </c>
      <c r="Q145" s="3">
        <v>67.880262716225971</v>
      </c>
      <c r="R145" s="3">
        <v>59.828584944705149</v>
      </c>
      <c r="S145" s="3">
        <v>53.497267937962256</v>
      </c>
      <c r="T145" s="3">
        <v>39.338029881815181</v>
      </c>
      <c r="U145" s="3">
        <v>45.453249813985913</v>
      </c>
      <c r="V145" s="3">
        <v>38.242200622144118</v>
      </c>
      <c r="W145" s="3">
        <v>61.206636061179324</v>
      </c>
      <c r="X145" s="3">
        <v>51.722609568014697</v>
      </c>
      <c r="Y145" s="3">
        <v>48.295649170865559</v>
      </c>
      <c r="Z145" s="3">
        <v>64.237467273353957</v>
      </c>
      <c r="AA145" s="3">
        <v>58.385189845478955</v>
      </c>
      <c r="AB145" s="3">
        <v>51.457071521092466</v>
      </c>
      <c r="AC145" s="3">
        <v>47.862254847548975</v>
      </c>
      <c r="AD145" s="3">
        <v>32.272361118709995</v>
      </c>
      <c r="AE145" s="3">
        <v>30.672469181241109</v>
      </c>
      <c r="AF145" s="3">
        <v>38.787162745891408</v>
      </c>
      <c r="AG145" s="3">
        <v>47.165861681588794</v>
      </c>
      <c r="AH145" s="3">
        <v>55.108665169662942</v>
      </c>
      <c r="AI145" s="3">
        <v>71.611839529275002</v>
      </c>
      <c r="AJ145" s="3">
        <v>42.495008379962115</v>
      </c>
      <c r="AK145" s="3">
        <v>44.087904570874606</v>
      </c>
      <c r="AL145" s="3">
        <v>74.750138863971458</v>
      </c>
    </row>
    <row r="146" spans="2:38" x14ac:dyDescent="0.35">
      <c r="B146">
        <v>2021</v>
      </c>
      <c r="C146" t="s">
        <v>64</v>
      </c>
      <c r="D146" s="3">
        <v>67.420612840476423</v>
      </c>
      <c r="E146" s="3">
        <v>63.880095624872105</v>
      </c>
      <c r="F146" s="3">
        <v>55.762237673488258</v>
      </c>
      <c r="G146" s="3">
        <v>57.38781436849068</v>
      </c>
      <c r="H146" s="3">
        <v>58.099290198608173</v>
      </c>
      <c r="I146" s="3">
        <v>56.405351092762295</v>
      </c>
      <c r="J146" s="3">
        <v>47.61773135245712</v>
      </c>
      <c r="K146" s="3">
        <v>57.329005088666932</v>
      </c>
      <c r="L146" s="3">
        <v>56.730081696691514</v>
      </c>
      <c r="M146" s="3">
        <v>53.690808220859381</v>
      </c>
      <c r="N146" s="3">
        <v>56.857027296427695</v>
      </c>
      <c r="O146" s="3">
        <v>54.597554887409963</v>
      </c>
      <c r="P146" s="3">
        <v>47.935077396381445</v>
      </c>
      <c r="Q146" s="3">
        <v>70.436844750925488</v>
      </c>
      <c r="R146" s="3">
        <v>64.920159395507511</v>
      </c>
      <c r="S146" s="3">
        <v>60.791563351239397</v>
      </c>
      <c r="T146" s="3">
        <v>45.409417027774531</v>
      </c>
      <c r="U146" s="3">
        <v>51.866856423548668</v>
      </c>
      <c r="V146" s="3">
        <v>47.860175698339944</v>
      </c>
      <c r="W146" s="3">
        <v>62.355624822589853</v>
      </c>
      <c r="X146" s="3">
        <v>55.733691992553659</v>
      </c>
      <c r="Y146" s="3">
        <v>50.459719463080908</v>
      </c>
      <c r="Z146" s="3">
        <v>68.995800854395569</v>
      </c>
      <c r="AA146" s="3">
        <v>63.079572716693001</v>
      </c>
      <c r="AB146" s="3">
        <v>57.275480103343128</v>
      </c>
      <c r="AC146" s="3">
        <v>56.122591623799366</v>
      </c>
      <c r="AD146" s="3">
        <v>44.783683394794494</v>
      </c>
      <c r="AE146" s="3">
        <v>42.984920339992797</v>
      </c>
      <c r="AF146" s="3">
        <v>46.596822617354022</v>
      </c>
      <c r="AG146" s="3">
        <v>53.345394593618515</v>
      </c>
      <c r="AH146" s="3">
        <v>56.267723736711638</v>
      </c>
      <c r="AI146" s="3">
        <v>71.064892734947051</v>
      </c>
      <c r="AJ146" s="3">
        <v>48.535390559047855</v>
      </c>
      <c r="AK146" s="3">
        <v>50.430730503250373</v>
      </c>
      <c r="AL146" s="3">
        <v>77.259310413378827</v>
      </c>
    </row>
    <row r="147" spans="2:38" x14ac:dyDescent="0.35">
      <c r="D147" s="3"/>
      <c r="E147" s="3"/>
      <c r="F147" s="3" t="s">
        <v>184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2:38" x14ac:dyDescent="0.35">
      <c r="C148" t="s">
        <v>79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2:38" x14ac:dyDescent="0.35">
      <c r="C149" t="s">
        <v>16</v>
      </c>
      <c r="D149" s="3">
        <v>-21.481481481481481</v>
      </c>
      <c r="E149" s="3">
        <v>-25.343915343915349</v>
      </c>
      <c r="F149" s="3">
        <v>-12.645502645502646</v>
      </c>
      <c r="G149" s="3">
        <v>-25.18518518518519</v>
      </c>
      <c r="H149" s="3">
        <v>-6.3817663817663828</v>
      </c>
      <c r="I149" s="3">
        <v>-25.661375661375665</v>
      </c>
      <c r="J149" s="3">
        <v>-2.9629629629629619</v>
      </c>
      <c r="K149" s="3">
        <v>-6.9360269360269342</v>
      </c>
      <c r="L149" s="3">
        <v>-10.505050505050512</v>
      </c>
      <c r="M149" s="3">
        <v>-12.136752136752143</v>
      </c>
      <c r="N149" s="3">
        <v>-4.5502645502645578</v>
      </c>
      <c r="O149" s="3">
        <v>0.79365079365079083</v>
      </c>
      <c r="P149" s="3">
        <v>-5.6866096866096854</v>
      </c>
      <c r="Q149" s="3">
        <v>-0.22792022792022237</v>
      </c>
      <c r="R149" s="3">
        <v>-23.888888888888879</v>
      </c>
      <c r="S149" s="3">
        <v>7.0033670033669964</v>
      </c>
      <c r="T149" s="3">
        <v>6.4550264550264558</v>
      </c>
      <c r="U149" s="3">
        <v>-28.080808080808076</v>
      </c>
      <c r="V149" s="3">
        <v>-8.8888888888888893</v>
      </c>
      <c r="W149" s="3">
        <v>-2.564102564102555</v>
      </c>
      <c r="X149" s="3">
        <v>-27.195767195767193</v>
      </c>
      <c r="Y149" s="3">
        <v>-42.645502645502653</v>
      </c>
      <c r="Z149" s="3">
        <v>4.6153846153846132</v>
      </c>
      <c r="AA149" s="3">
        <v>1.5343915343915171</v>
      </c>
      <c r="AB149" s="3">
        <v>22.169312169312168</v>
      </c>
      <c r="AC149" s="3">
        <v>-29.344729344729338</v>
      </c>
      <c r="AD149" s="3">
        <v>48.518518518518519</v>
      </c>
      <c r="AE149" s="3">
        <v>44.444444444444443</v>
      </c>
      <c r="AF149" s="3">
        <v>-43.905723905723903</v>
      </c>
      <c r="AG149" s="3">
        <v>-18.347578347578356</v>
      </c>
      <c r="AH149" s="3">
        <v>-11.065527065527064</v>
      </c>
      <c r="AI149" s="3">
        <v>25.128205128205124</v>
      </c>
      <c r="AJ149" s="3">
        <v>-23.544973544973541</v>
      </c>
      <c r="AK149" s="3">
        <v>9.6031746031746046</v>
      </c>
      <c r="AL149" s="3">
        <v>2.6387193053859761</v>
      </c>
    </row>
    <row r="150" spans="2:38" x14ac:dyDescent="0.35">
      <c r="C150" t="s">
        <v>1</v>
      </c>
      <c r="D150" s="3">
        <v>10.662177328843995</v>
      </c>
      <c r="E150" s="3">
        <v>2.5132275132275055</v>
      </c>
      <c r="F150" s="3">
        <v>18.614718614718612</v>
      </c>
      <c r="G150" s="3">
        <v>20.987654320987659</v>
      </c>
      <c r="H150" s="3">
        <v>-3.5714285714285623</v>
      </c>
      <c r="I150" s="3">
        <v>-9.1919191919191903</v>
      </c>
      <c r="J150" s="3">
        <v>25.925925925925931</v>
      </c>
      <c r="K150" s="3">
        <v>2.184235517568851</v>
      </c>
      <c r="L150" s="3">
        <v>10.648148148148145</v>
      </c>
      <c r="M150" s="3">
        <v>12.421652421652425</v>
      </c>
      <c r="N150" s="3">
        <v>4.3874643874643908</v>
      </c>
      <c r="O150" s="3">
        <v>3.1135531135531096</v>
      </c>
      <c r="P150" s="3">
        <v>-6.5807895807895775</v>
      </c>
      <c r="Q150" s="3">
        <v>2.3931623931623847</v>
      </c>
      <c r="R150" s="3">
        <v>18.181818181818187</v>
      </c>
      <c r="S150" s="3">
        <v>14.444444444444436</v>
      </c>
      <c r="T150" s="3">
        <v>-5.5555555555555571</v>
      </c>
      <c r="U150" s="3">
        <v>6.1728395061728421</v>
      </c>
      <c r="V150" s="3">
        <v>24.44444444444445</v>
      </c>
      <c r="W150" s="3">
        <v>13.333333333333329</v>
      </c>
      <c r="X150" s="3">
        <v>13.903133903133906</v>
      </c>
      <c r="Y150" s="3">
        <v>6.1538461538461604</v>
      </c>
      <c r="Z150" s="3">
        <v>25.997150997151003</v>
      </c>
      <c r="AA150" s="3">
        <v>9.1168091168091223</v>
      </c>
      <c r="AB150" s="3">
        <v>1.7676767676767682</v>
      </c>
      <c r="AC150" s="3">
        <v>6.7340067340067264</v>
      </c>
      <c r="AD150" s="3">
        <v>17.460317460317462</v>
      </c>
      <c r="AE150" s="3">
        <v>30.55555555555555</v>
      </c>
      <c r="AF150" s="3">
        <v>10.101010101010104</v>
      </c>
      <c r="AG150" s="3">
        <v>7.0707070707070798</v>
      </c>
      <c r="AH150" s="3">
        <v>-8.2562930896264177</v>
      </c>
      <c r="AI150" s="3">
        <v>0.7073667073667167</v>
      </c>
      <c r="AJ150" s="3">
        <v>11.111111111111107</v>
      </c>
      <c r="AK150" s="3">
        <v>7.3468660968661013</v>
      </c>
      <c r="AL150" s="3">
        <v>9.5455162121828891</v>
      </c>
    </row>
    <row r="151" spans="2:38" x14ac:dyDescent="0.35">
      <c r="C151" t="s">
        <v>2</v>
      </c>
      <c r="D151" s="3">
        <v>-14.909781576448239</v>
      </c>
      <c r="E151" s="3">
        <v>-6.6666666666666643</v>
      </c>
      <c r="F151" s="3">
        <v>6.8986568986568955</v>
      </c>
      <c r="G151" s="3">
        <v>22.697056030389366</v>
      </c>
      <c r="H151" s="3">
        <v>-6.1050061050060833E-2</v>
      </c>
      <c r="I151" s="3">
        <v>-17.338217338217341</v>
      </c>
      <c r="J151" s="3">
        <v>24.501424501424502</v>
      </c>
      <c r="K151" s="3">
        <v>9.971509971509974</v>
      </c>
      <c r="L151" s="3">
        <v>14.316239316239312</v>
      </c>
      <c r="M151" s="3">
        <v>-7.9365079365079332</v>
      </c>
      <c r="N151" s="3">
        <v>7.0207570207570171</v>
      </c>
      <c r="O151" s="3">
        <v>5.9829059829059759</v>
      </c>
      <c r="P151" s="3">
        <v>10.854700854700852</v>
      </c>
      <c r="Q151" s="3">
        <v>-23.748473748473749</v>
      </c>
      <c r="R151" s="3">
        <v>22.863247863247864</v>
      </c>
      <c r="S151" s="3">
        <v>16.904083570750238</v>
      </c>
      <c r="T151" s="3">
        <v>20.024420024420024</v>
      </c>
      <c r="U151" s="3">
        <v>8.7369420702754041</v>
      </c>
      <c r="V151" s="3">
        <v>12.393162393162395</v>
      </c>
      <c r="W151" s="3">
        <v>-23.626373626373621</v>
      </c>
      <c r="X151" s="3">
        <v>4.273504273504269</v>
      </c>
      <c r="Y151" s="3">
        <v>10.012210012210012</v>
      </c>
      <c r="Z151" s="3">
        <v>-19.658119658119659</v>
      </c>
      <c r="AA151" s="3">
        <v>-13.186813186813175</v>
      </c>
      <c r="AB151" s="3">
        <v>-8.4859584859584842</v>
      </c>
      <c r="AC151" s="3">
        <v>14.814814814814817</v>
      </c>
      <c r="AD151" s="3">
        <v>-6.4102564102564124</v>
      </c>
      <c r="AE151" s="3">
        <v>16.951566951566953</v>
      </c>
      <c r="AF151" s="3">
        <v>23.504273504273502</v>
      </c>
      <c r="AG151" s="3">
        <v>-1.0683760683760717</v>
      </c>
      <c r="AH151" s="3">
        <v>8.1562881562881628</v>
      </c>
      <c r="AI151" s="3">
        <v>11.01343101343101</v>
      </c>
      <c r="AJ151" s="3">
        <v>17.948717948717945</v>
      </c>
      <c r="AK151" s="3">
        <v>-3.4798534798534817</v>
      </c>
      <c r="AL151" s="3">
        <v>4.6749546749546695</v>
      </c>
    </row>
    <row r="152" spans="2:38" x14ac:dyDescent="0.35">
      <c r="C152" t="s">
        <v>3</v>
      </c>
      <c r="D152" s="3">
        <v>-9.8412698412698276</v>
      </c>
      <c r="E152" s="3">
        <v>4.2022792022792075</v>
      </c>
      <c r="F152" s="3">
        <v>-4.7792022792022806</v>
      </c>
      <c r="G152" s="3">
        <v>16.025641025641029</v>
      </c>
      <c r="H152" s="3">
        <v>-22.328042328042315</v>
      </c>
      <c r="I152" s="3">
        <v>10.317460317460331</v>
      </c>
      <c r="J152" s="3">
        <v>14.057239057239045</v>
      </c>
      <c r="K152" s="3">
        <v>26.402116402116405</v>
      </c>
      <c r="L152" s="3">
        <v>43.504273504273499</v>
      </c>
      <c r="M152" s="3">
        <v>12.698412698412703</v>
      </c>
      <c r="N152" s="3">
        <v>9.2592592592592595</v>
      </c>
      <c r="O152" s="3">
        <v>14.973544973544982</v>
      </c>
      <c r="P152" s="3">
        <v>-4.6398046398046446</v>
      </c>
      <c r="Q152" s="3">
        <v>5.5555555555555571</v>
      </c>
      <c r="R152" s="3">
        <v>-8.7301587301587205</v>
      </c>
      <c r="S152" s="3">
        <v>19.597069597069599</v>
      </c>
      <c r="T152" s="3">
        <v>-3.6752136752136693</v>
      </c>
      <c r="U152" s="3">
        <v>2.3809523809523796</v>
      </c>
      <c r="V152" s="3">
        <v>5.9829059829059901</v>
      </c>
      <c r="W152" s="3">
        <v>19.047619047619044</v>
      </c>
      <c r="X152" s="3">
        <v>7.9365079365079296</v>
      </c>
      <c r="Y152" s="3">
        <v>-5.5555555555555571</v>
      </c>
      <c r="Z152" s="3">
        <v>-19.206349206349209</v>
      </c>
      <c r="AA152" s="3">
        <v>8.2621082621082564</v>
      </c>
      <c r="AB152" s="3">
        <v>8.9417989417989361</v>
      </c>
      <c r="AC152" s="3">
        <v>11.111111111111107</v>
      </c>
      <c r="AD152" s="3">
        <v>-2.2222222222222285</v>
      </c>
      <c r="AE152" s="3">
        <v>10.582010582010579</v>
      </c>
      <c r="AF152" s="3">
        <v>9.7979797979797993</v>
      </c>
      <c r="AG152" s="3">
        <v>21.560846560846549</v>
      </c>
      <c r="AH152" s="3">
        <v>9.2143658810325491</v>
      </c>
      <c r="AI152" s="3">
        <v>-5.7142857142857082</v>
      </c>
      <c r="AJ152" s="3">
        <v>3.7566137566137527</v>
      </c>
      <c r="AK152" s="3">
        <v>1.9179894179894248</v>
      </c>
      <c r="AL152" s="3">
        <v>-3.1569664902998085</v>
      </c>
    </row>
    <row r="153" spans="2:38" x14ac:dyDescent="0.35">
      <c r="C153" t="s">
        <v>99</v>
      </c>
      <c r="D153" s="3">
        <v>1.2121212121212182</v>
      </c>
      <c r="E153" s="3">
        <v>-7.4915824915824842</v>
      </c>
      <c r="F153" s="3">
        <v>8.9393939393939377</v>
      </c>
      <c r="G153" s="3">
        <v>12.592592592592595</v>
      </c>
      <c r="H153" s="3">
        <v>-7.2222222222222285</v>
      </c>
      <c r="I153" s="3">
        <v>-4.6296296296296333</v>
      </c>
      <c r="J153" s="3">
        <v>10.317460317460313</v>
      </c>
      <c r="K153" s="3">
        <v>11.98653198653199</v>
      </c>
      <c r="L153" s="3">
        <v>6.7901234567901199</v>
      </c>
      <c r="M153" s="3">
        <v>3.1481481481481453</v>
      </c>
      <c r="N153" s="3">
        <v>-5.7407407407407405</v>
      </c>
      <c r="O153" s="3">
        <v>-4.2592592592592595</v>
      </c>
      <c r="P153" s="3">
        <v>-2.0617283950617349</v>
      </c>
      <c r="Q153" s="3">
        <v>-13.872053872053868</v>
      </c>
      <c r="R153" s="3">
        <v>-5.55555555555555</v>
      </c>
      <c r="S153" s="3">
        <v>-14.814814814814817</v>
      </c>
      <c r="T153" s="3">
        <v>35.18518518518519</v>
      </c>
      <c r="U153" s="3">
        <v>-9.5238095238095184</v>
      </c>
      <c r="V153" s="3">
        <v>41.111111111111114</v>
      </c>
      <c r="W153" s="3">
        <v>6.4814814814814738</v>
      </c>
      <c r="X153" s="3">
        <v>8.3333333333333286</v>
      </c>
      <c r="Y153" s="3">
        <v>19.074074074074069</v>
      </c>
      <c r="Z153" s="3">
        <v>17.037037037037031</v>
      </c>
      <c r="AA153" s="3">
        <v>-2.5925925925925881</v>
      </c>
      <c r="AB153" s="3">
        <v>1.6666666666666572</v>
      </c>
      <c r="AC153" s="3">
        <v>9.6296296296296333</v>
      </c>
      <c r="AD153" s="3">
        <v>29.62962962962963</v>
      </c>
      <c r="AE153" s="3">
        <v>22.222222222222221</v>
      </c>
      <c r="AF153" s="3">
        <v>6.8376068376068346</v>
      </c>
      <c r="AG153" s="3">
        <v>4.0740740740740762</v>
      </c>
      <c r="AH153" s="3">
        <v>-20.380952380952383</v>
      </c>
      <c r="AI153" s="3">
        <v>-9.4444444444444287</v>
      </c>
      <c r="AJ153" s="3">
        <v>-6.8518518518518512</v>
      </c>
      <c r="AK153" s="3">
        <v>5.6018518518518476</v>
      </c>
      <c r="AL153" s="3">
        <v>13.76543209876543</v>
      </c>
    </row>
    <row r="154" spans="2:38" x14ac:dyDescent="0.35">
      <c r="C154" t="s">
        <v>100</v>
      </c>
      <c r="D154" s="3">
        <v>-0.68376068376068133</v>
      </c>
      <c r="E154" s="3">
        <v>0</v>
      </c>
      <c r="F154" s="3">
        <v>-13.717948717948715</v>
      </c>
      <c r="G154" s="3">
        <v>-4.6015712682379331</v>
      </c>
      <c r="H154" s="3">
        <v>8.0687830687830697</v>
      </c>
      <c r="I154" s="3">
        <v>-4.0293040293040221</v>
      </c>
      <c r="J154" s="3">
        <v>8.1196581196581192</v>
      </c>
      <c r="K154" s="3">
        <v>10.01683501683501</v>
      </c>
      <c r="L154" s="3">
        <v>4.9494949494949552</v>
      </c>
      <c r="M154" s="3">
        <v>-2.7972027972027931</v>
      </c>
      <c r="N154" s="3">
        <v>0.56980056980057725</v>
      </c>
      <c r="O154" s="3">
        <v>5.982905982905983</v>
      </c>
      <c r="P154" s="3">
        <v>1.4529914529914478</v>
      </c>
      <c r="Q154" s="3">
        <v>14.722222222222221</v>
      </c>
      <c r="R154" s="3">
        <v>9.6969696969696884</v>
      </c>
      <c r="S154" s="3">
        <v>-3.5185185185185262</v>
      </c>
      <c r="T154" s="3">
        <v>-1.2345679012345698</v>
      </c>
      <c r="U154" s="3">
        <v>0</v>
      </c>
      <c r="V154" s="3">
        <v>15.432098765432087</v>
      </c>
      <c r="W154" s="3">
        <v>-8.6894586894586894</v>
      </c>
      <c r="X154" s="3">
        <v>-3.4188034188034209</v>
      </c>
      <c r="Y154" s="3">
        <v>-9.5441595441595481</v>
      </c>
      <c r="Z154" s="3">
        <v>-4.4159544159544168</v>
      </c>
      <c r="AA154" s="3">
        <v>-5.982905982905983</v>
      </c>
      <c r="AB154" s="3">
        <v>-8.1196581196581192</v>
      </c>
      <c r="AC154" s="3">
        <v>2.525252525252526</v>
      </c>
      <c r="AD154" s="3">
        <v>5.996472663139329</v>
      </c>
      <c r="AE154" s="3">
        <v>0</v>
      </c>
      <c r="AF154" s="3">
        <v>-14.197530864197532</v>
      </c>
      <c r="AG154" s="3">
        <v>8.0808080808080831</v>
      </c>
      <c r="AH154" s="3">
        <v>3.461538461538467</v>
      </c>
      <c r="AI154" s="3">
        <v>-9.9145299145299219</v>
      </c>
      <c r="AJ154" s="3">
        <v>-4.4289044289044242</v>
      </c>
      <c r="AK154" s="3">
        <v>-0.28490028490028863</v>
      </c>
      <c r="AL154" s="3">
        <v>2.2792022792022948</v>
      </c>
    </row>
    <row r="155" spans="2:38" x14ac:dyDescent="0.35">
      <c r="C155" t="s">
        <v>101</v>
      </c>
      <c r="D155" s="3">
        <v>14.057239057239052</v>
      </c>
      <c r="E155" s="3">
        <v>12.193362193362198</v>
      </c>
      <c r="F155" s="3">
        <v>9.6981721981721947</v>
      </c>
      <c r="G155" s="3">
        <v>14.242424242424235</v>
      </c>
      <c r="H155" s="3">
        <v>-17.301587301587297</v>
      </c>
      <c r="I155" s="3">
        <v>-9.5238095238095255</v>
      </c>
      <c r="J155" s="3">
        <v>17.948717948717945</v>
      </c>
      <c r="K155" s="3">
        <v>21.500721500721497</v>
      </c>
      <c r="L155" s="3">
        <v>16.93121693121693</v>
      </c>
      <c r="M155" s="3">
        <v>-2.0940170940170972</v>
      </c>
      <c r="N155" s="3">
        <v>-12.777777777777786</v>
      </c>
      <c r="O155" s="3">
        <v>-12.90598290598291</v>
      </c>
      <c r="P155" s="3">
        <v>13.076923076923073</v>
      </c>
      <c r="Q155" s="3">
        <v>7.2649572649572676</v>
      </c>
      <c r="R155" s="3">
        <v>20.601851851851855</v>
      </c>
      <c r="S155" s="3">
        <v>26.984126984126988</v>
      </c>
      <c r="T155" s="3">
        <v>11.396011396011392</v>
      </c>
      <c r="U155" s="3">
        <v>18.192918192918199</v>
      </c>
      <c r="V155" s="3">
        <v>26.685660018993349</v>
      </c>
      <c r="W155" s="3">
        <v>-14.814814814814817</v>
      </c>
      <c r="X155" s="3">
        <v>-2.3809523809523796</v>
      </c>
      <c r="Y155" s="3">
        <v>7.4074074074074048</v>
      </c>
      <c r="Z155" s="3">
        <v>2.0796197266785441</v>
      </c>
      <c r="AA155" s="3">
        <v>9.2592592592592524</v>
      </c>
      <c r="AB155" s="3">
        <v>13.75661375661376</v>
      </c>
      <c r="AC155" s="3">
        <v>16.472416472416469</v>
      </c>
      <c r="AD155" s="3">
        <v>22.377622377622377</v>
      </c>
      <c r="AE155" s="3">
        <v>8.4848484848484844</v>
      </c>
      <c r="AF155" s="3">
        <v>20.512820512820515</v>
      </c>
      <c r="AG155" s="3">
        <v>12.345679012345677</v>
      </c>
      <c r="AH155" s="3">
        <v>9.576719576719583</v>
      </c>
      <c r="AI155" s="3">
        <v>4.9287749287749349</v>
      </c>
      <c r="AJ155" s="3">
        <v>4.3589743589743648</v>
      </c>
      <c r="AK155" s="3">
        <v>5.9113060428850019</v>
      </c>
      <c r="AL155" s="3">
        <v>4.2328042328042272</v>
      </c>
    </row>
    <row r="156" spans="2:38" x14ac:dyDescent="0.35">
      <c r="C156" t="s">
        <v>4</v>
      </c>
      <c r="D156" s="3">
        <v>-3.5185185185185333</v>
      </c>
      <c r="E156" s="3">
        <v>-0.74074074074074758</v>
      </c>
      <c r="F156" s="3">
        <v>9.2592592592588119E-2</v>
      </c>
      <c r="G156" s="3">
        <v>13.333333333333336</v>
      </c>
      <c r="H156" s="3">
        <v>-8.3333333333333357</v>
      </c>
      <c r="I156" s="3">
        <v>35.185185185185183</v>
      </c>
      <c r="J156" s="3">
        <v>17.777777777777775</v>
      </c>
      <c r="K156" s="3">
        <v>11.666666666666664</v>
      </c>
      <c r="L156" s="3">
        <v>33.333333333333336</v>
      </c>
      <c r="M156" s="3">
        <v>22.037037037037035</v>
      </c>
      <c r="N156" s="3">
        <v>6.2962962962963047</v>
      </c>
      <c r="O156" s="3">
        <v>8.1818181818181799</v>
      </c>
      <c r="P156" s="3">
        <v>22.677890011223351</v>
      </c>
      <c r="Q156" s="3">
        <v>5.8585858585858688</v>
      </c>
      <c r="R156" s="3">
        <v>7.9629629629629548</v>
      </c>
      <c r="S156" s="3">
        <v>12.626262626262637</v>
      </c>
      <c r="T156" s="3">
        <v>11.22334455667788</v>
      </c>
      <c r="U156" s="3">
        <v>19.876543209876548</v>
      </c>
      <c r="V156" s="3">
        <v>21.111111111111111</v>
      </c>
      <c r="W156" s="3">
        <v>-2.5925925925925952</v>
      </c>
      <c r="X156" s="3">
        <v>9.0740740740740833</v>
      </c>
      <c r="Y156" s="3">
        <v>3.7037037037037024</v>
      </c>
      <c r="Z156" s="3">
        <v>-3.7037037037037095</v>
      </c>
      <c r="AA156" s="3">
        <v>-2.4074074074074048</v>
      </c>
      <c r="AB156" s="3">
        <v>-8.8888888888888857</v>
      </c>
      <c r="AC156" s="3">
        <v>7.777777777777775</v>
      </c>
      <c r="AD156" s="3">
        <v>42.222222222222221</v>
      </c>
      <c r="AE156" s="3">
        <v>30.864197530864192</v>
      </c>
      <c r="AF156" s="3">
        <v>14.074074074074073</v>
      </c>
      <c r="AG156" s="3">
        <v>16.868686868686869</v>
      </c>
      <c r="AH156" s="3">
        <v>23.8641975308642</v>
      </c>
      <c r="AI156" s="3">
        <v>-1.1358024691357826</v>
      </c>
      <c r="AJ156" s="3">
        <v>5.864197530864196</v>
      </c>
      <c r="AK156" s="3">
        <v>-6.4351851851851833</v>
      </c>
      <c r="AL156" s="3">
        <v>-8.0246913580246968</v>
      </c>
    </row>
    <row r="157" spans="2:38" x14ac:dyDescent="0.35">
      <c r="C157" t="s">
        <v>5</v>
      </c>
      <c r="D157" s="3">
        <v>-2.356902356902367</v>
      </c>
      <c r="E157" s="3">
        <v>-2.1604938271604937</v>
      </c>
      <c r="F157" s="3">
        <v>5.4487179487179418</v>
      </c>
      <c r="G157" s="3">
        <v>17.283950617283949</v>
      </c>
      <c r="H157" s="3">
        <v>-4.7720797720797634</v>
      </c>
      <c r="I157" s="3">
        <v>10.185185185185183</v>
      </c>
      <c r="J157" s="3">
        <v>2.4691358024691326</v>
      </c>
      <c r="K157" s="3">
        <v>1.2345679012345627</v>
      </c>
      <c r="L157" s="3">
        <v>21.1111111111111</v>
      </c>
      <c r="M157" s="3">
        <v>-11.1111111111111</v>
      </c>
      <c r="N157" s="3">
        <v>-5.6980056980056943</v>
      </c>
      <c r="O157" s="3">
        <v>11.111111111111114</v>
      </c>
      <c r="P157" s="3">
        <v>-0.8064774731441382</v>
      </c>
      <c r="Q157" s="3">
        <v>6.0606060606060765</v>
      </c>
      <c r="R157" s="3">
        <v>-14.999999999999993</v>
      </c>
      <c r="S157" s="3">
        <v>3.0303030303030383</v>
      </c>
      <c r="T157" s="3">
        <v>7.4074074074074048</v>
      </c>
      <c r="U157" s="3">
        <v>22.962962962962962</v>
      </c>
      <c r="V157" s="3">
        <v>9.2592592592592524</v>
      </c>
      <c r="W157" s="3">
        <v>6.1965811965811923</v>
      </c>
      <c r="X157" s="3">
        <v>3.2763532763532766</v>
      </c>
      <c r="Y157" s="3">
        <v>-1.2820512820512704</v>
      </c>
      <c r="Z157" s="3">
        <v>24.444444444444436</v>
      </c>
      <c r="AA157" s="3">
        <v>-4.7008547008547055</v>
      </c>
      <c r="AB157" s="3">
        <v>-5.7692307692307665</v>
      </c>
      <c r="AC157" s="3">
        <v>22.366522366522368</v>
      </c>
      <c r="AD157" s="3">
        <v>31.746031746031747</v>
      </c>
      <c r="AE157" s="3">
        <v>23.17460317460317</v>
      </c>
      <c r="AF157" s="3">
        <v>26.631393298059962</v>
      </c>
      <c r="AG157" s="3">
        <v>15.656565656565661</v>
      </c>
      <c r="AH157" s="3">
        <v>1.0004810004810025</v>
      </c>
      <c r="AI157" s="3">
        <v>17.613916947250289</v>
      </c>
      <c r="AJ157" s="3">
        <v>11.324786324786327</v>
      </c>
      <c r="AK157" s="3">
        <v>3.2375032375028923E-2</v>
      </c>
      <c r="AL157" s="3">
        <v>9.4017094017094109</v>
      </c>
    </row>
    <row r="158" spans="2:38" x14ac:dyDescent="0.35">
      <c r="C158" t="s">
        <v>17</v>
      </c>
      <c r="D158" s="3">
        <v>5.4700854700854791</v>
      </c>
      <c r="E158" s="3">
        <v>8.9743589743589638</v>
      </c>
      <c r="F158" s="3">
        <v>-7.7499660832994195</v>
      </c>
      <c r="G158" s="3">
        <v>18.518518518518512</v>
      </c>
      <c r="H158" s="3">
        <v>11.587301587301596</v>
      </c>
      <c r="I158" s="3">
        <v>27.094017094017097</v>
      </c>
      <c r="J158" s="3">
        <v>6.8253968253968367</v>
      </c>
      <c r="K158" s="3">
        <v>12.250712250712247</v>
      </c>
      <c r="L158" s="3">
        <v>14.529914529914521</v>
      </c>
      <c r="M158" s="3">
        <v>-11.111111111111114</v>
      </c>
      <c r="N158" s="3">
        <v>11.111111111111107</v>
      </c>
      <c r="O158" s="3">
        <v>0</v>
      </c>
      <c r="P158" s="3">
        <v>-6.3125763125763115</v>
      </c>
      <c r="Q158" s="3">
        <v>3.1623931623931725</v>
      </c>
      <c r="R158" s="3">
        <v>1.2121212121212182</v>
      </c>
      <c r="S158" s="3">
        <v>38.081671415004742</v>
      </c>
      <c r="T158" s="3">
        <v>16.666666666666671</v>
      </c>
      <c r="U158" s="3">
        <v>8.0341880341880412</v>
      </c>
      <c r="V158" s="3">
        <v>13.580246913580247</v>
      </c>
      <c r="W158" s="3">
        <v>10.317460317460323</v>
      </c>
      <c r="X158" s="3">
        <v>2.3809523809523867</v>
      </c>
      <c r="Y158" s="3">
        <v>6.349206349206348</v>
      </c>
      <c r="Z158" s="3">
        <v>9.7069597069596938</v>
      </c>
      <c r="AA158" s="3">
        <v>12.698412698412689</v>
      </c>
      <c r="AB158" s="3">
        <v>0</v>
      </c>
      <c r="AC158" s="3">
        <v>1.7316017316017351</v>
      </c>
      <c r="AD158" s="3">
        <v>-14.393939393939398</v>
      </c>
      <c r="AE158" s="3">
        <v>13.63636363636364</v>
      </c>
      <c r="AF158" s="3">
        <v>37.777777777777786</v>
      </c>
      <c r="AG158" s="3">
        <v>-0.47619047619048871</v>
      </c>
      <c r="AH158" s="3">
        <v>-15.943500943500936</v>
      </c>
      <c r="AI158" s="3">
        <v>-4.3589743589743506</v>
      </c>
      <c r="AJ158" s="3">
        <v>2.6455026455026456</v>
      </c>
      <c r="AK158" s="3">
        <v>9.1269841269841194</v>
      </c>
      <c r="AL158" s="3">
        <v>-0.79365079365079794</v>
      </c>
    </row>
    <row r="159" spans="2:38" x14ac:dyDescent="0.35">
      <c r="C159" t="s">
        <v>57</v>
      </c>
      <c r="D159" s="3">
        <v>-9.4516594516594594</v>
      </c>
      <c r="E159" s="3">
        <v>7.142857142857153</v>
      </c>
      <c r="F159" s="3">
        <v>-29.435626102292765</v>
      </c>
      <c r="G159" s="3">
        <v>-10.648148148148152</v>
      </c>
      <c r="H159" s="3">
        <v>-5.791245791245796</v>
      </c>
      <c r="I159" s="3">
        <v>15.74074074074074</v>
      </c>
      <c r="J159" s="3">
        <v>20.370370370370374</v>
      </c>
      <c r="K159" s="3">
        <v>24.444444444444446</v>
      </c>
      <c r="L159" s="3">
        <v>-4.44444444444445</v>
      </c>
      <c r="M159" s="3">
        <v>1.9841269841269842</v>
      </c>
      <c r="N159" s="3">
        <v>13.618233618233617</v>
      </c>
      <c r="O159" s="3">
        <v>10.370370370370363</v>
      </c>
      <c r="P159" s="3">
        <v>-13.83231737398404</v>
      </c>
      <c r="Q159" s="3">
        <v>6.4814814814814881</v>
      </c>
      <c r="R159" s="3">
        <v>14.719848053181387</v>
      </c>
      <c r="S159" s="3">
        <v>-28.703703703703699</v>
      </c>
      <c r="T159" s="3">
        <v>-18.650793650793652</v>
      </c>
      <c r="U159" s="3">
        <v>-23.148148148148142</v>
      </c>
      <c r="V159" s="3" t="s">
        <v>78</v>
      </c>
      <c r="W159" s="3">
        <v>-0.8928571428571459</v>
      </c>
      <c r="X159" s="3">
        <v>4.6296296296296262</v>
      </c>
      <c r="Y159" s="3">
        <v>4.3304843304843317</v>
      </c>
      <c r="Z159" s="3">
        <v>6.8945868945868938</v>
      </c>
      <c r="AA159" s="3">
        <v>15.918803418803414</v>
      </c>
      <c r="AB159" s="3">
        <v>12.731481481481477</v>
      </c>
      <c r="AC159" s="3">
        <v>33.333333333333329</v>
      </c>
      <c r="AD159" s="3" t="s">
        <v>78</v>
      </c>
      <c r="AE159" s="3" t="s">
        <v>78</v>
      </c>
      <c r="AF159" s="3">
        <v>22.857142857142858</v>
      </c>
      <c r="AG159" s="3" t="s">
        <v>78</v>
      </c>
      <c r="AH159" s="3">
        <v>0.18697968697968292</v>
      </c>
      <c r="AI159" s="3">
        <v>4.2979242979242969</v>
      </c>
      <c r="AJ159" s="3">
        <v>-14.15598290598291</v>
      </c>
      <c r="AK159" s="3">
        <v>12.946428571428569</v>
      </c>
      <c r="AL159" s="3">
        <v>14.023707773707777</v>
      </c>
    </row>
    <row r="160" spans="2:38" x14ac:dyDescent="0.35">
      <c r="C160" t="s">
        <v>14</v>
      </c>
      <c r="D160" s="3">
        <v>21.438746438746435</v>
      </c>
      <c r="E160" s="3">
        <v>11.700336700336706</v>
      </c>
      <c r="F160" s="3">
        <v>36.775446775446781</v>
      </c>
      <c r="G160" s="3">
        <v>2.4242424242424292</v>
      </c>
      <c r="H160" s="3">
        <v>6.481481481481481</v>
      </c>
      <c r="I160" s="3">
        <v>-5.3418803418803407</v>
      </c>
      <c r="J160" s="3">
        <v>4.0404040404040416</v>
      </c>
      <c r="K160" s="3">
        <v>11.111111111111107</v>
      </c>
      <c r="L160" s="3">
        <v>5.8201058201058231</v>
      </c>
      <c r="M160" s="3">
        <v>-4.0598290598290561</v>
      </c>
      <c r="N160" s="3">
        <v>2.3504273504273527</v>
      </c>
      <c r="O160" s="3">
        <v>2.0655270655270712</v>
      </c>
      <c r="P160" s="3">
        <v>-0.10360010360010108</v>
      </c>
      <c r="Q160" s="3">
        <v>24.545454545454547</v>
      </c>
      <c r="R160" s="3">
        <v>17.407407407407419</v>
      </c>
      <c r="S160" s="3">
        <v>27.128427128427127</v>
      </c>
      <c r="T160" s="3">
        <v>21.885521885521882</v>
      </c>
      <c r="U160" s="3">
        <v>33.108866442199776</v>
      </c>
      <c r="V160" s="3">
        <v>20</v>
      </c>
      <c r="W160" s="3">
        <v>-3.7749287749287816</v>
      </c>
      <c r="X160" s="3">
        <v>16.550116550116542</v>
      </c>
      <c r="Y160" s="3">
        <v>8.9031339031339023</v>
      </c>
      <c r="Z160" s="3">
        <v>-4.2022792022792146</v>
      </c>
      <c r="AA160" s="3">
        <v>13.105413105413099</v>
      </c>
      <c r="AB160" s="3">
        <v>15.455840455840452</v>
      </c>
      <c r="AC160" s="3">
        <v>29.629629629629626</v>
      </c>
      <c r="AD160" s="3">
        <v>34.343434343434339</v>
      </c>
      <c r="AE160" s="3">
        <v>15.82491582491582</v>
      </c>
      <c r="AF160" s="3">
        <v>21.789321789321797</v>
      </c>
      <c r="AG160" s="3">
        <v>12.554112554112557</v>
      </c>
      <c r="AH160" s="3">
        <v>14.694897694897705</v>
      </c>
      <c r="AI160" s="3">
        <v>-0.71225071225070735</v>
      </c>
      <c r="AJ160" s="3">
        <v>3.7037037037037024</v>
      </c>
      <c r="AK160" s="3">
        <v>8.4871147371147444</v>
      </c>
      <c r="AL160" s="3">
        <v>10.256410256410248</v>
      </c>
    </row>
    <row r="161" spans="3:38" x14ac:dyDescent="0.35">
      <c r="C161" t="s">
        <v>6</v>
      </c>
      <c r="D161" s="3">
        <v>20</v>
      </c>
      <c r="E161" s="3">
        <v>27.453703703703702</v>
      </c>
      <c r="F161" s="3">
        <v>-2.232142857142847</v>
      </c>
      <c r="G161" s="3">
        <v>26.495726495726494</v>
      </c>
      <c r="H161" s="3">
        <v>25.978835978835981</v>
      </c>
      <c r="I161" s="3">
        <v>11.296296296296298</v>
      </c>
      <c r="J161" s="3">
        <v>20.134680134680135</v>
      </c>
      <c r="K161" s="3">
        <v>0.64935064935063735</v>
      </c>
      <c r="L161" s="3">
        <v>-2.7777777777777857</v>
      </c>
      <c r="M161" s="3">
        <v>-8.7301587301587205</v>
      </c>
      <c r="N161" s="3">
        <v>1.9576719576719626</v>
      </c>
      <c r="O161" s="3">
        <v>10.529100529100532</v>
      </c>
      <c r="P161" s="3">
        <v>17.185490435490422</v>
      </c>
      <c r="Q161" s="3">
        <v>13.04843304843304</v>
      </c>
      <c r="R161" s="3">
        <v>7.1428571428571388</v>
      </c>
      <c r="S161" s="3">
        <v>23.908730158730158</v>
      </c>
      <c r="T161" s="3">
        <v>-4.9158249158249134</v>
      </c>
      <c r="U161" s="3">
        <v>1.6402116402116462</v>
      </c>
      <c r="V161" s="3">
        <v>27.411477411477414</v>
      </c>
      <c r="W161" s="3">
        <v>33.842592592592588</v>
      </c>
      <c r="X161" s="3">
        <v>8.1481481481481524</v>
      </c>
      <c r="Y161" s="3">
        <v>2.7314814814814881</v>
      </c>
      <c r="Z161" s="3">
        <v>9.6296296296296333</v>
      </c>
      <c r="AA161" s="3">
        <v>1.6666666666666714</v>
      </c>
      <c r="AB161" s="3">
        <v>3.1018518518518476</v>
      </c>
      <c r="AC161" s="3">
        <v>26.825396825396822</v>
      </c>
      <c r="AD161" s="3">
        <v>0.85470085470085522</v>
      </c>
      <c r="AE161" s="3">
        <v>16.849816849816847</v>
      </c>
      <c r="AF161" s="3">
        <v>28.888888888888893</v>
      </c>
      <c r="AG161" s="3">
        <v>6.2433862433862473</v>
      </c>
      <c r="AH161" s="3">
        <v>16.562169312169317</v>
      </c>
      <c r="AI161" s="3">
        <v>-13.099104599104606</v>
      </c>
      <c r="AJ161" s="3">
        <v>8.5648148148148096</v>
      </c>
      <c r="AK161" s="3">
        <v>7.6653439153439109</v>
      </c>
      <c r="AL161" s="3">
        <v>7.1141975308641889</v>
      </c>
    </row>
    <row r="162" spans="3:38" x14ac:dyDescent="0.35">
      <c r="C162" t="s">
        <v>102</v>
      </c>
      <c r="D162" s="3">
        <v>-13.383838383838395</v>
      </c>
      <c r="E162" s="3">
        <v>-8.4401709401709439</v>
      </c>
      <c r="F162" s="3">
        <v>12.126068376068389</v>
      </c>
      <c r="G162" s="3">
        <v>5.4232804232804313</v>
      </c>
      <c r="H162" s="3">
        <v>-4.5634920634920775</v>
      </c>
      <c r="I162" s="3">
        <v>-25.992063492063494</v>
      </c>
      <c r="J162" s="3">
        <v>-22.61904761904762</v>
      </c>
      <c r="K162" s="3">
        <v>-5.3968253968253919</v>
      </c>
      <c r="L162" s="3">
        <v>-7.1581196581196735</v>
      </c>
      <c r="M162" s="3">
        <v>5.4563492063492021</v>
      </c>
      <c r="N162" s="3">
        <v>6.3492063492063409</v>
      </c>
      <c r="O162" s="3">
        <v>-4.1666666666666572</v>
      </c>
      <c r="P162" s="3">
        <v>-4.3702686202686181</v>
      </c>
      <c r="Q162" s="3">
        <v>-3.4391534391534293</v>
      </c>
      <c r="R162" s="3">
        <v>-3.9886039886039839</v>
      </c>
      <c r="S162" s="3">
        <v>3.4722222222222285</v>
      </c>
      <c r="T162" s="3">
        <v>5.1282051282051384</v>
      </c>
      <c r="U162" s="3">
        <v>-4.2735042735042867</v>
      </c>
      <c r="V162" s="3">
        <v>5.056980056980052</v>
      </c>
      <c r="W162" s="3">
        <v>-8.035714285714306</v>
      </c>
      <c r="X162" s="3">
        <v>-2.8769841269841194</v>
      </c>
      <c r="Y162" s="3">
        <v>19.047619047619044</v>
      </c>
      <c r="Z162" s="3">
        <v>15.873015873015873</v>
      </c>
      <c r="AA162" s="3">
        <v>-6.1507936507936591</v>
      </c>
      <c r="AB162" s="3">
        <v>1.190476190476204</v>
      </c>
      <c r="AC162" s="3">
        <v>-5.5555555555555571</v>
      </c>
      <c r="AD162" s="3" t="s">
        <v>78</v>
      </c>
      <c r="AE162" s="3">
        <v>0</v>
      </c>
      <c r="AF162" s="3">
        <v>-4.8611111111111072</v>
      </c>
      <c r="AG162" s="3">
        <v>-11.965811965811966</v>
      </c>
      <c r="AH162" s="3">
        <v>10.429487179487182</v>
      </c>
      <c r="AI162" s="3">
        <v>-5.8531746031745939</v>
      </c>
      <c r="AJ162" s="3">
        <v>29.36507936507936</v>
      </c>
      <c r="AK162" s="3">
        <v>7.2668650793650755</v>
      </c>
      <c r="AL162" s="3">
        <v>-5.985449735449734</v>
      </c>
    </row>
    <row r="163" spans="3:38" x14ac:dyDescent="0.35">
      <c r="C163" t="s">
        <v>7</v>
      </c>
      <c r="D163" s="3">
        <v>34.391534391534393</v>
      </c>
      <c r="E163" s="3">
        <v>3.4024455077086628</v>
      </c>
      <c r="F163" s="3">
        <v>-0.76327181590339421</v>
      </c>
      <c r="G163" s="3">
        <v>13.752913752913756</v>
      </c>
      <c r="H163" s="3">
        <v>16.931216931216927</v>
      </c>
      <c r="I163" s="3">
        <v>4.6296296296296333</v>
      </c>
      <c r="J163" s="3">
        <v>19.999999999999993</v>
      </c>
      <c r="K163" s="3">
        <v>19.191919191919197</v>
      </c>
      <c r="L163" s="3">
        <v>13.095238095238095</v>
      </c>
      <c r="M163" s="3">
        <v>-11.111111111111107</v>
      </c>
      <c r="N163" s="3">
        <v>-5.787037037037031</v>
      </c>
      <c r="O163" s="3">
        <v>-13.425925925925924</v>
      </c>
      <c r="P163" s="3">
        <v>-0.90485609448457893</v>
      </c>
      <c r="Q163" s="3">
        <v>-3.7037037037036953</v>
      </c>
      <c r="R163" s="3">
        <v>-2.4087024087024105</v>
      </c>
      <c r="S163" s="3">
        <v>-1.8518518518518547</v>
      </c>
      <c r="T163" s="3">
        <v>38.888888888888893</v>
      </c>
      <c r="U163" s="3">
        <v>6.5527065527065602</v>
      </c>
      <c r="V163" s="3">
        <v>12.525252525252533</v>
      </c>
      <c r="W163" s="3">
        <v>1.2962962962963047</v>
      </c>
      <c r="X163" s="3">
        <v>-5.1169590643274816</v>
      </c>
      <c r="Y163" s="3">
        <v>0.58479532163742221</v>
      </c>
      <c r="Z163" s="3">
        <v>-7.2612085769980297</v>
      </c>
      <c r="AA163" s="3">
        <v>-11.842105263157904</v>
      </c>
      <c r="AB163" s="3">
        <v>0.74074074074074758</v>
      </c>
      <c r="AC163" s="3">
        <v>-7.6094276094276125</v>
      </c>
      <c r="AD163" s="3">
        <v>12.592592592592588</v>
      </c>
      <c r="AE163" s="3">
        <v>3.9141414141414188</v>
      </c>
      <c r="AF163" s="3">
        <v>1.8518518518518547</v>
      </c>
      <c r="AG163" s="3">
        <v>13.888888888888886</v>
      </c>
      <c r="AH163" s="3">
        <v>4.112883218146365</v>
      </c>
      <c r="AI163" s="3">
        <v>-20.124638194813627</v>
      </c>
      <c r="AJ163" s="3">
        <v>14.183006535947712</v>
      </c>
      <c r="AK163" s="3">
        <v>3.9766081871345023</v>
      </c>
      <c r="AL163" s="3">
        <v>-1.2345679012345698</v>
      </c>
    </row>
    <row r="164" spans="3:38" x14ac:dyDescent="0.35">
      <c r="C164" t="s">
        <v>8</v>
      </c>
      <c r="D164" s="3">
        <v>1.0101010101010104</v>
      </c>
      <c r="E164" s="3">
        <v>-14.629629629629633</v>
      </c>
      <c r="F164" s="3">
        <v>1.1692782526115835</v>
      </c>
      <c r="G164" s="3">
        <v>-4.1666666666666714</v>
      </c>
      <c r="H164" s="3">
        <v>-13.247863247863251</v>
      </c>
      <c r="I164" s="3">
        <v>-14.14141414141416</v>
      </c>
      <c r="J164" s="3">
        <v>-18.518518518518515</v>
      </c>
      <c r="K164" s="3">
        <v>0</v>
      </c>
      <c r="L164" s="3">
        <v>-6.2962962962963047</v>
      </c>
      <c r="M164" s="3">
        <v>-8.3333333333333357</v>
      </c>
      <c r="N164" s="3">
        <v>-3.8461538461538396</v>
      </c>
      <c r="O164" s="3">
        <v>-3.9886039886039981</v>
      </c>
      <c r="P164" s="3">
        <v>-7.3941798941798993</v>
      </c>
      <c r="Q164" s="3">
        <v>9.0909090909090935</v>
      </c>
      <c r="R164" s="3">
        <v>-7.2727272727272734</v>
      </c>
      <c r="S164" s="3">
        <v>-5.0505050505050519</v>
      </c>
      <c r="T164" s="3">
        <v>-25.714285714285719</v>
      </c>
      <c r="U164" s="3">
        <v>-16.060606060606069</v>
      </c>
      <c r="V164" s="3">
        <v>-6.084656084656082</v>
      </c>
      <c r="W164" s="3">
        <v>1.566951566951559</v>
      </c>
      <c r="X164" s="3">
        <v>2.8490028490028578</v>
      </c>
      <c r="Y164" s="3">
        <v>-2.991452991452995</v>
      </c>
      <c r="Z164" s="3">
        <v>-5.1282051282051242</v>
      </c>
      <c r="AA164" s="3">
        <v>-0.85470085470083745</v>
      </c>
      <c r="AB164" s="3">
        <v>6.9444444444444429</v>
      </c>
      <c r="AC164" s="3">
        <v>-4.8148148148148024</v>
      </c>
      <c r="AD164" s="3">
        <v>5.820105820105816</v>
      </c>
      <c r="AE164" s="3">
        <v>2.2222222222222285</v>
      </c>
      <c r="AF164" s="3">
        <v>-10.05291005291005</v>
      </c>
      <c r="AG164" s="3">
        <v>-9.5679012345678984</v>
      </c>
      <c r="AH164" s="3">
        <v>3.5124135124135236</v>
      </c>
      <c r="AI164" s="3">
        <v>-7.0427350427350319</v>
      </c>
      <c r="AJ164" s="3">
        <v>0.54390054390054843</v>
      </c>
      <c r="AK164" s="3">
        <v>-10.084013209013214</v>
      </c>
      <c r="AL164" s="3">
        <v>-3.5742035742035796</v>
      </c>
    </row>
    <row r="165" spans="3:38" x14ac:dyDescent="0.35">
      <c r="C165" t="s">
        <v>15</v>
      </c>
      <c r="D165" s="3">
        <v>9.2592592592592524</v>
      </c>
      <c r="E165" s="3">
        <v>7.4747474747474882</v>
      </c>
      <c r="F165" s="3">
        <v>-6.9114219114219111</v>
      </c>
      <c r="G165" s="3">
        <v>0.74074074074073337</v>
      </c>
      <c r="H165" s="3">
        <v>3.8073038073037964</v>
      </c>
      <c r="I165" s="3">
        <v>-6.1327561327561426</v>
      </c>
      <c r="J165" s="3">
        <v>-11.944444444444443</v>
      </c>
      <c r="K165" s="3">
        <v>-3.5042735042734989</v>
      </c>
      <c r="L165" s="3">
        <v>4.6176046176046128</v>
      </c>
      <c r="M165" s="3">
        <v>5.8689458689458718</v>
      </c>
      <c r="N165" s="3">
        <v>11.53846153846154</v>
      </c>
      <c r="O165" s="3">
        <v>9.9511599511599442</v>
      </c>
      <c r="P165" s="3">
        <v>1.4160654160654076</v>
      </c>
      <c r="Q165" s="3">
        <v>-0.64935064935063735</v>
      </c>
      <c r="R165" s="3">
        <v>-3.7037037037037095</v>
      </c>
      <c r="S165" s="3">
        <v>3.6363636363636331</v>
      </c>
      <c r="T165" s="3">
        <v>-18.518518518518519</v>
      </c>
      <c r="U165" s="3">
        <v>-0.57720057720058549</v>
      </c>
      <c r="V165" s="3" t="s">
        <v>78</v>
      </c>
      <c r="W165" s="3">
        <v>7.464387464387471</v>
      </c>
      <c r="X165" s="3">
        <v>7.1794871794871753</v>
      </c>
      <c r="Y165" s="3">
        <v>8.518518518518519</v>
      </c>
      <c r="Z165" s="3">
        <v>15.527065527065517</v>
      </c>
      <c r="AA165" s="3">
        <v>21.36752136752137</v>
      </c>
      <c r="AB165" s="3">
        <v>29.05982905982906</v>
      </c>
      <c r="AC165" s="3">
        <v>7.9797979797979863</v>
      </c>
      <c r="AD165" s="3">
        <v>8.6419753086419817</v>
      </c>
      <c r="AE165" s="3">
        <v>30.555555555555557</v>
      </c>
      <c r="AF165" s="3">
        <v>4.4893378226711533</v>
      </c>
      <c r="AG165" s="3">
        <v>13.247863247863243</v>
      </c>
      <c r="AH165" s="3">
        <v>18.083657083657087</v>
      </c>
      <c r="AI165" s="3">
        <v>12.800569800569789</v>
      </c>
      <c r="AJ165" s="3">
        <v>7.4747474747474705</v>
      </c>
      <c r="AK165" s="3">
        <v>5.0997150997150982</v>
      </c>
      <c r="AL165" s="3">
        <v>-1.1396011396011403</v>
      </c>
    </row>
    <row r="166" spans="3:38" x14ac:dyDescent="0.35">
      <c r="C166" t="s">
        <v>9</v>
      </c>
      <c r="D166" s="3">
        <v>-2.9629629629629619</v>
      </c>
      <c r="E166" s="3">
        <v>-7.1023965141612209</v>
      </c>
      <c r="F166" s="3">
        <v>7.0370370370370381</v>
      </c>
      <c r="G166" s="3">
        <v>-2.8769841269841265</v>
      </c>
      <c r="H166" s="3">
        <v>-4.8366013071895395</v>
      </c>
      <c r="I166" s="3">
        <v>-12.505446623093675</v>
      </c>
      <c r="J166" s="3">
        <v>8.0246913580246968</v>
      </c>
      <c r="K166" s="3">
        <v>-10.909090909090907</v>
      </c>
      <c r="L166" s="3">
        <v>-10.639730639730637</v>
      </c>
      <c r="M166" s="3">
        <v>-10.580065359477125</v>
      </c>
      <c r="N166" s="3">
        <v>-11.478758169934636</v>
      </c>
      <c r="O166" s="3">
        <v>-10.065359477124183</v>
      </c>
      <c r="P166" s="3">
        <v>-20.487394957983192</v>
      </c>
      <c r="Q166" s="3">
        <v>-16.176470588235297</v>
      </c>
      <c r="R166" s="3">
        <v>-15.555555555555557</v>
      </c>
      <c r="S166" s="3">
        <v>-16.031746031746032</v>
      </c>
      <c r="T166" s="3">
        <v>-21.759259259259252</v>
      </c>
      <c r="U166" s="3">
        <v>-18.703703703703702</v>
      </c>
      <c r="V166" s="3">
        <v>-4.2735042735042796</v>
      </c>
      <c r="W166" s="3">
        <v>-1.9607843137254832</v>
      </c>
      <c r="X166" s="3">
        <v>2.1650326797385588</v>
      </c>
      <c r="Y166" s="3">
        <v>-12.459150326797385</v>
      </c>
      <c r="Z166" s="3">
        <v>-2.6851851851851762</v>
      </c>
      <c r="AA166" s="3">
        <v>4.1258169934640421</v>
      </c>
      <c r="AB166" s="3">
        <v>-11.764705882352928</v>
      </c>
      <c r="AC166" s="3">
        <v>-3.4188034188034138</v>
      </c>
      <c r="AD166" s="3">
        <v>3.8961038961039023</v>
      </c>
      <c r="AE166" s="3">
        <v>2.16450216450216</v>
      </c>
      <c r="AF166" s="3">
        <v>-13.756613756613753</v>
      </c>
      <c r="AG166" s="3">
        <v>-23.931623931623932</v>
      </c>
      <c r="AH166" s="3">
        <v>-33.187280040221211</v>
      </c>
      <c r="AI166" s="3">
        <v>-14.730541789365319</v>
      </c>
      <c r="AJ166" s="3">
        <v>7.1428571428571459</v>
      </c>
      <c r="AK166" s="3">
        <v>-2.1785444947209669</v>
      </c>
      <c r="AL166" s="3">
        <v>-9.3917937545388526</v>
      </c>
    </row>
    <row r="167" spans="3:38" x14ac:dyDescent="0.35">
      <c r="C167" t="s">
        <v>103</v>
      </c>
      <c r="D167" s="3">
        <v>6.4102564102564088</v>
      </c>
      <c r="E167" s="3">
        <v>5.8608058608058684</v>
      </c>
      <c r="F167" s="3">
        <v>24.643874643874646</v>
      </c>
      <c r="G167" s="3">
        <v>16.540404040404034</v>
      </c>
      <c r="H167" s="3">
        <v>13.131313131313128</v>
      </c>
      <c r="I167" s="3">
        <v>32.685185185185176</v>
      </c>
      <c r="J167" s="3">
        <v>24.915824915824913</v>
      </c>
      <c r="K167" s="3">
        <v>23.418803418803421</v>
      </c>
      <c r="L167" s="3">
        <v>9.2592592592592524</v>
      </c>
      <c r="M167" s="3">
        <v>17.658730158730165</v>
      </c>
      <c r="N167" s="3">
        <v>11.111111111111114</v>
      </c>
      <c r="O167" s="3">
        <v>18.874643874643866</v>
      </c>
      <c r="P167" s="3">
        <v>11.954156954156943</v>
      </c>
      <c r="Q167" s="3">
        <v>20.170940170940156</v>
      </c>
      <c r="R167" s="3">
        <v>12.222222222222207</v>
      </c>
      <c r="S167" s="3">
        <v>11.1111111111111</v>
      </c>
      <c r="T167" s="3">
        <v>35.984848484848484</v>
      </c>
      <c r="U167" s="3">
        <v>25.462962962962969</v>
      </c>
      <c r="V167" s="3">
        <v>-10.18518518518518</v>
      </c>
      <c r="W167" s="3">
        <v>18.74236874236874</v>
      </c>
      <c r="X167" s="3">
        <v>40.57239057239056</v>
      </c>
      <c r="Y167" s="3">
        <v>41.452991452991448</v>
      </c>
      <c r="Z167" s="3">
        <v>16.481481481481481</v>
      </c>
      <c r="AA167" s="3">
        <v>0.85470085470085166</v>
      </c>
      <c r="AB167" s="3">
        <v>29.966329966329962</v>
      </c>
      <c r="AC167" s="3">
        <v>8.5470085470085451</v>
      </c>
      <c r="AD167" s="3">
        <v>20.075757575757578</v>
      </c>
      <c r="AE167" s="3">
        <v>37.777777777777764</v>
      </c>
      <c r="AF167" s="3">
        <v>35.3988603988604</v>
      </c>
      <c r="AG167" s="3">
        <v>25.396825396825392</v>
      </c>
      <c r="AH167" s="3">
        <v>1.4847374847374937</v>
      </c>
      <c r="AI167" s="3">
        <v>10.614792614792606</v>
      </c>
      <c r="AJ167" s="3">
        <v>26.296296296296294</v>
      </c>
      <c r="AK167" s="3">
        <v>19.04558404558405</v>
      </c>
      <c r="AL167" s="3">
        <v>24.743589743589737</v>
      </c>
    </row>
    <row r="168" spans="3:38" x14ac:dyDescent="0.35">
      <c r="C168" t="s">
        <v>141</v>
      </c>
      <c r="D168" s="3">
        <v>14.583333333333336</v>
      </c>
      <c r="E168" s="3">
        <v>17.361111111111114</v>
      </c>
      <c r="F168" s="3">
        <v>29.24603174603175</v>
      </c>
      <c r="G168" s="3">
        <v>13.968253968253968</v>
      </c>
      <c r="H168" s="3">
        <v>5.55555555555555</v>
      </c>
      <c r="I168" s="3">
        <v>-0.92592592592592382</v>
      </c>
      <c r="J168" s="3">
        <v>-11.481481481481481</v>
      </c>
      <c r="K168" s="3">
        <v>-14.603174603174601</v>
      </c>
      <c r="L168" s="3">
        <v>23.611111111111114</v>
      </c>
      <c r="M168" s="3">
        <v>3.7986704653371248</v>
      </c>
      <c r="N168" s="3">
        <v>10.493827160493829</v>
      </c>
      <c r="O168" s="3">
        <v>11.419753086419753</v>
      </c>
      <c r="P168" s="3">
        <v>1.8133742475847754</v>
      </c>
      <c r="Q168" s="3">
        <v>7.0987654320987659</v>
      </c>
      <c r="R168" s="3">
        <v>-10.718954248366011</v>
      </c>
      <c r="S168" s="3">
        <v>1.9013666072489528</v>
      </c>
      <c r="T168" s="3">
        <v>-1.1111111111111143</v>
      </c>
      <c r="U168" s="3">
        <v>-0.46296296296296902</v>
      </c>
      <c r="V168" s="3">
        <v>3.7037037037037059</v>
      </c>
      <c r="W168" s="3">
        <v>3.6437246963562728</v>
      </c>
      <c r="X168" s="3">
        <v>-16.77912730544309</v>
      </c>
      <c r="Y168" s="3">
        <v>-5.3531264057579904</v>
      </c>
      <c r="Z168" s="3">
        <v>16.861598440545805</v>
      </c>
      <c r="AA168" s="3">
        <v>-0.77972709551656294</v>
      </c>
      <c r="AB168" s="3">
        <v>-44.682115270350558</v>
      </c>
      <c r="AC168" s="3">
        <v>-2.5252525252525331</v>
      </c>
      <c r="AD168" s="3">
        <v>0.63492063492063977</v>
      </c>
      <c r="AE168" s="3">
        <v>5.8404558404558422</v>
      </c>
      <c r="AF168" s="3">
        <v>7.4074074074074048</v>
      </c>
      <c r="AG168" s="3">
        <v>-3.3224400871459778</v>
      </c>
      <c r="AH168" s="3">
        <v>-5.7096411214058307</v>
      </c>
      <c r="AI168" s="3">
        <v>-4.9092111592111607</v>
      </c>
      <c r="AJ168" s="3">
        <v>2.3391812865497101</v>
      </c>
      <c r="AK168" s="3">
        <v>-6.1162967961213539</v>
      </c>
      <c r="AL168" s="3">
        <v>-14.123806667666315</v>
      </c>
    </row>
    <row r="169" spans="3:38" x14ac:dyDescent="0.35">
      <c r="C169" t="s">
        <v>10</v>
      </c>
      <c r="D169" s="3">
        <v>0.26455026455026598</v>
      </c>
      <c r="E169" s="3">
        <v>-0.92592592592593803</v>
      </c>
      <c r="F169" s="3">
        <v>0.68783068783068302</v>
      </c>
      <c r="G169" s="3">
        <v>14.141414141414131</v>
      </c>
      <c r="H169" s="3">
        <v>27.350427350427353</v>
      </c>
      <c r="I169" s="3">
        <v>15.897435897435884</v>
      </c>
      <c r="J169" s="3">
        <v>15.584415584415581</v>
      </c>
      <c r="K169" s="3">
        <v>11.640211640211639</v>
      </c>
      <c r="L169" s="3">
        <v>11.976911976911978</v>
      </c>
      <c r="M169" s="3">
        <v>11.313131313131315</v>
      </c>
      <c r="N169" s="3">
        <v>14.643874643874653</v>
      </c>
      <c r="O169" s="3">
        <v>8.518518518518519</v>
      </c>
      <c r="P169" s="3">
        <v>17.103526103526093</v>
      </c>
      <c r="Q169" s="3">
        <v>9.2307692307692264</v>
      </c>
      <c r="R169" s="3">
        <v>-2.9629629629629619</v>
      </c>
      <c r="S169" s="3">
        <v>10.185185185185176</v>
      </c>
      <c r="T169" s="3">
        <v>4.487179487179489</v>
      </c>
      <c r="U169" s="3">
        <v>21.296296296296298</v>
      </c>
      <c r="V169" s="3">
        <v>23.344556677890019</v>
      </c>
      <c r="W169" s="3">
        <v>0.9157509157509196</v>
      </c>
      <c r="X169" s="3">
        <v>16.923076923076927</v>
      </c>
      <c r="Y169" s="3">
        <v>18.917378917378919</v>
      </c>
      <c r="Z169" s="3">
        <v>10.327635327635321</v>
      </c>
      <c r="AA169" s="3">
        <v>10.113960113960111</v>
      </c>
      <c r="AB169" s="3">
        <v>12.849002849002851</v>
      </c>
      <c r="AC169" s="3">
        <v>10.446343779677115</v>
      </c>
      <c r="AD169" s="3">
        <v>10.956790123456791</v>
      </c>
      <c r="AE169" s="3">
        <v>2.3809523809523796</v>
      </c>
      <c r="AF169" s="3">
        <v>9.9145299145299148</v>
      </c>
      <c r="AG169" s="3">
        <v>4.9783549783549716</v>
      </c>
      <c r="AH169" s="3">
        <v>13.367003367003377</v>
      </c>
      <c r="AI169" s="3">
        <v>-9.7691197691197544</v>
      </c>
      <c r="AJ169" s="3">
        <v>14.444444444444443</v>
      </c>
      <c r="AK169" s="3">
        <v>21.073232323232318</v>
      </c>
      <c r="AL169" s="3">
        <v>2.407407407407419</v>
      </c>
    </row>
    <row r="170" spans="3:38" x14ac:dyDescent="0.35">
      <c r="C170" t="s">
        <v>128</v>
      </c>
      <c r="D170" s="3">
        <v>-2.2222222222222214</v>
      </c>
      <c r="E170" s="3">
        <v>-7.1604938271605008</v>
      </c>
      <c r="F170" s="3">
        <v>-2.2727272727272663</v>
      </c>
      <c r="G170" s="3">
        <v>6.481481481481481</v>
      </c>
      <c r="H170" s="3">
        <v>-24.121557454890784</v>
      </c>
      <c r="I170" s="3">
        <v>7.549857549857542</v>
      </c>
      <c r="J170" s="3">
        <v>22.222222222222221</v>
      </c>
      <c r="K170" s="3">
        <v>0.92592592592592382</v>
      </c>
      <c r="L170" s="3">
        <v>-13.888888888888893</v>
      </c>
      <c r="M170" s="3">
        <v>-27.350427350427346</v>
      </c>
      <c r="N170" s="3">
        <v>-32.383665716999047</v>
      </c>
      <c r="O170" s="3">
        <v>-34.722222222222229</v>
      </c>
      <c r="P170" s="3">
        <v>-9.4039705150816388</v>
      </c>
      <c r="Q170" s="3">
        <v>-11.1111111111111</v>
      </c>
      <c r="R170" s="3">
        <v>-1.3888888888888857</v>
      </c>
      <c r="S170" s="3">
        <v>-8.8888888888888928</v>
      </c>
      <c r="T170" s="3" t="s">
        <v>78</v>
      </c>
      <c r="U170" s="3">
        <v>-2.7777777777777786</v>
      </c>
      <c r="V170" s="3" t="s">
        <v>78</v>
      </c>
      <c r="W170" s="3">
        <v>-18.888888888888893</v>
      </c>
      <c r="X170" s="3">
        <v>-9.0598290598290561</v>
      </c>
      <c r="Y170" s="3">
        <v>-21.111111111111114</v>
      </c>
      <c r="Z170" s="3">
        <v>6.6137566137566068</v>
      </c>
      <c r="AA170" s="3">
        <v>-22.886989553656221</v>
      </c>
      <c r="AB170" s="3">
        <v>-14.163614163614163</v>
      </c>
      <c r="AC170" s="3">
        <v>-7.8703703703703667</v>
      </c>
      <c r="AD170" s="3">
        <v>1.1111111111111072</v>
      </c>
      <c r="AE170" s="3">
        <v>11.666666666666664</v>
      </c>
      <c r="AF170" s="3">
        <v>-9.9206349206349245</v>
      </c>
      <c r="AG170" s="3">
        <v>-2.4691358024691326</v>
      </c>
      <c r="AH170" s="3">
        <v>4.0075973409306833</v>
      </c>
      <c r="AI170" s="3">
        <v>-15.358240524907202</v>
      </c>
      <c r="AJ170" s="3">
        <v>-18.717948717948723</v>
      </c>
      <c r="AK170" s="3">
        <v>11.645299145299148</v>
      </c>
      <c r="AL170" s="3">
        <v>1.3986013986014001</v>
      </c>
    </row>
    <row r="171" spans="3:38" x14ac:dyDescent="0.35">
      <c r="C171" t="s">
        <v>104</v>
      </c>
      <c r="D171" s="3">
        <v>-16.851851851851855</v>
      </c>
      <c r="E171" s="3">
        <v>-8.8888888888888928</v>
      </c>
      <c r="F171" s="3">
        <v>-5.9259259259259238</v>
      </c>
      <c r="G171" s="3">
        <v>-13.148148148148138</v>
      </c>
      <c r="H171" s="3">
        <v>-17.037037037037031</v>
      </c>
      <c r="I171" s="3">
        <v>-20.211640211640209</v>
      </c>
      <c r="J171" s="3">
        <v>8.2539682539682531</v>
      </c>
      <c r="K171" s="3">
        <v>8.1481481481481453</v>
      </c>
      <c r="L171" s="3">
        <v>5.1282051282051242</v>
      </c>
      <c r="M171" s="3">
        <v>-0.74074074074074048</v>
      </c>
      <c r="N171" s="3">
        <v>-4.4444444444444358</v>
      </c>
      <c r="O171" s="3">
        <v>-2.9629629629629619</v>
      </c>
      <c r="P171" s="3">
        <v>-9.7680097680097333E-2</v>
      </c>
      <c r="Q171" s="3">
        <v>3.1216931216931272</v>
      </c>
      <c r="R171" s="3">
        <v>4.2735042735042867</v>
      </c>
      <c r="S171" s="3">
        <v>18.518518518518512</v>
      </c>
      <c r="T171" s="3">
        <v>0.85470085470085166</v>
      </c>
      <c r="U171" s="3">
        <v>3.5353535353535364</v>
      </c>
      <c r="V171" s="3">
        <v>6.6217732884399609</v>
      </c>
      <c r="W171" s="3">
        <v>5.9259259259259238</v>
      </c>
      <c r="X171" s="3">
        <v>-3.1746031746031633</v>
      </c>
      <c r="Y171" s="3">
        <v>2.1693121693121782</v>
      </c>
      <c r="Z171" s="3">
        <v>11.851851851851855</v>
      </c>
      <c r="AA171" s="3">
        <v>-1.481481481481481</v>
      </c>
      <c r="AB171" s="3">
        <v>0.3703703703703809</v>
      </c>
      <c r="AC171" s="3">
        <v>3.8961038961039023</v>
      </c>
      <c r="AD171" s="3">
        <v>-9.974747474747474</v>
      </c>
      <c r="AE171" s="3">
        <v>-7.9365079365079438</v>
      </c>
      <c r="AF171" s="3">
        <v>3.4632034632034561</v>
      </c>
      <c r="AG171" s="3">
        <v>2.2222222222222285</v>
      </c>
      <c r="AH171" s="3">
        <v>-7.4074074074073906</v>
      </c>
      <c r="AI171" s="3">
        <v>7.5304325304325417</v>
      </c>
      <c r="AJ171" s="3">
        <v>-5.5555555555555571</v>
      </c>
      <c r="AK171" s="3">
        <v>2.3809523809523867</v>
      </c>
      <c r="AL171" s="3">
        <v>-3.5273368606701894</v>
      </c>
    </row>
    <row r="172" spans="3:38" x14ac:dyDescent="0.35">
      <c r="C172" t="s">
        <v>105</v>
      </c>
      <c r="D172" s="3">
        <v>15.861513687600649</v>
      </c>
      <c r="E172" s="3">
        <v>14.052287581699346</v>
      </c>
      <c r="F172" s="3">
        <v>16.088850999336934</v>
      </c>
      <c r="G172" s="3">
        <v>16.646316646316649</v>
      </c>
      <c r="H172" s="3">
        <v>12.982768865121805</v>
      </c>
      <c r="I172" s="3">
        <v>8.8961510530138099</v>
      </c>
      <c r="J172" s="3">
        <v>19.047619047619051</v>
      </c>
      <c r="K172" s="3">
        <v>16</v>
      </c>
      <c r="L172" s="3">
        <v>15.104669887278583</v>
      </c>
      <c r="M172" s="3">
        <v>4.9613784907902527</v>
      </c>
      <c r="N172" s="3">
        <v>13.526570048309175</v>
      </c>
      <c r="O172" s="3">
        <v>17.230273752012884</v>
      </c>
      <c r="P172" s="3">
        <v>-4.2429193899782192</v>
      </c>
      <c r="Q172" s="3">
        <v>8.8955026455026456</v>
      </c>
      <c r="R172" s="3">
        <v>19.823232323232318</v>
      </c>
      <c r="S172" s="3">
        <v>21.428571428571416</v>
      </c>
      <c r="T172" s="3">
        <v>-2.0061728395061706</v>
      </c>
      <c r="U172" s="3">
        <v>22.446689113355774</v>
      </c>
      <c r="V172" s="3">
        <v>3.8888888888888999</v>
      </c>
      <c r="W172" s="3">
        <v>5.1742919389978255</v>
      </c>
      <c r="X172" s="3">
        <v>9.6405228758169841</v>
      </c>
      <c r="Y172" s="3">
        <v>11.465141612200426</v>
      </c>
      <c r="Z172" s="3">
        <v>15.25054466230938</v>
      </c>
      <c r="AA172" s="3">
        <v>7.098765432098773</v>
      </c>
      <c r="AB172" s="3">
        <v>7.9166666666666714</v>
      </c>
      <c r="AC172" s="3">
        <v>11.984126984126995</v>
      </c>
      <c r="AD172" s="3">
        <v>3.081232492997195</v>
      </c>
      <c r="AE172" s="3">
        <v>4.1666666666666643</v>
      </c>
      <c r="AF172" s="3">
        <v>1.3468013468013424</v>
      </c>
      <c r="AG172" s="3">
        <v>13.968253968253961</v>
      </c>
      <c r="AH172" s="3">
        <v>9.5098039215686327</v>
      </c>
      <c r="AI172" s="3">
        <v>2.1786113479208282</v>
      </c>
      <c r="AJ172" s="3">
        <v>15.894236482471776</v>
      </c>
      <c r="AK172" s="3">
        <v>9.255498359665026</v>
      </c>
      <c r="AL172" s="3">
        <v>8.1038303260525453</v>
      </c>
    </row>
    <row r="173" spans="3:38" x14ac:dyDescent="0.35">
      <c r="C173" t="s">
        <v>94</v>
      </c>
      <c r="D173" s="3">
        <v>23.544973544973544</v>
      </c>
      <c r="E173" s="3">
        <v>23.160173160173152</v>
      </c>
      <c r="F173" s="3">
        <v>-0.52910052910053196</v>
      </c>
      <c r="G173" s="3">
        <v>13.888888888888872</v>
      </c>
      <c r="H173" s="3">
        <v>26.455026455026463</v>
      </c>
      <c r="I173" s="3">
        <v>7.0707070707070869</v>
      </c>
      <c r="J173" s="3">
        <v>-3.2547699214365835</v>
      </c>
      <c r="K173" s="3">
        <v>-7.7700077700077799</v>
      </c>
      <c r="L173" s="3">
        <v>6.5656565656565604</v>
      </c>
      <c r="M173" s="3">
        <v>4.487179487179489</v>
      </c>
      <c r="N173" s="3">
        <v>-4.4159544159544168</v>
      </c>
      <c r="O173" s="3">
        <v>7.2751322751322647</v>
      </c>
      <c r="P173" s="3">
        <v>0.90477423810757784</v>
      </c>
      <c r="Q173" s="3">
        <v>15.151515151515156</v>
      </c>
      <c r="R173" s="3">
        <v>15.432098765432087</v>
      </c>
      <c r="S173" s="3">
        <v>3.4391534391534293</v>
      </c>
      <c r="T173" s="3">
        <v>-24.166666666666664</v>
      </c>
      <c r="U173" s="3">
        <v>5.8730158730158735</v>
      </c>
      <c r="V173" s="3">
        <v>17.283950617283942</v>
      </c>
      <c r="W173" s="3">
        <v>-7.8042328042328108</v>
      </c>
      <c r="X173" s="3">
        <v>1.4430014430014353</v>
      </c>
      <c r="Y173" s="3">
        <v>0.39682539682539186</v>
      </c>
      <c r="Z173" s="3">
        <v>-1.4141414141414259</v>
      </c>
      <c r="AA173" s="3">
        <v>-2.0923520923521011</v>
      </c>
      <c r="AB173" s="3">
        <v>19.44444444444445</v>
      </c>
      <c r="AC173" s="3">
        <v>-6.1507936507936591</v>
      </c>
      <c r="AD173" s="3">
        <v>7.7380952380952337</v>
      </c>
      <c r="AE173" s="3">
        <v>12.698412698412699</v>
      </c>
      <c r="AF173" s="3">
        <v>-7.4074074074074119</v>
      </c>
      <c r="AG173" s="3">
        <v>12.037037037037031</v>
      </c>
      <c r="AH173" s="3">
        <v>9.2093092093092039</v>
      </c>
      <c r="AI173" s="3">
        <v>11.862137862137857</v>
      </c>
      <c r="AJ173" s="3">
        <v>11.1111111111111</v>
      </c>
      <c r="AK173" s="3">
        <v>5.2501202501202542</v>
      </c>
      <c r="AL173" s="3">
        <v>6.0405643738977091</v>
      </c>
    </row>
    <row r="174" spans="3:38" x14ac:dyDescent="0.35">
      <c r="C174" t="s">
        <v>18</v>
      </c>
      <c r="D174" s="3">
        <v>-0.60690943043884715</v>
      </c>
      <c r="E174" s="3">
        <v>0.51353874883285755</v>
      </c>
      <c r="F174" s="3">
        <v>-0.86679116090881791</v>
      </c>
      <c r="G174" s="3">
        <v>18.099547511312231</v>
      </c>
      <c r="H174" s="3">
        <v>5.7952069716775583</v>
      </c>
      <c r="I174" s="3">
        <v>-0.68783068783069723</v>
      </c>
      <c r="J174" s="3">
        <v>-3.5056446821152711</v>
      </c>
      <c r="K174" s="3">
        <v>15.277777777777779</v>
      </c>
      <c r="L174" s="3">
        <v>12.962962962962962</v>
      </c>
      <c r="M174" s="3">
        <v>-3.0065359477124218</v>
      </c>
      <c r="N174" s="3">
        <v>4.6187363834422754</v>
      </c>
      <c r="O174" s="3">
        <v>8.7581699346405202</v>
      </c>
      <c r="P174" s="3">
        <v>-8.5470085470078061E-2</v>
      </c>
      <c r="Q174" s="3">
        <v>3.7472766884531552</v>
      </c>
      <c r="R174" s="3">
        <v>3.7037037037037095</v>
      </c>
      <c r="S174" s="3">
        <v>5.55555555555555</v>
      </c>
      <c r="T174" s="3">
        <v>0.53418803418803407</v>
      </c>
      <c r="U174" s="3">
        <v>-3.5256410256410291</v>
      </c>
      <c r="V174" s="3">
        <v>9.2592592592592631</v>
      </c>
      <c r="W174" s="3">
        <v>7.058823529411768</v>
      </c>
      <c r="X174" s="3">
        <v>8.1045751633986924</v>
      </c>
      <c r="Y174" s="3">
        <v>4.6187363834422754</v>
      </c>
      <c r="Z174" s="3">
        <v>-9.3681917211329022</v>
      </c>
      <c r="AA174" s="3">
        <v>-0.74074074074074048</v>
      </c>
      <c r="AB174" s="3">
        <v>-2.2222222222222285</v>
      </c>
      <c r="AC174" s="3">
        <v>-9.7815764482431149</v>
      </c>
      <c r="AD174" s="3">
        <v>2.2222222222222214</v>
      </c>
      <c r="AE174" s="3">
        <v>1.2345679012345681</v>
      </c>
      <c r="AF174" s="3">
        <v>7.1794871794871788</v>
      </c>
      <c r="AG174" s="3">
        <v>10.185185185185183</v>
      </c>
      <c r="AH174" s="3">
        <v>3.3323713323713307</v>
      </c>
      <c r="AI174" s="3">
        <v>-4.632706073882531</v>
      </c>
      <c r="AJ174" s="3">
        <v>4.0740740740740691</v>
      </c>
      <c r="AK174" s="3">
        <v>3.4204793028322484</v>
      </c>
      <c r="AL174" s="3">
        <v>-0.56644880174292211</v>
      </c>
    </row>
    <row r="175" spans="3:38" x14ac:dyDescent="0.35">
      <c r="C175" t="s">
        <v>95</v>
      </c>
      <c r="D175" s="3">
        <v>19.841269841269842</v>
      </c>
      <c r="E175" s="3">
        <v>16.483516483516482</v>
      </c>
      <c r="F175" s="3">
        <v>19.291819291819294</v>
      </c>
      <c r="G175" s="3">
        <v>1.4245014245014289</v>
      </c>
      <c r="H175" s="3">
        <v>-6.349206349206348</v>
      </c>
      <c r="I175" s="3">
        <v>-9.706959706959708</v>
      </c>
      <c r="J175" s="3">
        <v>20.370370370370367</v>
      </c>
      <c r="K175" s="3">
        <v>-3.4920634920634868</v>
      </c>
      <c r="L175" s="3">
        <v>-5.4700854700854684</v>
      </c>
      <c r="M175" s="3">
        <v>7.1428571428571459</v>
      </c>
      <c r="N175" s="3">
        <v>0.31746031746031633</v>
      </c>
      <c r="O175" s="3">
        <v>-5.5555555555555571</v>
      </c>
      <c r="P175" s="3">
        <v>-6.2004168670835291</v>
      </c>
      <c r="Q175" s="3">
        <v>10.317460317460316</v>
      </c>
      <c r="R175" s="3">
        <v>34.680134680134678</v>
      </c>
      <c r="S175" s="3">
        <v>12.222222222222214</v>
      </c>
      <c r="T175" s="3">
        <v>14.343434343434346</v>
      </c>
      <c r="U175" s="3">
        <v>9.7222222222222214</v>
      </c>
      <c r="V175" s="3">
        <v>30.864197530864203</v>
      </c>
      <c r="W175" s="3">
        <v>5.5555555555555571</v>
      </c>
      <c r="X175" s="3">
        <v>2.3809523809523796</v>
      </c>
      <c r="Y175" s="3">
        <v>7.1428571428571459</v>
      </c>
      <c r="Z175" s="3">
        <v>7.9365079365079225</v>
      </c>
      <c r="AA175" s="3">
        <v>20.63492063492064</v>
      </c>
      <c r="AB175" s="3">
        <v>25.396825396825392</v>
      </c>
      <c r="AC175" s="3">
        <v>15.151515151515156</v>
      </c>
      <c r="AD175" s="3">
        <v>14.285714285714285</v>
      </c>
      <c r="AE175" s="3" t="s">
        <v>78</v>
      </c>
      <c r="AF175" s="3">
        <v>2.9982363315696645</v>
      </c>
      <c r="AG175" s="3">
        <v>16.91919191919192</v>
      </c>
      <c r="AH175" s="3">
        <v>-4.6211504544837929</v>
      </c>
      <c r="AI175" s="3">
        <v>8.9745439745439839</v>
      </c>
      <c r="AJ175" s="3">
        <v>-1.5873015873015959</v>
      </c>
      <c r="AK175" s="3">
        <v>13.247863247863243</v>
      </c>
      <c r="AL175" s="3">
        <v>14.691358024691354</v>
      </c>
    </row>
    <row r="176" spans="3:38" x14ac:dyDescent="0.35">
      <c r="C176" t="s">
        <v>96</v>
      </c>
      <c r="D176" s="3">
        <v>11.111111111111114</v>
      </c>
      <c r="E176" s="3">
        <v>0.35612535612536078</v>
      </c>
      <c r="F176" s="3">
        <v>2.331002331002324</v>
      </c>
      <c r="G176" s="3">
        <v>5.9829059829059759</v>
      </c>
      <c r="H176" s="3">
        <v>14.814814814814824</v>
      </c>
      <c r="I176" s="3">
        <v>24.074074074074076</v>
      </c>
      <c r="J176" s="3">
        <v>35.578002244668909</v>
      </c>
      <c r="K176" s="3">
        <v>24.040404040404038</v>
      </c>
      <c r="L176" s="3">
        <v>9.0909090909090935</v>
      </c>
      <c r="M176" s="3">
        <v>14.81481481481481</v>
      </c>
      <c r="N176" s="3">
        <v>17.09401709401709</v>
      </c>
      <c r="O176" s="3">
        <v>20.299145299145287</v>
      </c>
      <c r="P176" s="3">
        <v>10.63938530605197</v>
      </c>
      <c r="Q176" s="3">
        <v>12.962962962962976</v>
      </c>
      <c r="R176" s="3">
        <v>-3.0303030303030383</v>
      </c>
      <c r="S176" s="3">
        <v>-9.1666666666666714</v>
      </c>
      <c r="T176" s="3">
        <v>16.865079365079367</v>
      </c>
      <c r="U176" s="3">
        <v>21.212121212121204</v>
      </c>
      <c r="V176" s="3">
        <v>13.58024691358024</v>
      </c>
      <c r="W176" s="3">
        <v>7.2649572649572676</v>
      </c>
      <c r="X176" s="3">
        <v>16.737891737891744</v>
      </c>
      <c r="Y176" s="3">
        <v>8.8319088319088337</v>
      </c>
      <c r="Z176" s="3">
        <v>20.7912457912458</v>
      </c>
      <c r="AA176" s="3">
        <v>10.683760683760688</v>
      </c>
      <c r="AB176" s="3">
        <v>9.1880341880341803</v>
      </c>
      <c r="AC176" s="3">
        <v>8.2828282828282909</v>
      </c>
      <c r="AD176" s="3">
        <v>5.0793650793650755</v>
      </c>
      <c r="AE176" s="3">
        <v>18.148148148148145</v>
      </c>
      <c r="AF176" s="3">
        <v>7.4915824915824913</v>
      </c>
      <c r="AG176" s="3">
        <v>11.388888888888893</v>
      </c>
      <c r="AH176" s="3">
        <v>20.915997582664254</v>
      </c>
      <c r="AI176" s="3">
        <v>11.484071484071492</v>
      </c>
      <c r="AJ176" s="3">
        <v>14.685314685314687</v>
      </c>
      <c r="AK176" s="3">
        <v>15.705128205128204</v>
      </c>
      <c r="AL176" s="3">
        <v>16.187516187516195</v>
      </c>
    </row>
    <row r="177" spans="2:38" x14ac:dyDescent="0.35">
      <c r="C177" t="s">
        <v>11</v>
      </c>
      <c r="D177" s="3">
        <v>-29.166666666666668</v>
      </c>
      <c r="E177" s="3">
        <v>-25.925925925925917</v>
      </c>
      <c r="F177" s="3">
        <v>-10.11904761904762</v>
      </c>
      <c r="G177" s="3" t="s">
        <v>78</v>
      </c>
      <c r="H177" s="3">
        <v>-22.685185185185187</v>
      </c>
      <c r="I177" s="3">
        <v>-24.761904761904759</v>
      </c>
      <c r="J177" s="3" t="s">
        <v>78</v>
      </c>
      <c r="K177" s="3">
        <v>-9.6560846560846514</v>
      </c>
      <c r="L177" s="3">
        <v>-4.44444444444445</v>
      </c>
      <c r="M177" s="3">
        <v>-8.801742919389973</v>
      </c>
      <c r="N177" s="3">
        <v>-3.4422657952069677</v>
      </c>
      <c r="O177" s="3">
        <v>-5.2287581699346433</v>
      </c>
      <c r="P177" s="3">
        <v>-15.899237472766888</v>
      </c>
      <c r="Q177" s="3">
        <v>-4.7619047619047592</v>
      </c>
      <c r="R177" s="3">
        <v>1.3227513227513157</v>
      </c>
      <c r="S177" s="3" t="s">
        <v>78</v>
      </c>
      <c r="T177" s="3" t="s">
        <v>78</v>
      </c>
      <c r="U177" s="3" t="s">
        <v>78</v>
      </c>
      <c r="V177" s="3">
        <v>-4.44444444444445</v>
      </c>
      <c r="W177" s="3">
        <v>2.5054466230936789</v>
      </c>
      <c r="X177" s="3">
        <v>-8.7509077705156102</v>
      </c>
      <c r="Y177" s="3">
        <v>-3.4132171387073313</v>
      </c>
      <c r="Z177" s="3">
        <v>13.211951447245561</v>
      </c>
      <c r="AA177" s="3">
        <v>9.8039215686274446</v>
      </c>
      <c r="AB177" s="3">
        <v>9.7167755991285389</v>
      </c>
      <c r="AC177" s="3" t="s">
        <v>78</v>
      </c>
      <c r="AD177" s="3" t="s">
        <v>78</v>
      </c>
      <c r="AE177" s="3" t="s">
        <v>78</v>
      </c>
      <c r="AF177" s="3">
        <v>17.129629629629633</v>
      </c>
      <c r="AG177" s="3" t="s">
        <v>78</v>
      </c>
      <c r="AH177" s="3">
        <v>-1.0602759622367479</v>
      </c>
      <c r="AI177" s="3">
        <v>-3.6265432098765302</v>
      </c>
      <c r="AJ177" s="3">
        <v>-9.8856209150326784</v>
      </c>
      <c r="AK177" s="3">
        <v>1.4637799564270182</v>
      </c>
      <c r="AL177" s="3">
        <v>7.5556765916242981</v>
      </c>
    </row>
    <row r="178" spans="2:38" x14ac:dyDescent="0.35">
      <c r="C178" t="s">
        <v>97</v>
      </c>
      <c r="D178" s="3">
        <v>-24.074074074074076</v>
      </c>
      <c r="E178" s="3">
        <v>-32.592592592592595</v>
      </c>
      <c r="F178" s="3">
        <v>-42.777777777777786</v>
      </c>
      <c r="G178" s="3">
        <v>-17.53086419753086</v>
      </c>
      <c r="H178" s="3">
        <v>17.037037037037024</v>
      </c>
      <c r="I178" s="3">
        <v>11.481481481481481</v>
      </c>
      <c r="J178" s="3">
        <v>25.648148148148142</v>
      </c>
      <c r="K178" s="3">
        <v>-0.87542087542087899</v>
      </c>
      <c r="L178" s="3">
        <v>1.481481481481481</v>
      </c>
      <c r="M178" s="3">
        <v>23.518518518518526</v>
      </c>
      <c r="N178" s="3">
        <v>21.111111111111114</v>
      </c>
      <c r="O178" s="3">
        <v>28.148148148148145</v>
      </c>
      <c r="P178" s="3">
        <v>20.094276094276097</v>
      </c>
      <c r="Q178" s="3">
        <v>-4.1077441077440966</v>
      </c>
      <c r="R178" s="3">
        <v>5.1851851851851762</v>
      </c>
      <c r="S178" s="3">
        <v>9.6296296296296262</v>
      </c>
      <c r="T178" s="3">
        <v>46.666666666666671</v>
      </c>
      <c r="U178" s="3">
        <v>-1.2794612794612803</v>
      </c>
      <c r="V178" s="3">
        <v>16.296296296296298</v>
      </c>
      <c r="W178" s="3">
        <v>17.222222222222221</v>
      </c>
      <c r="X178" s="3">
        <v>-3.1481481481481453</v>
      </c>
      <c r="Y178" s="3">
        <v>-6.1111111111111072</v>
      </c>
      <c r="Z178" s="3">
        <v>-2.7609427609427541</v>
      </c>
      <c r="AA178" s="3">
        <v>13.703703703703702</v>
      </c>
      <c r="AB178" s="3">
        <v>-1.1111111111111143</v>
      </c>
      <c r="AC178" s="3">
        <v>15.370370370370374</v>
      </c>
      <c r="AD178" s="3">
        <v>28.888888888888886</v>
      </c>
      <c r="AE178" s="3">
        <v>14.074074074074076</v>
      </c>
      <c r="AF178" s="3">
        <v>9.5238095238095255</v>
      </c>
      <c r="AG178" s="3">
        <v>-6.599326599326595</v>
      </c>
      <c r="AH178" s="3">
        <v>13.033670033670035</v>
      </c>
      <c r="AI178" s="3">
        <v>-7.02356902356901</v>
      </c>
      <c r="AJ178" s="3">
        <v>-0.26936026936026991</v>
      </c>
      <c r="AK178" s="3">
        <v>-0.98905723905724585</v>
      </c>
      <c r="AL178" s="3">
        <v>-2.0987654320987588</v>
      </c>
    </row>
    <row r="179" spans="2:38" x14ac:dyDescent="0.35">
      <c r="C179" t="s">
        <v>106</v>
      </c>
      <c r="D179" s="3">
        <v>-24.2877492877493</v>
      </c>
      <c r="E179" s="3">
        <v>-27.350427350427346</v>
      </c>
      <c r="F179" s="3">
        <v>-15.445665445665455</v>
      </c>
      <c r="G179" s="3">
        <v>-13.919413919413913</v>
      </c>
      <c r="H179" s="3">
        <v>-16.666666666666671</v>
      </c>
      <c r="I179" s="3">
        <v>-25.396825396825392</v>
      </c>
      <c r="J179" s="3">
        <v>-0.88383838383838054</v>
      </c>
      <c r="K179" s="3">
        <v>-29.365079365079367</v>
      </c>
      <c r="L179" s="3">
        <v>-30.291005291005277</v>
      </c>
      <c r="M179" s="3">
        <v>-25.396825396825392</v>
      </c>
      <c r="N179" s="3">
        <v>-26.984126984126988</v>
      </c>
      <c r="O179" s="3">
        <v>-23.015873015873012</v>
      </c>
      <c r="P179" s="3">
        <v>-30.484330484330492</v>
      </c>
      <c r="Q179" s="3">
        <v>-17.948717948717942</v>
      </c>
      <c r="R179" s="3">
        <v>-22.150072150072148</v>
      </c>
      <c r="S179" s="3">
        <v>-11.111111111111114</v>
      </c>
      <c r="T179" s="3">
        <v>-31.481481481481481</v>
      </c>
      <c r="U179" s="3">
        <v>-30.769230769230774</v>
      </c>
      <c r="V179" s="3">
        <v>-10.101010101010104</v>
      </c>
      <c r="W179" s="3">
        <v>-0.79365079365078373</v>
      </c>
      <c r="X179" s="3">
        <v>-3.9682539682539755</v>
      </c>
      <c r="Y179" s="3">
        <v>-33.333333333333336</v>
      </c>
      <c r="Z179" s="3">
        <v>-9.5238095238095326</v>
      </c>
      <c r="AA179" s="3">
        <v>-18.253968253968267</v>
      </c>
      <c r="AB179" s="3">
        <v>-19.41391941391943</v>
      </c>
      <c r="AC179" s="3">
        <v>-5.627705627705609</v>
      </c>
      <c r="AD179" s="3">
        <v>-15.396825396825385</v>
      </c>
      <c r="AE179" s="3">
        <v>-33.333333333333321</v>
      </c>
      <c r="AF179" s="3">
        <v>-41.093474426807745</v>
      </c>
      <c r="AG179" s="3">
        <v>-22.539682539682545</v>
      </c>
      <c r="AH179" s="3">
        <v>-12.000407000406994</v>
      </c>
      <c r="AI179" s="3">
        <v>-7.4725274725274744</v>
      </c>
      <c r="AJ179" s="3">
        <v>-26.587301587301596</v>
      </c>
      <c r="AK179" s="3">
        <v>-21.581196581196586</v>
      </c>
      <c r="AL179" s="3">
        <v>-16.931216931216923</v>
      </c>
    </row>
    <row r="180" spans="2:38" x14ac:dyDescent="0.35">
      <c r="C180" t="s">
        <v>107</v>
      </c>
      <c r="D180" s="3">
        <v>10.168350168350159</v>
      </c>
      <c r="E180" s="3">
        <v>10.173160173160156</v>
      </c>
      <c r="F180" s="3">
        <v>2.5925925925926094</v>
      </c>
      <c r="G180" s="3">
        <v>23.456790123456784</v>
      </c>
      <c r="H180" s="3">
        <v>-4.617604617604627</v>
      </c>
      <c r="I180" s="3">
        <v>10.634920634920633</v>
      </c>
      <c r="J180" s="3">
        <v>11.279461279461273</v>
      </c>
      <c r="K180" s="3">
        <v>-4.1750841750841658</v>
      </c>
      <c r="L180" s="3">
        <v>6.6666666666666572</v>
      </c>
      <c r="M180" s="3">
        <v>3.0976430976431004</v>
      </c>
      <c r="N180" s="3">
        <v>15.440115440115449</v>
      </c>
      <c r="O180" s="3">
        <v>9.6296296296296333</v>
      </c>
      <c r="P180" s="3">
        <v>7.121693121693113</v>
      </c>
      <c r="Q180" s="3">
        <v>1.4814814814814952</v>
      </c>
      <c r="R180" s="3">
        <v>16.666666666666657</v>
      </c>
      <c r="S180" s="3">
        <v>5.9829059829059901</v>
      </c>
      <c r="T180" s="3">
        <v>3.3950617283950635</v>
      </c>
      <c r="U180" s="3">
        <v>10.317460317460331</v>
      </c>
      <c r="V180" s="3">
        <v>4.6296296296296191</v>
      </c>
      <c r="W180" s="3">
        <v>3.8961038961039094</v>
      </c>
      <c r="X180" s="3">
        <v>11.784511784511785</v>
      </c>
      <c r="Y180" s="3">
        <v>12.592592592592595</v>
      </c>
      <c r="Z180" s="3">
        <v>13.086419753086403</v>
      </c>
      <c r="AA180" s="3">
        <v>10.101010101010097</v>
      </c>
      <c r="AB180" s="3">
        <v>8.956228956228955</v>
      </c>
      <c r="AC180" s="3">
        <v>10.940170940170944</v>
      </c>
      <c r="AD180" s="3">
        <v>4.1975308641975246</v>
      </c>
      <c r="AE180" s="3">
        <v>25.555555555555543</v>
      </c>
      <c r="AF180" s="3">
        <v>12.839506172839499</v>
      </c>
      <c r="AG180" s="3">
        <v>4.5855379188712462</v>
      </c>
      <c r="AH180" s="3">
        <v>11.848324514991191</v>
      </c>
      <c r="AI180" s="3">
        <v>12.000949667616325</v>
      </c>
      <c r="AJ180" s="3">
        <v>19.999999999999993</v>
      </c>
      <c r="AK180" s="3">
        <v>20.558361391694731</v>
      </c>
      <c r="AL180" s="3">
        <v>15.308641975308646</v>
      </c>
    </row>
    <row r="181" spans="2:38" x14ac:dyDescent="0.35">
      <c r="C181" t="s">
        <v>12</v>
      </c>
      <c r="D181" s="3">
        <v>20.370370370370374</v>
      </c>
      <c r="E181" s="3">
        <v>14.814814814814824</v>
      </c>
      <c r="F181" s="3">
        <v>22.68518518518518</v>
      </c>
      <c r="G181" s="3">
        <v>5.396825396825399</v>
      </c>
      <c r="H181" s="3">
        <v>-3.2996632996632975</v>
      </c>
      <c r="I181" s="3">
        <v>17.460317460317462</v>
      </c>
      <c r="J181" s="3">
        <v>17.724867724867721</v>
      </c>
      <c r="K181" s="3">
        <v>20.683760683760688</v>
      </c>
      <c r="L181" s="3">
        <v>6.349206349206348</v>
      </c>
      <c r="M181" s="3">
        <v>16.481481481481481</v>
      </c>
      <c r="N181" s="3">
        <v>19.25925925925926</v>
      </c>
      <c r="O181" s="3">
        <v>13.888888888888893</v>
      </c>
      <c r="P181" s="3">
        <v>8.6666666666666785</v>
      </c>
      <c r="Q181" s="3">
        <v>-16.574074074074069</v>
      </c>
      <c r="R181" s="3">
        <v>6.6666666666666643</v>
      </c>
      <c r="S181" s="3">
        <v>10.235690235690228</v>
      </c>
      <c r="T181" s="3">
        <v>23.280423280423282</v>
      </c>
      <c r="U181" s="3">
        <v>12.896825396825399</v>
      </c>
      <c r="V181" s="3">
        <v>2.3809523809523796</v>
      </c>
      <c r="W181" s="3">
        <v>15.185185185185183</v>
      </c>
      <c r="X181" s="3">
        <v>-11.111111111111104</v>
      </c>
      <c r="Y181" s="3">
        <v>16.666666666666664</v>
      </c>
      <c r="Z181" s="3">
        <v>12.407407407407405</v>
      </c>
      <c r="AA181" s="3">
        <v>15.740740740740737</v>
      </c>
      <c r="AB181" s="3">
        <v>9.9999999999999964</v>
      </c>
      <c r="AC181" s="3">
        <v>16.296296296296294</v>
      </c>
      <c r="AD181" s="3">
        <v>16.666666666666664</v>
      </c>
      <c r="AE181" s="3">
        <v>41.481481481481481</v>
      </c>
      <c r="AF181" s="3">
        <v>22.592592592592585</v>
      </c>
      <c r="AG181" s="3">
        <v>7.4074074074074119</v>
      </c>
      <c r="AH181" s="3">
        <v>11.81481481481481</v>
      </c>
      <c r="AI181" s="3">
        <v>-7.5555555555555571</v>
      </c>
      <c r="AJ181" s="3">
        <v>22.222222222222214</v>
      </c>
      <c r="AK181" s="3">
        <v>13.37301587301587</v>
      </c>
      <c r="AL181" s="3">
        <v>3.9506172839506135</v>
      </c>
    </row>
    <row r="182" spans="2:38" x14ac:dyDescent="0.35">
      <c r="C182" t="s">
        <v>108</v>
      </c>
      <c r="D182" s="3">
        <v>31.018518518518519</v>
      </c>
      <c r="E182" s="3">
        <v>52.006172839506178</v>
      </c>
      <c r="F182" s="3">
        <v>32.572751322751323</v>
      </c>
      <c r="G182" s="3">
        <v>49.91181657848324</v>
      </c>
      <c r="H182" s="3">
        <v>14.562289562289557</v>
      </c>
      <c r="I182" s="3">
        <v>11.419753086419753</v>
      </c>
      <c r="J182" s="3" t="s">
        <v>78</v>
      </c>
      <c r="K182" s="3">
        <v>48.888888888888879</v>
      </c>
      <c r="L182" s="3" t="s">
        <v>78</v>
      </c>
      <c r="M182" s="3">
        <v>19.44444444444445</v>
      </c>
      <c r="N182" s="3">
        <v>4.0404040404040344</v>
      </c>
      <c r="O182" s="3">
        <v>12.794612794612792</v>
      </c>
      <c r="P182" s="3">
        <v>-17.367724867724867</v>
      </c>
      <c r="Q182" s="3">
        <v>28.914141414141419</v>
      </c>
      <c r="R182" s="3" t="s">
        <v>78</v>
      </c>
      <c r="S182" s="3">
        <v>37.777777777777771</v>
      </c>
      <c r="T182" s="3" t="s">
        <v>78</v>
      </c>
      <c r="U182" s="3">
        <v>1.5873015873015888</v>
      </c>
      <c r="V182" s="3">
        <v>38.888888888888886</v>
      </c>
      <c r="W182" s="3">
        <v>12.542087542087543</v>
      </c>
      <c r="X182" s="3">
        <v>17.676767676767675</v>
      </c>
      <c r="Y182" s="3">
        <v>17.340067340067336</v>
      </c>
      <c r="Z182" s="3">
        <v>12.962962962962969</v>
      </c>
      <c r="AA182" s="3">
        <v>27.020202020202014</v>
      </c>
      <c r="AB182" s="3">
        <v>33.249158249158242</v>
      </c>
      <c r="AC182" s="3">
        <v>44.444444444444436</v>
      </c>
      <c r="AD182" s="3">
        <v>14.444444444444443</v>
      </c>
      <c r="AE182" s="3" t="s">
        <v>78</v>
      </c>
      <c r="AF182" s="3">
        <v>30.740740740740744</v>
      </c>
      <c r="AG182" s="3">
        <v>43.518518518518519</v>
      </c>
      <c r="AH182" s="3">
        <v>-17.541185666185672</v>
      </c>
      <c r="AI182" s="3">
        <v>19.478114478114485</v>
      </c>
      <c r="AJ182" s="3">
        <v>6.5656565656565604</v>
      </c>
      <c r="AK182" s="3">
        <v>16.666666666666664</v>
      </c>
      <c r="AL182" s="3">
        <v>16.049382716049386</v>
      </c>
    </row>
    <row r="183" spans="2:38" x14ac:dyDescent="0.35">
      <c r="C183" t="s">
        <v>109</v>
      </c>
      <c r="D183" s="3">
        <v>22.005772005771988</v>
      </c>
      <c r="E183" s="3">
        <v>46.428571428571431</v>
      </c>
      <c r="F183" s="3">
        <v>59.656084656084658</v>
      </c>
      <c r="G183" s="3">
        <v>46.60894660894661</v>
      </c>
      <c r="H183" s="3">
        <v>18.12169312169312</v>
      </c>
      <c r="I183" s="3">
        <v>26.719576719576715</v>
      </c>
      <c r="J183" s="3">
        <v>32.804232804232804</v>
      </c>
      <c r="K183" s="3">
        <v>42.768959435626101</v>
      </c>
      <c r="L183" s="3">
        <v>38.359788359788361</v>
      </c>
      <c r="M183" s="3">
        <v>13.359788359788361</v>
      </c>
      <c r="N183" s="3">
        <v>9.2592592592592595</v>
      </c>
      <c r="O183" s="3">
        <v>20.238095238095241</v>
      </c>
      <c r="P183" s="3">
        <v>16.034151034151037</v>
      </c>
      <c r="Q183" s="3">
        <v>11.640211640211639</v>
      </c>
      <c r="R183" s="3">
        <v>-7.3412698412698418</v>
      </c>
      <c r="S183" s="3">
        <v>41.402116402116391</v>
      </c>
      <c r="T183" s="3">
        <v>29.206349206349209</v>
      </c>
      <c r="U183" s="3">
        <v>34.920634920634924</v>
      </c>
      <c r="V183" s="3">
        <v>-7.1428571428571415</v>
      </c>
      <c r="W183" s="3">
        <v>17.328042328042329</v>
      </c>
      <c r="X183" s="3">
        <v>24.735449735449727</v>
      </c>
      <c r="Y183" s="3">
        <v>16.269841269841272</v>
      </c>
      <c r="Z183" s="3">
        <v>12.433862433862444</v>
      </c>
      <c r="AA183" s="3">
        <v>3.0423280423280374</v>
      </c>
      <c r="AB183" s="3">
        <v>-5.952380952380949</v>
      </c>
      <c r="AC183" s="3">
        <v>35.09700176366843</v>
      </c>
      <c r="AD183" s="3">
        <v>43.474426807760139</v>
      </c>
      <c r="AE183" s="3">
        <v>37.125220458553784</v>
      </c>
      <c r="AF183" s="3">
        <v>19.047619047619047</v>
      </c>
      <c r="AG183" s="3">
        <v>32.010582010582013</v>
      </c>
      <c r="AH183" s="3">
        <v>20.582010582010575</v>
      </c>
      <c r="AI183" s="3">
        <v>-4.0687830687830768</v>
      </c>
      <c r="AJ183" s="3">
        <v>8.5978835978835946</v>
      </c>
      <c r="AK183" s="3">
        <v>-24.293530543530544</v>
      </c>
      <c r="AL183" s="3">
        <v>-9.0828924162257465</v>
      </c>
    </row>
    <row r="184" spans="2:38" x14ac:dyDescent="0.35">
      <c r="C184" t="s">
        <v>98</v>
      </c>
      <c r="D184" s="3">
        <v>3.9682539682539755</v>
      </c>
      <c r="E184" s="3">
        <v>10.846560846560848</v>
      </c>
      <c r="F184" s="3">
        <v>-21.428571428571423</v>
      </c>
      <c r="G184" s="3">
        <v>5.1994301994301964</v>
      </c>
      <c r="H184" s="3">
        <v>19.658119658119674</v>
      </c>
      <c r="I184" s="3">
        <v>-3.3068783068783034</v>
      </c>
      <c r="J184" s="3">
        <v>-15.384615384615394</v>
      </c>
      <c r="K184" s="3">
        <v>2.5641025641025621</v>
      </c>
      <c r="L184" s="3">
        <v>7.6923076923077005</v>
      </c>
      <c r="M184" s="3">
        <v>-11.721611721611723</v>
      </c>
      <c r="N184" s="3">
        <v>4.9450549450549488</v>
      </c>
      <c r="O184" s="3">
        <v>9.4017094017094109</v>
      </c>
      <c r="P184" s="3">
        <v>4.8599918599918652</v>
      </c>
      <c r="Q184" s="3">
        <v>1.5262515262515421</v>
      </c>
      <c r="R184" s="3">
        <v>-9.8765432098765373</v>
      </c>
      <c r="S184" s="3">
        <v>-0.50505050505050519</v>
      </c>
      <c r="T184" s="3">
        <v>3.0303030303030241</v>
      </c>
      <c r="U184" s="3">
        <v>2.5641025641025692</v>
      </c>
      <c r="V184" s="3">
        <v>14.814814814814817</v>
      </c>
      <c r="W184" s="3">
        <v>-5.1282051282051384</v>
      </c>
      <c r="X184" s="3">
        <v>5.1892551892551921</v>
      </c>
      <c r="Y184" s="3">
        <v>-2.5641025641025621</v>
      </c>
      <c r="Z184" s="3">
        <v>0.14245014245014431</v>
      </c>
      <c r="AA184" s="3">
        <v>1.5873015873015888</v>
      </c>
      <c r="AB184" s="3">
        <v>14.430014430014431</v>
      </c>
      <c r="AC184" s="3">
        <v>5.1515151515151416</v>
      </c>
      <c r="AD184" s="3">
        <v>8.1790123456790127</v>
      </c>
      <c r="AE184" s="3">
        <v>6.9841269841269842</v>
      </c>
      <c r="AF184" s="3">
        <v>11.266511266511266</v>
      </c>
      <c r="AG184" s="3">
        <v>4.3650793650793673</v>
      </c>
      <c r="AH184" s="3">
        <v>-3.0864197530864317</v>
      </c>
      <c r="AI184" s="3">
        <v>0.952380952380949</v>
      </c>
      <c r="AJ184" s="3">
        <v>8.8624338624338606</v>
      </c>
      <c r="AK184" s="3">
        <v>9.7552910052909922</v>
      </c>
      <c r="AL184" s="3">
        <v>13.546330212996892</v>
      </c>
    </row>
    <row r="185" spans="2:38" x14ac:dyDescent="0.35">
      <c r="C185" t="s">
        <v>13</v>
      </c>
      <c r="D185" s="3">
        <v>-14.006734006734007</v>
      </c>
      <c r="E185" s="3">
        <v>-11.851851851851848</v>
      </c>
      <c r="F185" s="3">
        <v>-14.351851851851855</v>
      </c>
      <c r="G185" s="3">
        <v>-8.1481481481481453</v>
      </c>
      <c r="H185" s="3">
        <v>-14.761904761904766</v>
      </c>
      <c r="I185" s="3">
        <v>-21.587301587301589</v>
      </c>
      <c r="J185" s="3">
        <v>-27.089947089947088</v>
      </c>
      <c r="K185" s="3">
        <v>-29.876543209876544</v>
      </c>
      <c r="L185" s="3">
        <v>-4.0740740740740691</v>
      </c>
      <c r="M185" s="3">
        <v>-14.81481481481481</v>
      </c>
      <c r="N185" s="3">
        <v>-26.666666666666661</v>
      </c>
      <c r="O185" s="3">
        <v>-21.082621082621088</v>
      </c>
      <c r="P185" s="3">
        <v>-11.608465608465615</v>
      </c>
      <c r="Q185" s="3">
        <v>-13.888888888888886</v>
      </c>
      <c r="R185" s="3">
        <v>-1.1965811965811923</v>
      </c>
      <c r="S185" s="3">
        <v>-12.839506172839499</v>
      </c>
      <c r="T185" s="3">
        <v>-17.037037037037038</v>
      </c>
      <c r="U185" s="3">
        <v>-10.648148148148142</v>
      </c>
      <c r="V185" s="3">
        <v>-2.9629629629629619</v>
      </c>
      <c r="W185" s="3">
        <v>-12.592592592592595</v>
      </c>
      <c r="X185" s="3">
        <v>-6.8253968253968296</v>
      </c>
      <c r="Y185" s="3">
        <v>-17.777777777777771</v>
      </c>
      <c r="Z185" s="3">
        <v>-6.6666666666666572</v>
      </c>
      <c r="AA185" s="3">
        <v>2.9629629629629477</v>
      </c>
      <c r="AB185" s="3">
        <v>-20.634920634920633</v>
      </c>
      <c r="AC185" s="3">
        <v>-14.410774410774408</v>
      </c>
      <c r="AD185" s="3">
        <v>-8.1481481481481453</v>
      </c>
      <c r="AE185" s="3">
        <v>10.123456790123456</v>
      </c>
      <c r="AF185" s="3">
        <v>19.25925925925926</v>
      </c>
      <c r="AG185" s="3">
        <v>15.925925925925931</v>
      </c>
      <c r="AH185" s="3">
        <v>2.1164021164021065</v>
      </c>
      <c r="AI185" s="3">
        <v>4.8205128205128105</v>
      </c>
      <c r="AJ185" s="3">
        <v>-17.777777777777786</v>
      </c>
      <c r="AK185" s="3">
        <v>-4.9725274725274744</v>
      </c>
      <c r="AL185" s="3">
        <v>-21.23456790123457</v>
      </c>
    </row>
    <row r="186" spans="2:38" x14ac:dyDescent="0.35">
      <c r="C186" t="s">
        <v>110</v>
      </c>
      <c r="D186" s="3">
        <v>2.4074074074074048</v>
      </c>
      <c r="E186" s="3">
        <v>1.4285714285714306</v>
      </c>
      <c r="F186" s="3">
        <v>3.5449735449735442</v>
      </c>
      <c r="G186" s="3">
        <v>10.940170940170944</v>
      </c>
      <c r="H186" s="3">
        <v>1.3431013431013383</v>
      </c>
      <c r="I186" s="3">
        <v>-0.58201058201058231</v>
      </c>
      <c r="J186" s="3">
        <v>18.062678062678067</v>
      </c>
      <c r="K186" s="3">
        <v>18.005698005698008</v>
      </c>
      <c r="L186" s="3">
        <v>28.783068783068785</v>
      </c>
      <c r="M186" s="3">
        <v>4.7008547008547126</v>
      </c>
      <c r="N186" s="3">
        <v>7.2364672364672415</v>
      </c>
      <c r="O186" s="3">
        <v>5.4131054131054128</v>
      </c>
      <c r="P186" s="3">
        <v>17.903133903133906</v>
      </c>
      <c r="Q186" s="3">
        <v>1.7989417989417973</v>
      </c>
      <c r="R186" s="3">
        <v>11.296296296296291</v>
      </c>
      <c r="S186" s="3">
        <v>11.509971509971514</v>
      </c>
      <c r="T186" s="3">
        <v>21.481481481481488</v>
      </c>
      <c r="U186" s="3">
        <v>18.148148148148152</v>
      </c>
      <c r="V186" s="3">
        <v>19.629629629629633</v>
      </c>
      <c r="W186" s="3">
        <v>7.1794871794871824</v>
      </c>
      <c r="X186" s="3">
        <v>8.1196581196581121</v>
      </c>
      <c r="Y186" s="3">
        <v>6.2678062678062645</v>
      </c>
      <c r="Z186" s="3">
        <v>3.4188034188034351</v>
      </c>
      <c r="AA186" s="3">
        <v>5.3439153439153415</v>
      </c>
      <c r="AB186" s="3">
        <v>7.7777777777777715</v>
      </c>
      <c r="AC186" s="3">
        <v>17.037037037037038</v>
      </c>
      <c r="AD186" s="3">
        <v>18.518518518518519</v>
      </c>
      <c r="AE186" s="3">
        <v>18.888888888888879</v>
      </c>
      <c r="AF186" s="3">
        <v>12.592592592592595</v>
      </c>
      <c r="AG186" s="3">
        <v>14.629629629629626</v>
      </c>
      <c r="AH186" s="3">
        <v>6.1098901098901166</v>
      </c>
      <c r="AI186" s="3">
        <v>15.569393569393569</v>
      </c>
      <c r="AJ186" s="3">
        <v>17.399267399267401</v>
      </c>
      <c r="AK186" s="3">
        <v>1.3359788359788354</v>
      </c>
      <c r="AL186" s="3">
        <v>6.9664902998236187</v>
      </c>
    </row>
    <row r="187" spans="2:38" x14ac:dyDescent="0.35">
      <c r="C187" t="s">
        <v>139</v>
      </c>
      <c r="D187" s="3">
        <v>13.232323232323239</v>
      </c>
      <c r="E187" s="3">
        <v>7.5757575757575637</v>
      </c>
      <c r="F187" s="3">
        <v>2.5673400673400764</v>
      </c>
      <c r="G187" s="3">
        <v>5.0505050505050448</v>
      </c>
      <c r="H187" s="3">
        <v>8.4175084175084152</v>
      </c>
      <c r="I187" s="3">
        <v>-2.9629629629629619</v>
      </c>
      <c r="J187" s="3">
        <v>1.5873015873015888</v>
      </c>
      <c r="K187" s="3">
        <v>21.75925925925926</v>
      </c>
      <c r="L187" s="3">
        <v>5.8275058275058242</v>
      </c>
      <c r="M187" s="3">
        <v>0.21367521367520936</v>
      </c>
      <c r="N187" s="3">
        <v>5.6980056980056943</v>
      </c>
      <c r="O187" s="3">
        <v>6.980056980056986</v>
      </c>
      <c r="P187" s="3">
        <v>11.208754208754208</v>
      </c>
      <c r="Q187" s="3">
        <v>22.222222222222229</v>
      </c>
      <c r="R187" s="3">
        <v>16.006216006215993</v>
      </c>
      <c r="S187" s="3">
        <v>12.725546058879395</v>
      </c>
      <c r="T187" s="3">
        <v>14.141414141414142</v>
      </c>
      <c r="U187" s="3">
        <v>13.232323232323225</v>
      </c>
      <c r="V187" s="3">
        <v>15.476190476190482</v>
      </c>
      <c r="W187" s="3">
        <v>10.489510489510494</v>
      </c>
      <c r="X187" s="3">
        <v>2.991452991452995</v>
      </c>
      <c r="Y187" s="3">
        <v>8.8319088319088266</v>
      </c>
      <c r="Z187" s="3">
        <v>11.49961149961149</v>
      </c>
      <c r="AA187" s="3">
        <v>-1.2108262108262124</v>
      </c>
      <c r="AB187" s="3">
        <v>4.0598290598290561</v>
      </c>
      <c r="AC187" s="3">
        <v>23.376623376623371</v>
      </c>
      <c r="AD187" s="3">
        <v>-1.1111111111111072</v>
      </c>
      <c r="AE187" s="3">
        <v>-1.9841269841269806</v>
      </c>
      <c r="AF187" s="3">
        <v>-6.349206349206348</v>
      </c>
      <c r="AG187" s="3">
        <v>6.6476733143399898</v>
      </c>
      <c r="AH187" s="3">
        <v>-0.70370370370370949</v>
      </c>
      <c r="AI187" s="3">
        <v>8.5824915824915919</v>
      </c>
      <c r="AJ187" s="3">
        <v>24.242424242424249</v>
      </c>
      <c r="AK187" s="3">
        <v>11.261655011655023</v>
      </c>
      <c r="AL187" s="3">
        <v>2.7777777777777857</v>
      </c>
    </row>
    <row r="188" spans="2:38" x14ac:dyDescent="0.35"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2:38" x14ac:dyDescent="0.35">
      <c r="B189" t="s">
        <v>80</v>
      </c>
      <c r="D189" s="3">
        <v>2.4074074074074048</v>
      </c>
      <c r="E189" s="3">
        <v>2.5132275132275055</v>
      </c>
      <c r="F189" s="3">
        <v>1.1692782526115835</v>
      </c>
      <c r="G189" s="3">
        <v>11.76638176638177</v>
      </c>
      <c r="H189" s="3">
        <v>-6.1050061050060833E-2</v>
      </c>
      <c r="I189" s="3">
        <v>-0.68783068783069723</v>
      </c>
      <c r="J189" s="3">
        <v>11.279461279461273</v>
      </c>
      <c r="K189" s="3">
        <v>9.971509971509974</v>
      </c>
      <c r="L189" s="3">
        <v>6.6161616161616088</v>
      </c>
      <c r="M189" s="3">
        <v>1.9841269841269842</v>
      </c>
      <c r="N189" s="3">
        <v>4.6187363834422754</v>
      </c>
      <c r="O189" s="3">
        <v>6.980056980056986</v>
      </c>
      <c r="P189" s="3">
        <v>-9.7680097680097333E-2</v>
      </c>
      <c r="Q189" s="3">
        <v>3.7472766884531552</v>
      </c>
      <c r="R189" s="3">
        <v>2.5132275132275126</v>
      </c>
      <c r="S189" s="3">
        <v>8.3164983164983113</v>
      </c>
      <c r="T189" s="3">
        <v>4.8076923076923137</v>
      </c>
      <c r="U189" s="3">
        <v>4.7041847041847049</v>
      </c>
      <c r="V189" s="3">
        <v>12.459207459207464</v>
      </c>
      <c r="W189" s="3">
        <v>3.8961038961039094</v>
      </c>
      <c r="X189" s="3">
        <v>3.2763532763532766</v>
      </c>
      <c r="Y189" s="3">
        <v>4.6187363834422754</v>
      </c>
      <c r="Z189" s="3">
        <v>7.9365079365079225</v>
      </c>
      <c r="AA189" s="3">
        <v>2.9629629629629477</v>
      </c>
      <c r="AB189" s="3">
        <v>4.0598290598290561</v>
      </c>
      <c r="AC189" s="3">
        <v>8.414918414918418</v>
      </c>
      <c r="AD189" s="3">
        <v>7.9585537918871232</v>
      </c>
      <c r="AE189" s="3">
        <v>12.698412698412699</v>
      </c>
      <c r="AF189" s="3">
        <v>9.7979797979797993</v>
      </c>
      <c r="AG189" s="3">
        <v>7.4074074074074119</v>
      </c>
      <c r="AH189" s="3">
        <v>3.5124135124135236</v>
      </c>
      <c r="AI189" s="3">
        <v>-0.71225071225070735</v>
      </c>
      <c r="AJ189" s="3">
        <v>6.5656565656565604</v>
      </c>
      <c r="AK189" s="3">
        <v>5.6018518518518476</v>
      </c>
      <c r="AL189" s="3">
        <v>2.7777777777777857</v>
      </c>
    </row>
    <row r="190" spans="2:38" x14ac:dyDescent="0.35">
      <c r="B190" t="s">
        <v>81</v>
      </c>
      <c r="D190" s="3">
        <v>3.1405868009087881</v>
      </c>
      <c r="E190" s="3">
        <v>3.047353418076606</v>
      </c>
      <c r="F190" s="3">
        <v>3.3527148276397005</v>
      </c>
      <c r="G190" s="3">
        <v>8.8955564129712723</v>
      </c>
      <c r="H190" s="3">
        <v>1.2853909585935728</v>
      </c>
      <c r="I190" s="3">
        <v>1.1210235493795067</v>
      </c>
      <c r="J190" s="3">
        <v>9.0796411874843237</v>
      </c>
      <c r="K190" s="3">
        <v>7.4403330129825829</v>
      </c>
      <c r="L190" s="3">
        <v>7.3293841438387561</v>
      </c>
      <c r="M190" s="3">
        <v>0.68651131748165573</v>
      </c>
      <c r="N190" s="3">
        <v>2.1804641375323626</v>
      </c>
      <c r="O190" s="3">
        <v>3.6037369245557751</v>
      </c>
      <c r="P190" s="3">
        <v>0.67684939652361209</v>
      </c>
      <c r="Q190" s="3">
        <v>3.2372904965916574</v>
      </c>
      <c r="R190" s="3">
        <v>3.2183760750582211</v>
      </c>
      <c r="S190" s="3">
        <v>7.8410534254187478</v>
      </c>
      <c r="T190" s="3">
        <v>5.9084810936662802</v>
      </c>
      <c r="U190" s="3">
        <v>4.7643048958838436</v>
      </c>
      <c r="V190" s="3">
        <v>11.154810552958702</v>
      </c>
      <c r="W190" s="3">
        <v>3.2824869312723557</v>
      </c>
      <c r="X190" s="3">
        <v>3.9279984424992498</v>
      </c>
      <c r="Y190" s="3">
        <v>2.7086888049154196</v>
      </c>
      <c r="Z190" s="3">
        <v>5.6689289348520369</v>
      </c>
      <c r="AA190" s="3">
        <v>3.6046958242388358</v>
      </c>
      <c r="AB190" s="3">
        <v>4.0933196042547477</v>
      </c>
      <c r="AC190" s="3">
        <v>8.4169177151633274</v>
      </c>
      <c r="AD190" s="3">
        <v>11.277699293766835</v>
      </c>
      <c r="AE190" s="3">
        <v>13.638270019222398</v>
      </c>
      <c r="AF190" s="3">
        <v>7.8913137353308276</v>
      </c>
      <c r="AG190" s="3">
        <v>6.9591855376169089</v>
      </c>
      <c r="AH190" s="3">
        <v>2.8006222081101035</v>
      </c>
      <c r="AI190" s="3">
        <v>0.87158676942781599</v>
      </c>
      <c r="AJ190" s="3">
        <v>5.0092302663020538</v>
      </c>
      <c r="AK190" s="3">
        <v>4.6155493199366058</v>
      </c>
      <c r="AL190" s="3">
        <v>2.9947302135234906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370E-9F08-4590-BD32-6B1647270320}">
  <sheetPr>
    <tabColor theme="7"/>
  </sheetPr>
  <dimension ref="A1:Z95"/>
  <sheetViews>
    <sheetView workbookViewId="0"/>
  </sheetViews>
  <sheetFormatPr defaultRowHeight="14.5" x14ac:dyDescent="0.35"/>
  <cols>
    <col min="21" max="26" width="9" bestFit="1" customWidth="1"/>
  </cols>
  <sheetData>
    <row r="1" spans="1:26" x14ac:dyDescent="0.35">
      <c r="C1" t="s">
        <v>68</v>
      </c>
      <c r="L1" t="s">
        <v>145</v>
      </c>
      <c r="U1" t="s">
        <v>76</v>
      </c>
    </row>
    <row r="2" spans="1:26" x14ac:dyDescent="0.35">
      <c r="B2" t="s">
        <v>0</v>
      </c>
      <c r="C2" t="s">
        <v>67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K2" t="s">
        <v>0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64</v>
      </c>
      <c r="T2" t="s">
        <v>0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64</v>
      </c>
    </row>
    <row r="3" spans="1:26" x14ac:dyDescent="0.35">
      <c r="A3" t="s">
        <v>93</v>
      </c>
      <c r="B3" t="s">
        <v>16</v>
      </c>
      <c r="C3" s="3">
        <v>45.85877085877086</v>
      </c>
      <c r="D3" s="3">
        <v>33.408342499251596</v>
      </c>
      <c r="E3" s="3">
        <v>48.036145952812625</v>
      </c>
      <c r="F3" s="3">
        <v>45.161875161875159</v>
      </c>
      <c r="G3" s="3">
        <v>53.649436982770311</v>
      </c>
      <c r="H3" s="3">
        <v>45.22291429109611</v>
      </c>
      <c r="J3" t="s">
        <v>93</v>
      </c>
      <c r="K3" t="s">
        <v>16</v>
      </c>
      <c r="L3" s="3">
        <v>67.592592592592595</v>
      </c>
      <c r="M3" s="3">
        <v>42.888888888888886</v>
      </c>
      <c r="N3" s="3">
        <v>46.419753086419746</v>
      </c>
      <c r="O3" s="3">
        <v>44.888888888888893</v>
      </c>
      <c r="P3" s="3">
        <v>46.962962962962962</v>
      </c>
      <c r="Q3" s="3">
        <v>49.592592592592588</v>
      </c>
      <c r="S3" t="s">
        <v>93</v>
      </c>
      <c r="T3" t="s">
        <v>16</v>
      </c>
      <c r="U3" s="3">
        <v>-21.733821733821735</v>
      </c>
      <c r="V3" s="3">
        <v>-9.4805463896372899</v>
      </c>
      <c r="W3" s="3">
        <v>1.6163928663928786</v>
      </c>
      <c r="X3" s="3">
        <v>0.27298627298626599</v>
      </c>
      <c r="Y3" s="3">
        <v>6.6864740198073491</v>
      </c>
      <c r="Z3" s="3">
        <v>-4.369678301496478</v>
      </c>
    </row>
    <row r="4" spans="1:26" x14ac:dyDescent="0.35">
      <c r="A4" t="s">
        <v>93</v>
      </c>
      <c r="B4" t="s">
        <v>142</v>
      </c>
      <c r="C4" s="3">
        <v>56.809337932703947</v>
      </c>
      <c r="D4" s="3">
        <v>51.583748495513191</v>
      </c>
      <c r="E4" s="3">
        <v>51.871272639246492</v>
      </c>
      <c r="F4" s="3">
        <v>55.703703703703709</v>
      </c>
      <c r="G4" s="3">
        <v>52.453015394191866</v>
      </c>
      <c r="H4" s="3">
        <v>53.684215633071844</v>
      </c>
      <c r="J4" t="s">
        <v>93</v>
      </c>
      <c r="K4" t="s">
        <v>142</v>
      </c>
      <c r="L4" s="3"/>
      <c r="M4" s="3"/>
      <c r="N4" s="3"/>
      <c r="O4" s="3"/>
      <c r="P4" s="3"/>
      <c r="Q4" s="3"/>
      <c r="S4" t="s">
        <v>93</v>
      </c>
      <c r="T4" t="s">
        <v>142</v>
      </c>
      <c r="U4" s="3"/>
      <c r="V4" s="3"/>
      <c r="W4" s="3"/>
      <c r="X4" s="3"/>
      <c r="Y4" s="3"/>
      <c r="Z4" s="3"/>
    </row>
    <row r="5" spans="1:26" x14ac:dyDescent="0.35">
      <c r="A5" t="s">
        <v>92</v>
      </c>
      <c r="B5" t="s">
        <v>113</v>
      </c>
      <c r="C5" s="3">
        <v>69.059109614665175</v>
      </c>
      <c r="D5" s="3">
        <v>51.163146617692071</v>
      </c>
      <c r="E5" s="3">
        <v>64.679733846400509</v>
      </c>
      <c r="F5" s="3">
        <v>56.481481481481481</v>
      </c>
      <c r="G5" s="3">
        <v>63.65506921062476</v>
      </c>
      <c r="H5" s="3">
        <v>61.007708154172789</v>
      </c>
      <c r="J5" t="s">
        <v>92</v>
      </c>
      <c r="K5" t="s">
        <v>113</v>
      </c>
      <c r="L5" s="3">
        <v>56.922398589065253</v>
      </c>
      <c r="M5" s="3">
        <v>43.477062289562291</v>
      </c>
      <c r="N5" s="3">
        <v>40.532348604459024</v>
      </c>
      <c r="O5" s="3">
        <v>36.931386514719847</v>
      </c>
      <c r="P5" s="3">
        <v>36.941798941798936</v>
      </c>
      <c r="Q5" s="3">
        <v>43.319533332833132</v>
      </c>
      <c r="S5" t="s">
        <v>92</v>
      </c>
      <c r="T5" t="s">
        <v>113</v>
      </c>
      <c r="U5" s="3">
        <v>12.136711025599922</v>
      </c>
      <c r="V5" s="3">
        <v>7.6860843281297804</v>
      </c>
      <c r="W5" s="3">
        <v>24.147385241941485</v>
      </c>
      <c r="X5" s="3">
        <v>19.550094966761634</v>
      </c>
      <c r="Y5" s="3">
        <v>26.713270268825823</v>
      </c>
      <c r="Z5" s="3">
        <v>17.688174821339658</v>
      </c>
    </row>
    <row r="6" spans="1:26" x14ac:dyDescent="0.35">
      <c r="A6" t="s">
        <v>92</v>
      </c>
      <c r="B6" t="s">
        <v>1</v>
      </c>
      <c r="C6" s="3">
        <v>62.718454385121049</v>
      </c>
      <c r="D6" s="3">
        <v>52.695606862273529</v>
      </c>
      <c r="E6" s="3">
        <v>60.687753604420266</v>
      </c>
      <c r="F6" s="3">
        <v>54.292929292929287</v>
      </c>
      <c r="G6" s="3">
        <v>73.742255686700148</v>
      </c>
      <c r="H6" s="3">
        <v>60.827399966288866</v>
      </c>
      <c r="J6" t="s">
        <v>92</v>
      </c>
      <c r="K6" t="s">
        <v>1</v>
      </c>
      <c r="L6" s="3">
        <v>52.546296296296305</v>
      </c>
      <c r="M6" s="3">
        <v>48.73361823361823</v>
      </c>
      <c r="N6" s="3">
        <v>47.831592276036723</v>
      </c>
      <c r="O6" s="3">
        <v>39.908609908609904</v>
      </c>
      <c r="P6" s="3">
        <v>68.53142536475869</v>
      </c>
      <c r="Q6" s="3">
        <v>48.009184334184333</v>
      </c>
      <c r="S6" t="s">
        <v>92</v>
      </c>
      <c r="T6" t="s">
        <v>1</v>
      </c>
      <c r="U6" s="3">
        <v>10.172158088824744</v>
      </c>
      <c r="V6" s="3">
        <v>3.9619886286552983</v>
      </c>
      <c r="W6" s="3">
        <v>12.856161328383543</v>
      </c>
      <c r="X6" s="3">
        <v>14.384319384319383</v>
      </c>
      <c r="Y6" s="3">
        <v>5.210830321941458</v>
      </c>
      <c r="Z6" s="3">
        <v>12.818215632104533</v>
      </c>
    </row>
    <row r="7" spans="1:26" x14ac:dyDescent="0.35">
      <c r="A7" t="s">
        <v>91</v>
      </c>
      <c r="B7" t="s">
        <v>2</v>
      </c>
      <c r="C7" s="3">
        <v>42.524985302763078</v>
      </c>
      <c r="D7" s="3">
        <v>41.065416065416066</v>
      </c>
      <c r="E7" s="3">
        <v>44.345238095238102</v>
      </c>
      <c r="F7" s="3">
        <v>33.148148148148138</v>
      </c>
      <c r="G7" s="3">
        <v>49.969474969474966</v>
      </c>
      <c r="H7" s="3">
        <v>42.210652516208071</v>
      </c>
      <c r="J7" t="s">
        <v>91</v>
      </c>
      <c r="K7" t="s">
        <v>2</v>
      </c>
      <c r="L7" s="3">
        <v>41.346153846153847</v>
      </c>
      <c r="M7" s="3">
        <v>31.70940170940171</v>
      </c>
      <c r="N7" s="3">
        <v>36.039886039886042</v>
      </c>
      <c r="O7" s="3">
        <v>23.589743589743588</v>
      </c>
      <c r="P7" s="3">
        <v>41.367521367521363</v>
      </c>
      <c r="Q7" s="3">
        <v>33.388888888888893</v>
      </c>
      <c r="S7" t="s">
        <v>91</v>
      </c>
      <c r="T7" t="s">
        <v>2</v>
      </c>
      <c r="U7" s="3">
        <v>1.1788314566092311</v>
      </c>
      <c r="V7" s="3">
        <v>9.3560143560143558</v>
      </c>
      <c r="W7" s="3">
        <v>8.3053520553520599</v>
      </c>
      <c r="X7" s="3">
        <v>9.5584045584045505</v>
      </c>
      <c r="Y7" s="3">
        <v>8.6019536019536034</v>
      </c>
      <c r="Z7" s="3">
        <v>8.8217636273191786</v>
      </c>
    </row>
    <row r="8" spans="1:26" x14ac:dyDescent="0.35">
      <c r="A8" t="s">
        <v>116</v>
      </c>
      <c r="B8" t="s">
        <v>158</v>
      </c>
      <c r="C8" s="3">
        <v>54.43121693121693</v>
      </c>
      <c r="D8" s="3">
        <v>45.620490620490621</v>
      </c>
      <c r="E8" s="3">
        <v>61.103762492651384</v>
      </c>
      <c r="F8" s="3">
        <v>57.93650793650793</v>
      </c>
      <c r="G8" s="3">
        <v>62.728052126200282</v>
      </c>
      <c r="H8" s="3">
        <v>56.364006021413431</v>
      </c>
      <c r="J8" t="s">
        <v>116</v>
      </c>
      <c r="K8" t="s">
        <v>158</v>
      </c>
      <c r="L8" s="3"/>
      <c r="M8" s="3"/>
      <c r="N8" s="3"/>
      <c r="O8" s="3"/>
      <c r="P8" s="3"/>
      <c r="Q8" s="3"/>
      <c r="S8" t="s">
        <v>116</v>
      </c>
      <c r="T8" t="s">
        <v>158</v>
      </c>
      <c r="U8" s="3"/>
      <c r="V8" s="3"/>
      <c r="W8" s="3"/>
      <c r="X8" s="3"/>
      <c r="Y8" s="3"/>
      <c r="Z8" s="3"/>
    </row>
    <row r="9" spans="1:26" x14ac:dyDescent="0.35">
      <c r="A9" t="s">
        <v>114</v>
      </c>
      <c r="B9" t="s">
        <v>115</v>
      </c>
      <c r="C9" s="3">
        <v>66.625719959053285</v>
      </c>
      <c r="D9" s="3">
        <v>70.575047847775124</v>
      </c>
      <c r="E9" s="3">
        <v>69.975934559267884</v>
      </c>
      <c r="F9" s="3">
        <v>55.525573192239861</v>
      </c>
      <c r="G9" s="3">
        <v>76.356668023334677</v>
      </c>
      <c r="H9" s="3">
        <v>67.811788716334178</v>
      </c>
      <c r="J9" t="s">
        <v>114</v>
      </c>
      <c r="K9" t="s">
        <v>115</v>
      </c>
      <c r="L9" s="3">
        <v>51.460113960113958</v>
      </c>
      <c r="M9" s="3">
        <v>50.169645169645172</v>
      </c>
      <c r="N9" s="3">
        <v>51.478459811793151</v>
      </c>
      <c r="O9" s="3">
        <v>47.693602693602699</v>
      </c>
      <c r="P9" s="3">
        <v>67.692307692307679</v>
      </c>
      <c r="Q9" s="3">
        <v>51.077505827505817</v>
      </c>
      <c r="S9" t="s">
        <v>114</v>
      </c>
      <c r="T9" t="s">
        <v>115</v>
      </c>
      <c r="U9" s="3">
        <v>15.165605998939327</v>
      </c>
      <c r="V9" s="3">
        <v>20.405402678129953</v>
      </c>
      <c r="W9" s="3">
        <v>18.497474747474733</v>
      </c>
      <c r="X9" s="3">
        <v>7.8319704986371619</v>
      </c>
      <c r="Y9" s="3">
        <v>8.6643603310269981</v>
      </c>
      <c r="Z9" s="3">
        <v>16.734282888828361</v>
      </c>
    </row>
    <row r="10" spans="1:26" x14ac:dyDescent="0.35">
      <c r="A10" t="s">
        <v>114</v>
      </c>
      <c r="B10" t="s">
        <v>3</v>
      </c>
      <c r="C10" s="3">
        <v>61.236094152760813</v>
      </c>
      <c r="D10" s="3">
        <v>57.738002738002734</v>
      </c>
      <c r="E10" s="3">
        <v>65.36528286528285</v>
      </c>
      <c r="F10" s="3">
        <v>44.512413512413509</v>
      </c>
      <c r="G10" s="3">
        <v>62.971781305114632</v>
      </c>
      <c r="H10" s="3">
        <v>58.364714914714909</v>
      </c>
      <c r="J10" t="s">
        <v>114</v>
      </c>
      <c r="K10" t="s">
        <v>3</v>
      </c>
      <c r="L10" s="3">
        <v>57.542226292226289</v>
      </c>
      <c r="M10" s="3">
        <v>42.665482665482664</v>
      </c>
      <c r="N10" s="3">
        <v>59.831094831094838</v>
      </c>
      <c r="O10" s="3">
        <v>34.346468346468349</v>
      </c>
      <c r="P10" s="3">
        <v>40.267115600448932</v>
      </c>
      <c r="Q10" s="3">
        <v>48.59084310750977</v>
      </c>
      <c r="S10" t="s">
        <v>114</v>
      </c>
      <c r="T10" t="s">
        <v>3</v>
      </c>
      <c r="U10" s="3">
        <v>3.6938678605345245</v>
      </c>
      <c r="V10" s="3">
        <v>15.072520072520071</v>
      </c>
      <c r="W10" s="3">
        <v>5.5341880341880128</v>
      </c>
      <c r="X10" s="3">
        <v>10.165945165945161</v>
      </c>
      <c r="Y10" s="3">
        <v>22.7046657046657</v>
      </c>
      <c r="Z10" s="3">
        <v>9.7738718072051398</v>
      </c>
    </row>
    <row r="11" spans="1:26" x14ac:dyDescent="0.35">
      <c r="A11" t="s">
        <v>92</v>
      </c>
      <c r="B11" t="s">
        <v>99</v>
      </c>
      <c r="C11" s="3">
        <v>56.214927048260385</v>
      </c>
      <c r="D11" s="3">
        <v>35.736149372513012</v>
      </c>
      <c r="E11" s="3">
        <v>54.593554593554586</v>
      </c>
      <c r="F11" s="3">
        <v>49.703703703703702</v>
      </c>
      <c r="G11" s="3">
        <v>55.246913580246918</v>
      </c>
      <c r="H11" s="3">
        <v>50.299049659655722</v>
      </c>
      <c r="J11" t="s">
        <v>92</v>
      </c>
      <c r="K11" t="s">
        <v>99</v>
      </c>
      <c r="L11" s="3">
        <v>51.80555555555555</v>
      </c>
      <c r="M11" s="3">
        <v>31.007054673721342</v>
      </c>
      <c r="N11" s="3">
        <v>44.197530864197525</v>
      </c>
      <c r="O11" s="3">
        <v>35.225071225071225</v>
      </c>
      <c r="P11" s="3">
        <v>48.899470899470899</v>
      </c>
      <c r="Q11" s="3">
        <v>41.073022656355995</v>
      </c>
      <c r="S11" t="s">
        <v>92</v>
      </c>
      <c r="T11" t="s">
        <v>99</v>
      </c>
      <c r="U11" s="3">
        <v>4.4093714927048353</v>
      </c>
      <c r="V11" s="3">
        <v>4.7290946987916698</v>
      </c>
      <c r="W11" s="3">
        <v>10.396023729357061</v>
      </c>
      <c r="X11" s="3">
        <v>14.478632478632477</v>
      </c>
      <c r="Y11" s="3">
        <v>6.3474426807760196</v>
      </c>
      <c r="Z11" s="3">
        <v>9.2260270032997269</v>
      </c>
    </row>
    <row r="12" spans="1:26" x14ac:dyDescent="0.35">
      <c r="A12" t="s">
        <v>114</v>
      </c>
      <c r="B12" t="s">
        <v>100</v>
      </c>
      <c r="C12" s="3">
        <v>52.047325102880656</v>
      </c>
      <c r="D12" s="3">
        <v>51.101339737703363</v>
      </c>
      <c r="E12" s="3">
        <v>51.364895392673169</v>
      </c>
      <c r="F12" s="3">
        <v>35.082571749238419</v>
      </c>
      <c r="G12" s="3">
        <v>58.69737258626148</v>
      </c>
      <c r="H12" s="3">
        <v>49.658700913751417</v>
      </c>
      <c r="J12" t="s">
        <v>114</v>
      </c>
      <c r="K12" t="s">
        <v>100</v>
      </c>
      <c r="L12" s="3">
        <v>57.804001554001545</v>
      </c>
      <c r="M12" s="3">
        <v>48.197358197358191</v>
      </c>
      <c r="N12" s="3">
        <v>50.726243920688354</v>
      </c>
      <c r="O12" s="3">
        <v>34.601571268237933</v>
      </c>
      <c r="P12" s="3">
        <v>52.777777777777771</v>
      </c>
      <c r="Q12" s="3">
        <v>47.707426832426826</v>
      </c>
      <c r="S12" t="s">
        <v>114</v>
      </c>
      <c r="T12" t="s">
        <v>100</v>
      </c>
      <c r="U12" s="3">
        <v>-5.7566764511208888</v>
      </c>
      <c r="V12" s="3">
        <v>2.9039815403451712</v>
      </c>
      <c r="W12" s="3">
        <v>0.63865147198481509</v>
      </c>
      <c r="X12" s="3">
        <v>0.48100048100048554</v>
      </c>
      <c r="Y12" s="3">
        <v>5.9195948084837084</v>
      </c>
      <c r="Z12" s="3">
        <v>1.9512740813245912</v>
      </c>
    </row>
    <row r="13" spans="1:26" x14ac:dyDescent="0.35">
      <c r="A13" t="s">
        <v>92</v>
      </c>
      <c r="B13" t="s">
        <v>159</v>
      </c>
      <c r="C13" s="3">
        <v>70.677316510649845</v>
      </c>
      <c r="D13" s="3">
        <v>58.807920474587142</v>
      </c>
      <c r="E13" s="3">
        <v>74.39646772980106</v>
      </c>
      <c r="F13" s="3">
        <v>74.65472798806131</v>
      </c>
      <c r="G13" s="3">
        <v>77.439289105955766</v>
      </c>
      <c r="H13" s="3">
        <v>71.195144361811032</v>
      </c>
      <c r="J13" t="s">
        <v>92</v>
      </c>
      <c r="K13" t="s">
        <v>159</v>
      </c>
      <c r="L13" s="3"/>
      <c r="M13" s="3"/>
      <c r="N13" s="3"/>
      <c r="O13" s="3"/>
      <c r="P13" s="3"/>
      <c r="Q13" s="3"/>
      <c r="S13" t="s">
        <v>92</v>
      </c>
      <c r="T13" t="s">
        <v>159</v>
      </c>
      <c r="U13" s="3"/>
      <c r="V13" s="3"/>
      <c r="W13" s="3"/>
      <c r="X13" s="3"/>
      <c r="Y13" s="3"/>
      <c r="Z13" s="3"/>
    </row>
    <row r="14" spans="1:26" x14ac:dyDescent="0.35">
      <c r="A14" t="s">
        <v>114</v>
      </c>
      <c r="B14" t="s">
        <v>117</v>
      </c>
      <c r="C14" s="3">
        <v>58.79138608305275</v>
      </c>
      <c r="D14" s="3">
        <v>53.282318130802985</v>
      </c>
      <c r="E14" s="3">
        <v>60.386437122548237</v>
      </c>
      <c r="F14" s="3">
        <v>57.340388007054671</v>
      </c>
      <c r="G14" s="3">
        <v>63.187429854096507</v>
      </c>
      <c r="H14" s="3">
        <v>58.597591839511026</v>
      </c>
      <c r="J14" t="s">
        <v>114</v>
      </c>
      <c r="K14" t="s">
        <v>117</v>
      </c>
      <c r="L14" s="3">
        <v>68.194444444444443</v>
      </c>
      <c r="M14" s="3">
        <v>43.254931796598463</v>
      </c>
      <c r="N14" s="3">
        <v>52.731013842124945</v>
      </c>
      <c r="O14" s="3">
        <v>36.860670194003525</v>
      </c>
      <c r="P14" s="3">
        <v>61.358024691358025</v>
      </c>
      <c r="Q14" s="3">
        <v>51.895756849460547</v>
      </c>
      <c r="S14" t="s">
        <v>114</v>
      </c>
      <c r="T14" t="s">
        <v>117</v>
      </c>
      <c r="U14" s="3">
        <v>-9.4030583613916932</v>
      </c>
      <c r="V14" s="3">
        <v>10.027386334204522</v>
      </c>
      <c r="W14" s="3">
        <v>7.6554232804232925</v>
      </c>
      <c r="X14" s="3">
        <v>20.479717813051145</v>
      </c>
      <c r="Y14" s="3">
        <v>1.8294051627384817</v>
      </c>
      <c r="Z14" s="3">
        <v>6.7018349900504788</v>
      </c>
    </row>
    <row r="15" spans="1:26" x14ac:dyDescent="0.35">
      <c r="A15" t="s">
        <v>90</v>
      </c>
      <c r="B15" t="s">
        <v>146</v>
      </c>
      <c r="C15" s="3">
        <v>54.393569393569379</v>
      </c>
      <c r="D15" s="3">
        <v>47.997911179729364</v>
      </c>
      <c r="E15" s="3">
        <v>64.710315404759839</v>
      </c>
      <c r="F15" s="3">
        <v>59.183421516754848</v>
      </c>
      <c r="G15" s="3">
        <v>64.175351397573621</v>
      </c>
      <c r="H15" s="3">
        <v>58.092113778477412</v>
      </c>
      <c r="J15" t="s">
        <v>90</v>
      </c>
      <c r="K15" t="s">
        <v>146</v>
      </c>
      <c r="L15" s="3"/>
      <c r="M15" s="3"/>
      <c r="N15" s="3"/>
      <c r="O15" s="3"/>
      <c r="P15" s="3"/>
      <c r="Q15" s="3"/>
      <c r="S15" t="s">
        <v>90</v>
      </c>
      <c r="T15" t="s">
        <v>146</v>
      </c>
      <c r="U15" s="3"/>
      <c r="V15" s="3"/>
      <c r="W15" s="3"/>
      <c r="X15" s="3"/>
      <c r="Y15" s="3"/>
      <c r="Z15" s="3"/>
    </row>
    <row r="16" spans="1:26" x14ac:dyDescent="0.35">
      <c r="A16" t="s">
        <v>91</v>
      </c>
      <c r="B16" t="s">
        <v>101</v>
      </c>
      <c r="C16" s="3">
        <v>54.329204745871408</v>
      </c>
      <c r="D16" s="3">
        <v>41.877650968560062</v>
      </c>
      <c r="E16" s="3">
        <v>56.097129616328964</v>
      </c>
      <c r="F16" s="3">
        <v>42.751964085297416</v>
      </c>
      <c r="G16" s="3">
        <v>65.120207927225465</v>
      </c>
      <c r="H16" s="3">
        <v>52.035231468656661</v>
      </c>
      <c r="J16" t="s">
        <v>91</v>
      </c>
      <c r="K16" t="s">
        <v>101</v>
      </c>
      <c r="L16" s="3">
        <v>46.485690235690228</v>
      </c>
      <c r="M16" s="3">
        <v>27.680097680097681</v>
      </c>
      <c r="N16" s="3">
        <v>35.181793515126849</v>
      </c>
      <c r="O16" s="3">
        <v>26.71328671328671</v>
      </c>
      <c r="P16" s="3">
        <v>55.925925925925924</v>
      </c>
      <c r="Q16" s="3">
        <v>34.862313612313599</v>
      </c>
      <c r="S16" t="s">
        <v>91</v>
      </c>
      <c r="T16" t="s">
        <v>101</v>
      </c>
      <c r="U16" s="3">
        <v>7.8435145101811798</v>
      </c>
      <c r="V16" s="3">
        <v>14.19755328846238</v>
      </c>
      <c r="W16" s="3">
        <v>20.915336101202115</v>
      </c>
      <c r="X16" s="3">
        <v>16.038677372010707</v>
      </c>
      <c r="Y16" s="3">
        <v>9.1942820012995412</v>
      </c>
      <c r="Z16" s="3">
        <v>17.172917856343062</v>
      </c>
    </row>
    <row r="17" spans="1:26" x14ac:dyDescent="0.35">
      <c r="A17" t="s">
        <v>114</v>
      </c>
      <c r="B17" t="s">
        <v>4</v>
      </c>
      <c r="C17" s="3">
        <v>59.182098765432094</v>
      </c>
      <c r="D17" s="3">
        <v>52.252831343740425</v>
      </c>
      <c r="E17" s="3">
        <v>55.515806210250652</v>
      </c>
      <c r="F17" s="3">
        <v>36.63299663299663</v>
      </c>
      <c r="G17" s="3">
        <v>55.195473251028808</v>
      </c>
      <c r="H17" s="3">
        <v>51.755841240689719</v>
      </c>
      <c r="J17" t="s">
        <v>114</v>
      </c>
      <c r="K17" t="s">
        <v>4</v>
      </c>
      <c r="L17" s="3">
        <v>57.777777777777779</v>
      </c>
      <c r="M17" s="3">
        <v>28.16049382716049</v>
      </c>
      <c r="N17" s="3">
        <v>43.600823045267497</v>
      </c>
      <c r="O17" s="3">
        <v>14.271604938271604</v>
      </c>
      <c r="P17" s="3">
        <v>31.876543209876541</v>
      </c>
      <c r="Q17" s="3">
        <v>35.429629629629623</v>
      </c>
      <c r="S17" t="s">
        <v>114</v>
      </c>
      <c r="T17" t="s">
        <v>4</v>
      </c>
      <c r="U17" s="3">
        <v>1.4043209876543159</v>
      </c>
      <c r="V17" s="3">
        <v>24.092337516579935</v>
      </c>
      <c r="W17" s="3">
        <v>11.914983164983155</v>
      </c>
      <c r="X17" s="3">
        <v>22.361391694725025</v>
      </c>
      <c r="Y17" s="3">
        <v>23.318930041152267</v>
      </c>
      <c r="Z17" s="3">
        <v>16.326211611060096</v>
      </c>
    </row>
    <row r="18" spans="1:26" x14ac:dyDescent="0.35">
      <c r="A18" t="s">
        <v>91</v>
      </c>
      <c r="B18" t="s">
        <v>160</v>
      </c>
      <c r="C18" s="3">
        <v>42.44980328313661</v>
      </c>
      <c r="D18" s="3">
        <v>37.452824952824948</v>
      </c>
      <c r="E18" s="3">
        <v>46.175750689639578</v>
      </c>
      <c r="F18" s="3">
        <v>28.915343915343914</v>
      </c>
      <c r="G18" s="3">
        <v>54.687288020621367</v>
      </c>
      <c r="H18" s="3">
        <v>41.936202172313287</v>
      </c>
      <c r="J18" t="s">
        <v>91</v>
      </c>
      <c r="K18" t="s">
        <v>160</v>
      </c>
      <c r="L18" s="3"/>
      <c r="M18" s="3"/>
      <c r="N18" s="3"/>
      <c r="O18" s="3"/>
      <c r="P18" s="3"/>
      <c r="Q18" s="3"/>
      <c r="S18" t="s">
        <v>91</v>
      </c>
      <c r="T18" t="s">
        <v>160</v>
      </c>
      <c r="U18" s="3"/>
      <c r="V18" s="3"/>
      <c r="W18" s="3"/>
      <c r="X18" s="3"/>
      <c r="Y18" s="3"/>
      <c r="Z18" s="3"/>
    </row>
    <row r="19" spans="1:26" x14ac:dyDescent="0.35">
      <c r="A19" t="s">
        <v>90</v>
      </c>
      <c r="B19" t="s">
        <v>5</v>
      </c>
      <c r="C19" s="3">
        <v>63.487258626147508</v>
      </c>
      <c r="D19" s="3">
        <v>41.164480861450556</v>
      </c>
      <c r="E19" s="3">
        <v>60.000863334196659</v>
      </c>
      <c r="F19" s="3">
        <v>59.008818342151677</v>
      </c>
      <c r="G19" s="3">
        <v>59.006829932755863</v>
      </c>
      <c r="H19" s="3">
        <v>56.533650219340451</v>
      </c>
      <c r="J19" t="s">
        <v>90</v>
      </c>
      <c r="K19" t="s">
        <v>5</v>
      </c>
      <c r="L19" s="3">
        <v>58.305274971941628</v>
      </c>
      <c r="M19" s="3">
        <v>38.318342151675488</v>
      </c>
      <c r="N19" s="3">
        <v>45.008417508417502</v>
      </c>
      <c r="O19" s="3">
        <v>35.093795093795087</v>
      </c>
      <c r="P19" s="3">
        <v>36.507936507936506</v>
      </c>
      <c r="Q19" s="3">
        <v>43.426094276094268</v>
      </c>
      <c r="S19" t="s">
        <v>90</v>
      </c>
      <c r="T19" t="s">
        <v>5</v>
      </c>
      <c r="U19" s="3">
        <v>5.1819836542058795</v>
      </c>
      <c r="V19" s="3">
        <v>2.8461387097750688</v>
      </c>
      <c r="W19" s="3">
        <v>14.992445825779157</v>
      </c>
      <c r="X19" s="3">
        <v>23.91502324835659</v>
      </c>
      <c r="Y19" s="3">
        <v>22.498893424819357</v>
      </c>
      <c r="Z19" s="3">
        <v>13.107555943246183</v>
      </c>
    </row>
    <row r="20" spans="1:26" x14ac:dyDescent="0.35">
      <c r="A20" t="s">
        <v>91</v>
      </c>
      <c r="B20" t="s">
        <v>118</v>
      </c>
      <c r="C20" s="3">
        <v>52.476597476597476</v>
      </c>
      <c r="D20" s="3">
        <v>47.323114595841872</v>
      </c>
      <c r="E20" s="3">
        <v>50.603802062135379</v>
      </c>
      <c r="F20" s="3">
        <v>51.939153439153436</v>
      </c>
      <c r="G20" s="3">
        <v>57.526115859449192</v>
      </c>
      <c r="H20" s="3">
        <v>51.973756686635468</v>
      </c>
      <c r="J20" t="s">
        <v>91</v>
      </c>
      <c r="K20" t="s">
        <v>118</v>
      </c>
      <c r="L20" s="3">
        <v>44.482323232323232</v>
      </c>
      <c r="M20" s="3">
        <v>46.173382173382166</v>
      </c>
      <c r="N20" s="3">
        <v>60.331592276036723</v>
      </c>
      <c r="O20" s="3">
        <v>55.176767676767682</v>
      </c>
      <c r="P20" s="3">
        <v>70.378917378917365</v>
      </c>
      <c r="Q20" s="3">
        <v>53.543756552089881</v>
      </c>
      <c r="S20" t="s">
        <v>91</v>
      </c>
      <c r="T20" t="s">
        <v>118</v>
      </c>
      <c r="U20" s="3">
        <v>7.9942742442742443</v>
      </c>
      <c r="V20" s="3">
        <v>1.1497324224597065</v>
      </c>
      <c r="W20" s="3">
        <v>-9.7277902139013435</v>
      </c>
      <c r="X20" s="3">
        <v>-3.2376142376142454</v>
      </c>
      <c r="Y20" s="3">
        <v>-12.852801519468173</v>
      </c>
      <c r="Z20" s="3">
        <v>-1.5699998654544132</v>
      </c>
    </row>
    <row r="21" spans="1:26" x14ac:dyDescent="0.35">
      <c r="A21" t="s">
        <v>116</v>
      </c>
      <c r="B21" t="s">
        <v>137</v>
      </c>
      <c r="C21" s="3">
        <v>63.344371677705006</v>
      </c>
      <c r="D21" s="3">
        <v>63.093556275374453</v>
      </c>
      <c r="E21" s="3">
        <v>61.487478570811902</v>
      </c>
      <c r="F21" s="3">
        <v>53.686948853615512</v>
      </c>
      <c r="G21" s="3">
        <v>69.086109363887147</v>
      </c>
      <c r="H21" s="3">
        <v>62.1396929482788</v>
      </c>
      <c r="J21" t="s">
        <v>116</v>
      </c>
      <c r="K21" t="s">
        <v>137</v>
      </c>
      <c r="L21" s="3">
        <v>72.512210012210005</v>
      </c>
      <c r="M21" s="3">
        <v>67.267195767195759</v>
      </c>
      <c r="N21" s="3">
        <v>60.211640211640201</v>
      </c>
      <c r="O21" s="3">
        <v>47.092352092352094</v>
      </c>
      <c r="P21" s="3">
        <v>74.483571983571977</v>
      </c>
      <c r="Q21" s="3">
        <v>61.516639841639822</v>
      </c>
      <c r="S21" t="s">
        <v>116</v>
      </c>
      <c r="T21" t="s">
        <v>137</v>
      </c>
      <c r="U21" s="3">
        <v>-9.1678383345049994</v>
      </c>
      <c r="V21" s="3">
        <v>-4.1736394918213051</v>
      </c>
      <c r="W21" s="3">
        <v>1.2758383591717006</v>
      </c>
      <c r="X21" s="3">
        <v>6.5945967612634178</v>
      </c>
      <c r="Y21" s="3">
        <v>-5.3974626196848305</v>
      </c>
      <c r="Z21" s="3">
        <v>0.62305310663897728</v>
      </c>
    </row>
    <row r="22" spans="1:26" x14ac:dyDescent="0.35">
      <c r="A22" t="s">
        <v>116</v>
      </c>
      <c r="B22" t="s">
        <v>119</v>
      </c>
      <c r="C22" s="3">
        <v>70.391414141414145</v>
      </c>
      <c r="D22" s="3">
        <v>65.744566880930506</v>
      </c>
      <c r="E22" s="3">
        <v>65.004208754208747</v>
      </c>
      <c r="F22" s="3">
        <v>47.617283950617278</v>
      </c>
      <c r="G22" s="3">
        <v>68.698092031425347</v>
      </c>
      <c r="H22" s="3">
        <v>63.491113151719205</v>
      </c>
      <c r="J22" t="s">
        <v>116</v>
      </c>
      <c r="K22" t="s">
        <v>119</v>
      </c>
      <c r="L22" s="3">
        <v>74.232711732711735</v>
      </c>
      <c r="M22" s="3">
        <v>56.545454545454547</v>
      </c>
      <c r="N22" s="3">
        <v>59.270359270359272</v>
      </c>
      <c r="O22" s="3">
        <v>43.572230238896907</v>
      </c>
      <c r="P22" s="3">
        <v>66.666666666666657</v>
      </c>
      <c r="Q22" s="3">
        <v>58.163131929798588</v>
      </c>
      <c r="S22" t="s">
        <v>116</v>
      </c>
      <c r="T22" t="s">
        <v>119</v>
      </c>
      <c r="U22" s="3">
        <v>-3.8412975912975895</v>
      </c>
      <c r="V22" s="3">
        <v>9.1991123354759594</v>
      </c>
      <c r="W22" s="3">
        <v>5.7338494838494753</v>
      </c>
      <c r="X22" s="3">
        <v>4.0450537117203709</v>
      </c>
      <c r="Y22" s="3">
        <v>2.0314253647586895</v>
      </c>
      <c r="Z22" s="3">
        <v>5.3279812219206164</v>
      </c>
    </row>
    <row r="23" spans="1:26" x14ac:dyDescent="0.35">
      <c r="A23" t="s">
        <v>116</v>
      </c>
      <c r="B23" t="s">
        <v>17</v>
      </c>
      <c r="C23" s="3">
        <v>63.87633970967304</v>
      </c>
      <c r="D23" s="3">
        <v>55.513745513745512</v>
      </c>
      <c r="E23" s="3">
        <v>65.787771898883022</v>
      </c>
      <c r="F23" s="3">
        <v>53.73015873015872</v>
      </c>
      <c r="G23" s="3">
        <v>65.12345679012347</v>
      </c>
      <c r="H23" s="3">
        <v>60.806294528516766</v>
      </c>
      <c r="J23" t="s">
        <v>116</v>
      </c>
      <c r="K23" t="s">
        <v>17</v>
      </c>
      <c r="L23" s="3">
        <v>58.452041785375116</v>
      </c>
      <c r="M23" s="3">
        <v>56.562881562881557</v>
      </c>
      <c r="N23" s="3">
        <v>52.510863621974728</v>
      </c>
      <c r="O23" s="3">
        <v>46.075036075036074</v>
      </c>
      <c r="P23" s="3">
        <v>68.006993006993</v>
      </c>
      <c r="Q23" s="3">
        <v>53.675352425352422</v>
      </c>
      <c r="S23" t="s">
        <v>116</v>
      </c>
      <c r="T23" t="s">
        <v>17</v>
      </c>
      <c r="U23" s="3">
        <v>5.4242979242979246</v>
      </c>
      <c r="V23" s="3">
        <v>-1.0491360491360453</v>
      </c>
      <c r="W23" s="3">
        <v>13.276908276908294</v>
      </c>
      <c r="X23" s="3">
        <v>7.6551226551226463</v>
      </c>
      <c r="Y23" s="3">
        <v>-2.8835362168695298</v>
      </c>
      <c r="Z23" s="3">
        <v>7.1309421031643438</v>
      </c>
    </row>
    <row r="24" spans="1:26" x14ac:dyDescent="0.35">
      <c r="A24" t="s">
        <v>93</v>
      </c>
      <c r="B24" t="s">
        <v>57</v>
      </c>
      <c r="C24" s="3">
        <v>37.302255357810914</v>
      </c>
      <c r="D24" s="3">
        <v>35.456210456210449</v>
      </c>
      <c r="E24" s="3">
        <v>34.49045810156921</v>
      </c>
      <c r="F24" s="3">
        <v>47.481481481481481</v>
      </c>
      <c r="G24" s="3">
        <v>51.000542667209331</v>
      </c>
      <c r="H24" s="3">
        <v>41.146189612856276</v>
      </c>
      <c r="J24" t="s">
        <v>93</v>
      </c>
      <c r="K24" t="s">
        <v>57</v>
      </c>
      <c r="L24" s="3">
        <v>52.767857142857139</v>
      </c>
      <c r="M24" s="3">
        <v>34.188136323552996</v>
      </c>
      <c r="N24" s="3">
        <v>40.90964590964591</v>
      </c>
      <c r="O24" s="3">
        <v>25.793650793650791</v>
      </c>
      <c r="P24" s="3">
        <v>35.319735819735818</v>
      </c>
      <c r="Q24" s="3">
        <v>39.954952551306718</v>
      </c>
      <c r="S24" t="s">
        <v>93</v>
      </c>
      <c r="T24" t="s">
        <v>57</v>
      </c>
      <c r="U24" s="3">
        <v>-15.465601785046225</v>
      </c>
      <c r="V24" s="3">
        <v>1.2680741326574534</v>
      </c>
      <c r="W24" s="3">
        <v>-6.4191878080766998</v>
      </c>
      <c r="X24" s="3">
        <v>21.68783068783069</v>
      </c>
      <c r="Y24" s="3">
        <v>15.680806847473512</v>
      </c>
      <c r="Z24" s="3">
        <v>1.1912370615495576</v>
      </c>
    </row>
    <row r="25" spans="1:26" x14ac:dyDescent="0.35">
      <c r="A25" t="s">
        <v>116</v>
      </c>
      <c r="B25" t="s">
        <v>120</v>
      </c>
      <c r="C25" s="3">
        <v>64.641839641839638</v>
      </c>
      <c r="D25" s="3">
        <v>60.766001675092589</v>
      </c>
      <c r="E25" s="3">
        <v>62.83492741826074</v>
      </c>
      <c r="F25" s="3">
        <v>46.666666666666671</v>
      </c>
      <c r="G25" s="3">
        <v>63.753222086555411</v>
      </c>
      <c r="H25" s="3">
        <v>59.732531497683013</v>
      </c>
      <c r="J25" t="s">
        <v>116</v>
      </c>
      <c r="K25" t="s">
        <v>120</v>
      </c>
      <c r="L25" s="3">
        <v>76.205738705738696</v>
      </c>
      <c r="M25" s="3">
        <v>67.857142857142861</v>
      </c>
      <c r="N25" s="3">
        <v>72.305472305472293</v>
      </c>
      <c r="O25" s="3">
        <v>59.12881562881563</v>
      </c>
      <c r="P25" s="3">
        <v>87.096052096052091</v>
      </c>
      <c r="Q25" s="3">
        <v>69.641224516224526</v>
      </c>
      <c r="S25" t="s">
        <v>116</v>
      </c>
      <c r="T25" t="s">
        <v>120</v>
      </c>
      <c r="U25" s="3">
        <v>-11.563899063899058</v>
      </c>
      <c r="V25" s="3">
        <v>-7.0911411820502721</v>
      </c>
      <c r="W25" s="3">
        <v>-9.4705448872115525</v>
      </c>
      <c r="X25" s="3">
        <v>-12.462148962148959</v>
      </c>
      <c r="Y25" s="3">
        <v>-23.34283000949668</v>
      </c>
      <c r="Z25" s="3">
        <v>-9.9086930185415127</v>
      </c>
    </row>
    <row r="26" spans="1:26" x14ac:dyDescent="0.35">
      <c r="A26" t="s">
        <v>91</v>
      </c>
      <c r="B26" t="s">
        <v>14</v>
      </c>
      <c r="C26" s="3">
        <v>60.983769317102656</v>
      </c>
      <c r="D26" s="3">
        <v>38.446738446738451</v>
      </c>
      <c r="E26" s="3">
        <v>52.652512096956521</v>
      </c>
      <c r="F26" s="3">
        <v>41.851851851851848</v>
      </c>
      <c r="G26" s="3">
        <v>60.632320354542571</v>
      </c>
      <c r="H26" s="3">
        <v>50.913438413438413</v>
      </c>
      <c r="J26" t="s">
        <v>91</v>
      </c>
      <c r="K26" t="s">
        <v>14</v>
      </c>
      <c r="L26" s="3">
        <v>48.106060606060602</v>
      </c>
      <c r="M26" s="3">
        <v>29.158249158249152</v>
      </c>
      <c r="N26" s="3">
        <v>30.437710437710436</v>
      </c>
      <c r="O26" s="3">
        <v>19.023569023569024</v>
      </c>
      <c r="P26" s="3">
        <v>55.575757575757564</v>
      </c>
      <c r="Q26" s="3">
        <v>32.118855218855217</v>
      </c>
      <c r="S26" t="s">
        <v>91</v>
      </c>
      <c r="T26" t="s">
        <v>14</v>
      </c>
      <c r="U26" s="3">
        <v>12.877708711042054</v>
      </c>
      <c r="V26" s="3">
        <v>9.2884892884892984</v>
      </c>
      <c r="W26" s="3">
        <v>22.214801659246085</v>
      </c>
      <c r="X26" s="3">
        <v>22.828282828282823</v>
      </c>
      <c r="Y26" s="3">
        <v>5.0565627787850076</v>
      </c>
      <c r="Z26" s="3">
        <v>18.794583194583197</v>
      </c>
    </row>
    <row r="27" spans="1:26" x14ac:dyDescent="0.35">
      <c r="A27" t="s">
        <v>114</v>
      </c>
      <c r="B27" t="s">
        <v>6</v>
      </c>
      <c r="C27" s="3">
        <v>73.137252408085729</v>
      </c>
      <c r="D27" s="3">
        <v>62.11099086099086</v>
      </c>
      <c r="E27" s="3">
        <v>63.983323774990453</v>
      </c>
      <c r="F27" s="3">
        <v>50.920634920634917</v>
      </c>
      <c r="G27" s="3">
        <v>70.61030276308054</v>
      </c>
      <c r="H27" s="3">
        <v>64.152500945556497</v>
      </c>
      <c r="J27" t="s">
        <v>114</v>
      </c>
      <c r="K27" t="s">
        <v>6</v>
      </c>
      <c r="L27" s="3">
        <v>56.035816035816033</v>
      </c>
      <c r="M27" s="3">
        <v>49.508611758611764</v>
      </c>
      <c r="N27" s="3">
        <v>52.789987789987784</v>
      </c>
      <c r="O27" s="3">
        <v>34.988196988196982</v>
      </c>
      <c r="P27" s="3">
        <v>60.169312169312164</v>
      </c>
      <c r="Q27" s="3">
        <v>48.701396751396743</v>
      </c>
      <c r="S27" t="s">
        <v>114</v>
      </c>
      <c r="T27" t="s">
        <v>6</v>
      </c>
      <c r="U27" s="3">
        <v>17.101436372269696</v>
      </c>
      <c r="V27" s="3">
        <v>12.602379102379096</v>
      </c>
      <c r="W27" s="3">
        <v>11.193335985002669</v>
      </c>
      <c r="X27" s="3">
        <v>15.932437932437935</v>
      </c>
      <c r="Y27" s="3">
        <v>10.440990593768376</v>
      </c>
      <c r="Z27" s="3">
        <v>15.451104194159754</v>
      </c>
    </row>
    <row r="28" spans="1:26" x14ac:dyDescent="0.35">
      <c r="A28" t="s">
        <v>114</v>
      </c>
      <c r="B28" t="s">
        <v>102</v>
      </c>
      <c r="C28" s="3">
        <v>65.062830687830697</v>
      </c>
      <c r="D28" s="3">
        <v>72.398989898989896</v>
      </c>
      <c r="E28" s="3">
        <v>75.928681657848315</v>
      </c>
      <c r="F28" s="3">
        <v>63.977272727272727</v>
      </c>
      <c r="G28" s="3">
        <v>81.712962962962962</v>
      </c>
      <c r="H28" s="3">
        <v>71.816147586980918</v>
      </c>
      <c r="J28" t="s">
        <v>114</v>
      </c>
      <c r="K28" t="s">
        <v>102</v>
      </c>
      <c r="L28" s="3">
        <v>75.746244496244501</v>
      </c>
      <c r="M28" s="3">
        <v>85.823565323565333</v>
      </c>
      <c r="N28" s="3">
        <v>79.309116809116802</v>
      </c>
      <c r="O28" s="3">
        <v>69.658119658119645</v>
      </c>
      <c r="P28" s="3">
        <v>68.320512820512818</v>
      </c>
      <c r="Q28" s="3">
        <v>77.320364820364816</v>
      </c>
      <c r="S28" t="s">
        <v>114</v>
      </c>
      <c r="T28" t="s">
        <v>102</v>
      </c>
      <c r="U28" s="3">
        <v>-10.683413808413803</v>
      </c>
      <c r="V28" s="3">
        <v>-13.424575424575437</v>
      </c>
      <c r="W28" s="3">
        <v>-3.380435151268486</v>
      </c>
      <c r="X28" s="3">
        <v>-5.6808469308469185</v>
      </c>
      <c r="Y28" s="3">
        <v>13.392450142450144</v>
      </c>
      <c r="Z28" s="3">
        <v>-5.5042172333838977</v>
      </c>
    </row>
    <row r="29" spans="1:26" x14ac:dyDescent="0.35">
      <c r="A29" t="s">
        <v>91</v>
      </c>
      <c r="B29" t="s">
        <v>121</v>
      </c>
      <c r="C29" s="3">
        <v>53.505658436213992</v>
      </c>
      <c r="D29" s="3">
        <v>53.440355940355943</v>
      </c>
      <c r="E29" s="3">
        <v>52.824975949975943</v>
      </c>
      <c r="F29" s="3">
        <v>43.888888888888893</v>
      </c>
      <c r="G29" s="3">
        <v>55.641289437585741</v>
      </c>
      <c r="H29" s="3">
        <v>51.860233730604101</v>
      </c>
      <c r="J29" t="s">
        <v>91</v>
      </c>
      <c r="K29" t="s">
        <v>121</v>
      </c>
      <c r="L29" s="3">
        <v>47.032828282828277</v>
      </c>
      <c r="M29" s="3">
        <v>36.906565656565654</v>
      </c>
      <c r="N29" s="3">
        <v>41.481481481481474</v>
      </c>
      <c r="O29" s="3">
        <v>16.026936026936028</v>
      </c>
      <c r="P29" s="3">
        <v>29.25925925925926</v>
      </c>
      <c r="Q29" s="3">
        <v>34.702020202020201</v>
      </c>
      <c r="S29" t="s">
        <v>91</v>
      </c>
      <c r="T29" t="s">
        <v>121</v>
      </c>
      <c r="U29" s="3">
        <v>6.4728301533857149</v>
      </c>
      <c r="V29" s="3">
        <v>16.533790283790289</v>
      </c>
      <c r="W29" s="3">
        <v>11.34349446849447</v>
      </c>
      <c r="X29" s="3">
        <v>27.861952861952865</v>
      </c>
      <c r="Y29" s="3">
        <v>26.382030178326481</v>
      </c>
      <c r="Z29" s="3">
        <v>17.1582135285839</v>
      </c>
    </row>
    <row r="30" spans="1:26" x14ac:dyDescent="0.35">
      <c r="A30" t="s">
        <v>91</v>
      </c>
      <c r="B30" t="s">
        <v>7</v>
      </c>
      <c r="C30" s="3">
        <v>53.00858985069511</v>
      </c>
      <c r="D30" s="3">
        <v>50.37934631587882</v>
      </c>
      <c r="E30" s="3">
        <v>63.877955215674518</v>
      </c>
      <c r="F30" s="3">
        <v>50.944444444444443</v>
      </c>
      <c r="G30" s="3">
        <v>66.653405785099409</v>
      </c>
      <c r="H30" s="3">
        <v>56.972748322358463</v>
      </c>
      <c r="J30" t="s">
        <v>91</v>
      </c>
      <c r="K30" t="s">
        <v>7</v>
      </c>
      <c r="L30" s="3">
        <v>42.21380471380472</v>
      </c>
      <c r="M30" s="3">
        <v>37.100168350168346</v>
      </c>
      <c r="N30" s="3">
        <v>54.349046015712673</v>
      </c>
      <c r="O30" s="3">
        <v>46.016835016835024</v>
      </c>
      <c r="P30" s="3">
        <v>64.764309764309772</v>
      </c>
      <c r="Q30" s="3">
        <v>46.909932659932657</v>
      </c>
      <c r="S30" t="s">
        <v>91</v>
      </c>
      <c r="T30" t="s">
        <v>7</v>
      </c>
      <c r="U30" s="3">
        <v>10.79478513689039</v>
      </c>
      <c r="V30" s="3">
        <v>13.279177965710474</v>
      </c>
      <c r="W30" s="3">
        <v>9.5289091999618449</v>
      </c>
      <c r="X30" s="3">
        <v>4.9276094276094184</v>
      </c>
      <c r="Y30" s="3">
        <v>1.889096020789637</v>
      </c>
      <c r="Z30" s="3">
        <v>10.062815662425805</v>
      </c>
    </row>
    <row r="31" spans="1:26" x14ac:dyDescent="0.35">
      <c r="A31" t="s">
        <v>92</v>
      </c>
      <c r="B31" t="s">
        <v>8</v>
      </c>
      <c r="C31" s="3">
        <v>61.793954502287839</v>
      </c>
      <c r="D31" s="3">
        <v>42.599656236019875</v>
      </c>
      <c r="E31" s="3">
        <v>48.214409047742372</v>
      </c>
      <c r="F31" s="3">
        <v>39.888888888888886</v>
      </c>
      <c r="G31" s="3">
        <v>57.027540360873701</v>
      </c>
      <c r="H31" s="3">
        <v>49.904889807162533</v>
      </c>
      <c r="J31" t="s">
        <v>92</v>
      </c>
      <c r="K31" t="s">
        <v>8</v>
      </c>
      <c r="L31" s="3">
        <v>62.65712682379349</v>
      </c>
      <c r="M31" s="3">
        <v>47.808140933140933</v>
      </c>
      <c r="N31" s="3">
        <v>50.456950456950459</v>
      </c>
      <c r="O31" s="3">
        <v>43.167548500881836</v>
      </c>
      <c r="P31" s="3">
        <v>46.402116402116398</v>
      </c>
      <c r="Q31" s="3">
        <v>50.342131633798296</v>
      </c>
      <c r="S31" t="s">
        <v>92</v>
      </c>
      <c r="T31" t="s">
        <v>8</v>
      </c>
      <c r="U31" s="3">
        <v>-0.86317232150565104</v>
      </c>
      <c r="V31" s="3">
        <v>-5.2084846971210581</v>
      </c>
      <c r="W31" s="3">
        <v>-2.2425414092080871</v>
      </c>
      <c r="X31" s="3">
        <v>-3.2786596119929499</v>
      </c>
      <c r="Y31" s="3">
        <v>10.625423958757303</v>
      </c>
      <c r="Z31" s="3">
        <v>-0.43724182663576272</v>
      </c>
    </row>
    <row r="32" spans="1:26" x14ac:dyDescent="0.35">
      <c r="A32" t="s">
        <v>92</v>
      </c>
      <c r="B32" t="s">
        <v>143</v>
      </c>
      <c r="C32" s="3">
        <v>70.888514777403671</v>
      </c>
      <c r="D32" s="3">
        <v>60.302265074992349</v>
      </c>
      <c r="E32" s="3">
        <v>68.678684998129455</v>
      </c>
      <c r="F32" s="3">
        <v>61.611111111111107</v>
      </c>
      <c r="G32" s="3">
        <v>64.564627759072195</v>
      </c>
      <c r="H32" s="3">
        <v>65.20904074414176</v>
      </c>
      <c r="J32" t="s">
        <v>92</v>
      </c>
      <c r="K32" t="s">
        <v>143</v>
      </c>
      <c r="L32" s="3"/>
      <c r="M32" s="3"/>
      <c r="N32" s="3"/>
      <c r="O32" s="3"/>
      <c r="P32" s="3"/>
      <c r="Q32" s="3"/>
      <c r="S32" t="s">
        <v>92</v>
      </c>
      <c r="T32" t="s">
        <v>143</v>
      </c>
      <c r="U32" s="3"/>
      <c r="V32" s="3"/>
      <c r="W32" s="3"/>
      <c r="X32" s="3"/>
      <c r="Y32" s="3"/>
      <c r="Z32" s="3"/>
    </row>
    <row r="33" spans="1:26" x14ac:dyDescent="0.35">
      <c r="A33" t="s">
        <v>91</v>
      </c>
      <c r="B33" t="s">
        <v>15</v>
      </c>
      <c r="C33" s="3">
        <v>74.301346801346796</v>
      </c>
      <c r="D33" s="3">
        <v>60.987732805914611</v>
      </c>
      <c r="E33" s="3">
        <v>62.041600374933701</v>
      </c>
      <c r="F33" s="3">
        <v>65.024691358024683</v>
      </c>
      <c r="G33" s="3">
        <v>70.977438199660412</v>
      </c>
      <c r="H33" s="3">
        <v>66.666561907976046</v>
      </c>
      <c r="J33" t="s">
        <v>91</v>
      </c>
      <c r="K33" t="s">
        <v>15</v>
      </c>
      <c r="L33" s="3">
        <v>70.427350427350419</v>
      </c>
      <c r="M33" s="3">
        <v>63.648374773374769</v>
      </c>
      <c r="N33" s="3">
        <v>59.92784992784992</v>
      </c>
      <c r="O33" s="3">
        <v>52.041785375118693</v>
      </c>
      <c r="P33" s="3">
        <v>49.663817663817653</v>
      </c>
      <c r="Q33" s="3">
        <v>60.306047104292702</v>
      </c>
      <c r="S33" t="s">
        <v>91</v>
      </c>
      <c r="T33" t="s">
        <v>15</v>
      </c>
      <c r="U33" s="3">
        <v>3.873996373996377</v>
      </c>
      <c r="V33" s="3">
        <v>-2.6606419674601582</v>
      </c>
      <c r="W33" s="3">
        <v>2.1137504470837811</v>
      </c>
      <c r="X33" s="3">
        <v>12.98290598290599</v>
      </c>
      <c r="Y33" s="3">
        <v>21.313620535842759</v>
      </c>
      <c r="Z33" s="3">
        <v>6.3605148036833441</v>
      </c>
    </row>
    <row r="34" spans="1:26" x14ac:dyDescent="0.35">
      <c r="A34" t="s">
        <v>90</v>
      </c>
      <c r="B34" t="s">
        <v>9</v>
      </c>
      <c r="C34" s="3">
        <v>62.460317460317448</v>
      </c>
      <c r="D34" s="3">
        <v>43.26449281886002</v>
      </c>
      <c r="E34" s="3">
        <v>58.507380872576938</v>
      </c>
      <c r="F34" s="3">
        <v>46.467236467236468</v>
      </c>
      <c r="G34" s="3">
        <v>48.869825708061001</v>
      </c>
      <c r="H34" s="3">
        <v>51.913850665410372</v>
      </c>
      <c r="J34" t="s">
        <v>90</v>
      </c>
      <c r="K34" t="s">
        <v>9</v>
      </c>
      <c r="L34" s="3">
        <v>65.428240740740748</v>
      </c>
      <c r="M34" s="3">
        <v>52.153439153439152</v>
      </c>
      <c r="N34" s="3">
        <v>66.171482838149515</v>
      </c>
      <c r="O34" s="3">
        <v>53.476523476523468</v>
      </c>
      <c r="P34" s="3">
        <v>55.948717948717942</v>
      </c>
      <c r="Q34" s="3">
        <v>59.534347596847603</v>
      </c>
      <c r="S34" t="s">
        <v>90</v>
      </c>
      <c r="T34" t="s">
        <v>9</v>
      </c>
      <c r="U34" s="3">
        <v>-2.9679232804232996</v>
      </c>
      <c r="V34" s="3">
        <v>-8.8889463345791313</v>
      </c>
      <c r="W34" s="3">
        <v>-7.6641019655725771</v>
      </c>
      <c r="X34" s="3">
        <v>-7.0092870092870001</v>
      </c>
      <c r="Y34" s="3">
        <v>-7.0788922406569412</v>
      </c>
      <c r="Z34" s="3">
        <v>-7.6204969314372306</v>
      </c>
    </row>
    <row r="35" spans="1:26" x14ac:dyDescent="0.35">
      <c r="A35" t="s">
        <v>93</v>
      </c>
      <c r="B35" t="s">
        <v>103</v>
      </c>
      <c r="C35" s="3">
        <v>64.132827049493713</v>
      </c>
      <c r="D35" s="3">
        <v>66.862396862396864</v>
      </c>
      <c r="E35" s="3">
        <v>67.501225626225619</v>
      </c>
      <c r="F35" s="3">
        <v>72.71041921041919</v>
      </c>
      <c r="G35" s="3">
        <v>67.277280332835886</v>
      </c>
      <c r="H35" s="3">
        <v>67.696829816274246</v>
      </c>
      <c r="J35" t="s">
        <v>93</v>
      </c>
      <c r="K35" t="s">
        <v>103</v>
      </c>
      <c r="L35" s="3">
        <v>49.73776223776224</v>
      </c>
      <c r="M35" s="3">
        <v>51.733359233359238</v>
      </c>
      <c r="N35" s="3">
        <v>45.918479668479669</v>
      </c>
      <c r="O35" s="3">
        <v>47.271173271173268</v>
      </c>
      <c r="P35" s="3">
        <v>58.068376068376061</v>
      </c>
      <c r="Q35" s="3">
        <v>48.790980315980313</v>
      </c>
      <c r="S35" t="s">
        <v>93</v>
      </c>
      <c r="T35" t="s">
        <v>103</v>
      </c>
      <c r="U35" s="3">
        <v>14.395064811731473</v>
      </c>
      <c r="V35" s="3">
        <v>15.129037629037626</v>
      </c>
      <c r="W35" s="3">
        <v>21.582745957745949</v>
      </c>
      <c r="X35" s="3">
        <v>25.439245939245922</v>
      </c>
      <c r="Y35" s="3">
        <v>9.2089042644598251</v>
      </c>
      <c r="Z35" s="3">
        <v>18.905849500293932</v>
      </c>
    </row>
    <row r="36" spans="1:26" x14ac:dyDescent="0.35">
      <c r="A36" t="s">
        <v>116</v>
      </c>
      <c r="B36" t="s">
        <v>122</v>
      </c>
      <c r="C36" s="3">
        <v>62.830687830687822</v>
      </c>
      <c r="D36" s="3">
        <v>46.383277216610551</v>
      </c>
      <c r="E36" s="3">
        <v>55.445994334883231</v>
      </c>
      <c r="F36" s="3">
        <v>26.592592592592592</v>
      </c>
      <c r="G36" s="3">
        <v>62.693602693602685</v>
      </c>
      <c r="H36" s="3">
        <v>50.78923093367537</v>
      </c>
      <c r="J36" t="s">
        <v>116</v>
      </c>
      <c r="K36" t="s">
        <v>122</v>
      </c>
      <c r="L36" s="3">
        <v>74.020655270655254</v>
      </c>
      <c r="M36" s="3">
        <v>60.256086506086511</v>
      </c>
      <c r="N36" s="3">
        <v>54.8951048951049</v>
      </c>
      <c r="O36" s="3">
        <v>51.764346764346762</v>
      </c>
      <c r="P36" s="3">
        <v>77.474747474747474</v>
      </c>
      <c r="Q36" s="3">
        <v>60.13870388870388</v>
      </c>
      <c r="S36" t="s">
        <v>116</v>
      </c>
      <c r="T36" t="s">
        <v>122</v>
      </c>
      <c r="U36" s="3">
        <v>-11.189967439967432</v>
      </c>
      <c r="V36" s="3">
        <v>-13.87280928947596</v>
      </c>
      <c r="W36" s="3">
        <v>0.55088943977833082</v>
      </c>
      <c r="X36" s="3">
        <v>-25.17175417175417</v>
      </c>
      <c r="Y36" s="3">
        <v>-14.781144781144789</v>
      </c>
      <c r="Z36" s="3">
        <v>-9.3494729550285101</v>
      </c>
    </row>
    <row r="37" spans="1:26" x14ac:dyDescent="0.35">
      <c r="A37" t="s">
        <v>93</v>
      </c>
      <c r="B37" t="s">
        <v>141</v>
      </c>
      <c r="C37" s="3">
        <v>47.391975308641975</v>
      </c>
      <c r="D37" s="3">
        <v>42.820512820512818</v>
      </c>
      <c r="E37" s="3">
        <v>43.692912026245352</v>
      </c>
      <c r="F37" s="3">
        <v>36.325637325637317</v>
      </c>
      <c r="G37" s="3">
        <v>45.77757633313189</v>
      </c>
      <c r="H37" s="3">
        <v>43.201722762833867</v>
      </c>
      <c r="J37" t="s">
        <v>93</v>
      </c>
      <c r="K37" t="s">
        <v>141</v>
      </c>
      <c r="L37" s="3">
        <v>33.085317460317462</v>
      </c>
      <c r="M37" s="3">
        <v>39.634415900863267</v>
      </c>
      <c r="N37" s="3">
        <v>39.162732994432339</v>
      </c>
      <c r="O37" s="3">
        <v>34.718619071560248</v>
      </c>
      <c r="P37" s="3">
        <v>46.478871890636597</v>
      </c>
      <c r="Q37" s="3">
        <v>37.296364932987736</v>
      </c>
      <c r="S37" t="s">
        <v>93</v>
      </c>
      <c r="T37" t="s">
        <v>141</v>
      </c>
      <c r="U37" s="3">
        <v>14.306657848324512</v>
      </c>
      <c r="V37" s="3">
        <v>3.1860969196495503</v>
      </c>
      <c r="W37" s="3">
        <v>4.5301790318130131</v>
      </c>
      <c r="X37" s="3">
        <v>1.6070182540770688</v>
      </c>
      <c r="Y37" s="3">
        <v>-0.70129555750470729</v>
      </c>
      <c r="Z37" s="3">
        <v>5.9053578298461318</v>
      </c>
    </row>
    <row r="38" spans="1:26" x14ac:dyDescent="0.35">
      <c r="A38" t="s">
        <v>92</v>
      </c>
      <c r="B38" t="s">
        <v>123</v>
      </c>
      <c r="C38" s="3">
        <v>72.818462401795742</v>
      </c>
      <c r="D38" s="3">
        <v>53.048158351188654</v>
      </c>
      <c r="E38" s="3">
        <v>63.381032547699213</v>
      </c>
      <c r="F38" s="3">
        <v>51.227833894500556</v>
      </c>
      <c r="G38" s="3">
        <v>68.672839506172835</v>
      </c>
      <c r="H38" s="3">
        <v>61.829665340271404</v>
      </c>
      <c r="J38" t="s">
        <v>92</v>
      </c>
      <c r="K38" t="s">
        <v>123</v>
      </c>
      <c r="L38" s="3">
        <v>48.232323232323225</v>
      </c>
      <c r="M38" s="3">
        <v>29.190235690235689</v>
      </c>
      <c r="N38" s="3">
        <v>40.370370370370367</v>
      </c>
      <c r="O38" s="3">
        <v>23.641414141414138</v>
      </c>
      <c r="P38" s="3">
        <v>70.592592592592581</v>
      </c>
      <c r="Q38" s="3">
        <v>37.035606060606057</v>
      </c>
      <c r="S38" t="s">
        <v>92</v>
      </c>
      <c r="T38" t="s">
        <v>123</v>
      </c>
      <c r="U38" s="3">
        <v>24.586139169472517</v>
      </c>
      <c r="V38" s="3">
        <v>23.857922660952966</v>
      </c>
      <c r="W38" s="3">
        <v>23.010662177328847</v>
      </c>
      <c r="X38" s="3">
        <v>27.586419753086417</v>
      </c>
      <c r="Y38" s="3">
        <v>-1.9197530864197461</v>
      </c>
      <c r="Z38" s="3">
        <v>24.794059279665348</v>
      </c>
    </row>
    <row r="39" spans="1:26" x14ac:dyDescent="0.35">
      <c r="A39" t="s">
        <v>116</v>
      </c>
      <c r="B39" t="s">
        <v>124</v>
      </c>
      <c r="C39" s="3">
        <v>45.052776441665323</v>
      </c>
      <c r="D39" s="3">
        <v>49.166666666666657</v>
      </c>
      <c r="E39" s="3">
        <v>50.097970445192658</v>
      </c>
      <c r="F39" s="3">
        <v>42.522045855379183</v>
      </c>
      <c r="G39" s="3">
        <v>61.286319990023685</v>
      </c>
      <c r="H39" s="3">
        <v>49.625155879785503</v>
      </c>
      <c r="J39" t="s">
        <v>116</v>
      </c>
      <c r="K39" t="s">
        <v>124</v>
      </c>
      <c r="L39" s="3">
        <v>52.79882154882155</v>
      </c>
      <c r="M39" s="3">
        <v>67.404761904761912</v>
      </c>
      <c r="N39" s="3">
        <v>64.339981006647676</v>
      </c>
      <c r="O39" s="3">
        <v>49.248677248677247</v>
      </c>
      <c r="P39" s="3">
        <v>70.762718762718762</v>
      </c>
      <c r="Q39" s="3">
        <v>59.193016243016231</v>
      </c>
      <c r="S39" t="s">
        <v>116</v>
      </c>
      <c r="T39" t="s">
        <v>124</v>
      </c>
      <c r="U39" s="3">
        <v>-7.7460451071562275</v>
      </c>
      <c r="V39" s="3">
        <v>-18.238095238095255</v>
      </c>
      <c r="W39" s="3">
        <v>-14.242010561455018</v>
      </c>
      <c r="X39" s="3">
        <v>-6.7266313932980637</v>
      </c>
      <c r="Y39" s="3">
        <v>-9.4763987726950774</v>
      </c>
      <c r="Z39" s="3">
        <v>-9.5678603632307286</v>
      </c>
    </row>
    <row r="40" spans="1:26" x14ac:dyDescent="0.35">
      <c r="A40" t="s">
        <v>116</v>
      </c>
      <c r="B40" t="s">
        <v>125</v>
      </c>
      <c r="C40" s="3">
        <v>73.565323565323567</v>
      </c>
      <c r="D40" s="3">
        <v>67.205017205017214</v>
      </c>
      <c r="E40" s="3">
        <v>66.891434183100841</v>
      </c>
      <c r="F40" s="3">
        <v>60.764309764309772</v>
      </c>
      <c r="G40" s="3">
        <v>68.467643467643484</v>
      </c>
      <c r="H40" s="3">
        <v>67.378745637078978</v>
      </c>
      <c r="J40" t="s">
        <v>116</v>
      </c>
      <c r="K40" t="s">
        <v>125</v>
      </c>
      <c r="L40" s="3">
        <v>60.375330687830683</v>
      </c>
      <c r="M40" s="3">
        <v>45.047813569872389</v>
      </c>
      <c r="N40" s="3">
        <v>37.579754123871773</v>
      </c>
      <c r="O40" s="3">
        <v>24.56100217864924</v>
      </c>
      <c r="P40" s="3">
        <v>35.590014923348257</v>
      </c>
      <c r="Q40" s="3">
        <v>40.278306379531863</v>
      </c>
      <c r="S40" t="s">
        <v>116</v>
      </c>
      <c r="T40" t="s">
        <v>125</v>
      </c>
      <c r="U40" s="3">
        <v>13.189992877492884</v>
      </c>
      <c r="V40" s="3">
        <v>22.157203635144825</v>
      </c>
      <c r="W40" s="3">
        <v>29.311680059229069</v>
      </c>
      <c r="X40" s="3">
        <v>36.203307585660532</v>
      </c>
      <c r="Y40" s="3">
        <v>32.877628544295227</v>
      </c>
      <c r="Z40" s="3">
        <v>27.100439257547116</v>
      </c>
    </row>
    <row r="41" spans="1:26" x14ac:dyDescent="0.35">
      <c r="A41" t="s">
        <v>114</v>
      </c>
      <c r="B41" t="s">
        <v>126</v>
      </c>
      <c r="C41" s="3">
        <v>68.477818477818474</v>
      </c>
      <c r="D41" s="3">
        <v>51.141282959464775</v>
      </c>
      <c r="E41" s="3">
        <v>55.642891059557712</v>
      </c>
      <c r="F41" s="3">
        <v>43.860830527497193</v>
      </c>
      <c r="G41" s="3">
        <v>66.171482838149515</v>
      </c>
      <c r="H41" s="3">
        <v>57.058861172497529</v>
      </c>
      <c r="J41" t="s">
        <v>114</v>
      </c>
      <c r="K41" t="s">
        <v>126</v>
      </c>
      <c r="L41" s="3">
        <v>64.224664224664224</v>
      </c>
      <c r="M41" s="3">
        <v>44.263853430520101</v>
      </c>
      <c r="N41" s="3">
        <v>55.158390991724325</v>
      </c>
      <c r="O41" s="3">
        <v>30.271950271950271</v>
      </c>
      <c r="P41" s="3">
        <v>45.057239057239066</v>
      </c>
      <c r="Q41" s="3">
        <v>48.066070349403681</v>
      </c>
      <c r="S41" t="s">
        <v>114</v>
      </c>
      <c r="T41" t="s">
        <v>126</v>
      </c>
      <c r="U41" s="3">
        <v>4.2531542531542499</v>
      </c>
      <c r="V41" s="3">
        <v>6.8774295289446741</v>
      </c>
      <c r="W41" s="3">
        <v>0.4845000678333875</v>
      </c>
      <c r="X41" s="3">
        <v>13.588880255546922</v>
      </c>
      <c r="Y41" s="3">
        <v>21.114243780910449</v>
      </c>
      <c r="Z41" s="3">
        <v>8.9927908230938485</v>
      </c>
    </row>
    <row r="42" spans="1:26" x14ac:dyDescent="0.35">
      <c r="A42" t="s">
        <v>116</v>
      </c>
      <c r="B42" t="s">
        <v>127</v>
      </c>
      <c r="C42" s="3">
        <v>64.04575362908696</v>
      </c>
      <c r="D42" s="3">
        <v>56.868131868131861</v>
      </c>
      <c r="E42" s="3">
        <v>58.78527336860671</v>
      </c>
      <c r="F42" s="3">
        <v>44.611111111111107</v>
      </c>
      <c r="G42" s="3">
        <v>62.951657396101837</v>
      </c>
      <c r="H42" s="3">
        <v>57.452385474607695</v>
      </c>
      <c r="J42" t="s">
        <v>116</v>
      </c>
      <c r="K42" t="s">
        <v>127</v>
      </c>
      <c r="L42" s="3">
        <v>71.37464387464388</v>
      </c>
      <c r="M42" s="3">
        <v>61.43291893291893</v>
      </c>
      <c r="N42" s="3">
        <v>67.655184321850982</v>
      </c>
      <c r="O42" s="3">
        <v>50.20940170940171</v>
      </c>
      <c r="P42" s="3">
        <v>75.598290598290603</v>
      </c>
      <c r="Q42" s="3">
        <v>63.190332815332816</v>
      </c>
      <c r="S42" t="s">
        <v>116</v>
      </c>
      <c r="T42" t="s">
        <v>127</v>
      </c>
      <c r="U42" s="3">
        <v>-7.32889024555692</v>
      </c>
      <c r="V42" s="3">
        <v>-4.564787064787069</v>
      </c>
      <c r="W42" s="3">
        <v>-8.8699109532442719</v>
      </c>
      <c r="X42" s="3">
        <v>-5.5982905982906033</v>
      </c>
      <c r="Y42" s="3">
        <v>-12.646633202188767</v>
      </c>
      <c r="Z42" s="3">
        <v>-5.7379473407251211</v>
      </c>
    </row>
    <row r="43" spans="1:26" x14ac:dyDescent="0.35">
      <c r="A43" t="s">
        <v>92</v>
      </c>
      <c r="B43" t="s">
        <v>128</v>
      </c>
      <c r="C43" s="3">
        <v>48.863564419119975</v>
      </c>
      <c r="D43" s="3">
        <v>43.044548044548037</v>
      </c>
      <c r="E43" s="3">
        <v>47.953466286799625</v>
      </c>
      <c r="F43" s="3">
        <v>44.666666666666671</v>
      </c>
      <c r="G43" s="3">
        <v>51.234567901234563</v>
      </c>
      <c r="H43" s="3">
        <v>47.152562663673777</v>
      </c>
      <c r="J43" t="s">
        <v>92</v>
      </c>
      <c r="K43" t="s">
        <v>128</v>
      </c>
      <c r="L43" s="3">
        <v>48.947811447811439</v>
      </c>
      <c r="M43" s="3">
        <v>48.536890064667844</v>
      </c>
      <c r="N43" s="3">
        <v>52.43055555555555</v>
      </c>
      <c r="O43" s="3">
        <v>46.163139329805993</v>
      </c>
      <c r="P43" s="3">
        <v>30.864197530864192</v>
      </c>
      <c r="Q43" s="3">
        <v>47.852273469557417</v>
      </c>
      <c r="S43" t="s">
        <v>92</v>
      </c>
      <c r="T43" t="s">
        <v>128</v>
      </c>
      <c r="U43" s="3">
        <v>-8.424702869146472E-2</v>
      </c>
      <c r="V43" s="3">
        <v>-5.492342020119807</v>
      </c>
      <c r="W43" s="3">
        <v>-4.4770892687559254</v>
      </c>
      <c r="X43" s="3">
        <v>-1.4964726631393219</v>
      </c>
      <c r="Y43" s="3">
        <v>20.37037037037037</v>
      </c>
      <c r="Z43" s="3">
        <v>-0.69971080588364032</v>
      </c>
    </row>
    <row r="44" spans="1:26" x14ac:dyDescent="0.35">
      <c r="A44" t="s">
        <v>114</v>
      </c>
      <c r="B44" t="s">
        <v>10</v>
      </c>
      <c r="C44" s="3">
        <v>72.555993389326716</v>
      </c>
      <c r="D44" s="3">
        <v>68.412698412698418</v>
      </c>
      <c r="E44" s="3">
        <v>75.145703062369719</v>
      </c>
      <c r="F44" s="3">
        <v>55.131257631257633</v>
      </c>
      <c r="G44" s="3">
        <v>73.571428571428598</v>
      </c>
      <c r="H44" s="3">
        <v>68.963416213416224</v>
      </c>
      <c r="J44" t="s">
        <v>114</v>
      </c>
      <c r="K44" t="s">
        <v>10</v>
      </c>
      <c r="L44" s="3">
        <v>69.907407407407405</v>
      </c>
      <c r="M44" s="3">
        <v>50.815268065268071</v>
      </c>
      <c r="N44" s="3">
        <v>66.445077556188679</v>
      </c>
      <c r="O44" s="3">
        <v>47.395863395863401</v>
      </c>
      <c r="P44" s="3">
        <v>64.781144781144775</v>
      </c>
      <c r="Q44" s="3">
        <v>59.166081449414776</v>
      </c>
      <c r="S44" t="s">
        <v>114</v>
      </c>
      <c r="T44" t="s">
        <v>10</v>
      </c>
      <c r="U44" s="3">
        <v>2.6485859819193109</v>
      </c>
      <c r="V44" s="3">
        <v>17.597430347430347</v>
      </c>
      <c r="W44" s="3">
        <v>8.7006255061810407</v>
      </c>
      <c r="X44" s="3">
        <v>7.7353942353942315</v>
      </c>
      <c r="Y44" s="3">
        <v>8.7902837902838229</v>
      </c>
      <c r="Z44" s="3">
        <v>9.7973347640014481</v>
      </c>
    </row>
    <row r="45" spans="1:26" x14ac:dyDescent="0.35">
      <c r="A45" t="s">
        <v>92</v>
      </c>
      <c r="B45" t="s">
        <v>104</v>
      </c>
      <c r="C45" s="3">
        <v>52.98941798941798</v>
      </c>
      <c r="D45" s="3">
        <v>58.448588448588445</v>
      </c>
      <c r="E45" s="3">
        <v>62.490832213054439</v>
      </c>
      <c r="F45" s="3">
        <v>52.781385281385283</v>
      </c>
      <c r="G45" s="3">
        <v>61.275298775298779</v>
      </c>
      <c r="H45" s="3">
        <v>57.59710454154898</v>
      </c>
      <c r="J45" t="s">
        <v>92</v>
      </c>
      <c r="K45" t="s">
        <v>104</v>
      </c>
      <c r="L45" s="3">
        <v>69.074074074074076</v>
      </c>
      <c r="M45" s="3">
        <v>54.221611721611715</v>
      </c>
      <c r="N45" s="3">
        <v>58.007301340634676</v>
      </c>
      <c r="O45" s="3">
        <v>54.447330447330444</v>
      </c>
      <c r="P45" s="3">
        <v>68.005698005697994</v>
      </c>
      <c r="Q45" s="3">
        <v>59.073445073445065</v>
      </c>
      <c r="S45" t="s">
        <v>92</v>
      </c>
      <c r="T45" t="s">
        <v>104</v>
      </c>
      <c r="U45" s="3">
        <v>-16.084656084656096</v>
      </c>
      <c r="V45" s="3">
        <v>4.22697672697673</v>
      </c>
      <c r="W45" s="3">
        <v>4.4835308724197631</v>
      </c>
      <c r="X45" s="3">
        <v>-1.6659451659451605</v>
      </c>
      <c r="Y45" s="3">
        <v>-6.7303992303992146</v>
      </c>
      <c r="Z45" s="3">
        <v>-1.4763405318960849</v>
      </c>
    </row>
    <row r="46" spans="1:26" x14ac:dyDescent="0.35">
      <c r="A46" t="s">
        <v>90</v>
      </c>
      <c r="B46" t="s">
        <v>105</v>
      </c>
      <c r="C46" s="3">
        <v>61.426735936539849</v>
      </c>
      <c r="D46" s="3">
        <v>53.717567835214894</v>
      </c>
      <c r="E46" s="3">
        <v>61.894517066085683</v>
      </c>
      <c r="F46" s="3">
        <v>47.277777777777771</v>
      </c>
      <c r="G46" s="3">
        <v>57.807078592753975</v>
      </c>
      <c r="H46" s="3">
        <v>56.424735441674429</v>
      </c>
      <c r="J46" t="s">
        <v>90</v>
      </c>
      <c r="K46" t="s">
        <v>105</v>
      </c>
      <c r="L46" s="3">
        <v>47.719691741430871</v>
      </c>
      <c r="M46" s="3">
        <v>44.012853692201517</v>
      </c>
      <c r="N46" s="3">
        <v>48.680321735877293</v>
      </c>
      <c r="O46" s="3">
        <v>40.368361486008546</v>
      </c>
      <c r="P46" s="3">
        <v>39.074074074074076</v>
      </c>
      <c r="Q46" s="3">
        <v>44.996399682695504</v>
      </c>
      <c r="S46" t="s">
        <v>90</v>
      </c>
      <c r="T46" t="s">
        <v>105</v>
      </c>
      <c r="U46" s="3">
        <v>13.707044195108978</v>
      </c>
      <c r="V46" s="3">
        <v>9.7047141430133763</v>
      </c>
      <c r="W46" s="3">
        <v>13.214195330208391</v>
      </c>
      <c r="X46" s="3">
        <v>6.9094162917692259</v>
      </c>
      <c r="Y46" s="3">
        <v>18.733004518679898</v>
      </c>
      <c r="Z46" s="3">
        <v>11.428335758978925</v>
      </c>
    </row>
    <row r="47" spans="1:26" x14ac:dyDescent="0.35">
      <c r="A47" t="s">
        <v>114</v>
      </c>
      <c r="B47" t="s">
        <v>129</v>
      </c>
      <c r="C47" s="3">
        <v>53.535476868810207</v>
      </c>
      <c r="D47" s="3">
        <v>52.220691766146317</v>
      </c>
      <c r="E47" s="3">
        <v>56.747388414055074</v>
      </c>
      <c r="F47" s="3">
        <v>49.263187429854092</v>
      </c>
      <c r="G47" s="3">
        <v>62.139917695473251</v>
      </c>
      <c r="H47" s="3">
        <v>54.781332434867785</v>
      </c>
      <c r="J47" t="s">
        <v>114</v>
      </c>
      <c r="K47" t="s">
        <v>129</v>
      </c>
      <c r="L47" s="3">
        <v>58.848096348096341</v>
      </c>
      <c r="M47" s="3">
        <v>46.370489078822416</v>
      </c>
      <c r="N47" s="3">
        <v>48.880003741114848</v>
      </c>
      <c r="O47" s="3">
        <v>51.111111111111107</v>
      </c>
      <c r="P47" s="3">
        <v>71.901234567901241</v>
      </c>
      <c r="Q47" s="3">
        <v>52.080557713891061</v>
      </c>
      <c r="S47" t="s">
        <v>114</v>
      </c>
      <c r="T47" t="s">
        <v>129</v>
      </c>
      <c r="U47" s="3">
        <v>-5.3126194792861341</v>
      </c>
      <c r="V47" s="3">
        <v>5.8502026873239004</v>
      </c>
      <c r="W47" s="3">
        <v>7.8673846729402257</v>
      </c>
      <c r="X47" s="3">
        <v>-1.847923681257015</v>
      </c>
      <c r="Y47" s="3">
        <v>-9.7613168724279902</v>
      </c>
      <c r="Z47" s="3">
        <v>2.7007747209767246</v>
      </c>
    </row>
    <row r="48" spans="1:26" x14ac:dyDescent="0.35">
      <c r="A48" t="s">
        <v>92</v>
      </c>
      <c r="B48" t="s">
        <v>130</v>
      </c>
      <c r="C48" s="3">
        <v>53.461466517022075</v>
      </c>
      <c r="D48" s="3">
        <v>43.67768595041322</v>
      </c>
      <c r="E48" s="3">
        <v>51.743626743626749</v>
      </c>
      <c r="F48" s="3">
        <v>39.497354497354493</v>
      </c>
      <c r="G48" s="3">
        <v>64.775533108866441</v>
      </c>
      <c r="H48" s="3">
        <v>50.631133363456591</v>
      </c>
      <c r="J48" t="s">
        <v>92</v>
      </c>
      <c r="K48" t="s">
        <v>130</v>
      </c>
      <c r="L48" s="3">
        <v>76.847312999273782</v>
      </c>
      <c r="M48" s="3">
        <v>64.857609710550889</v>
      </c>
      <c r="N48" s="3">
        <v>65.53789725766849</v>
      </c>
      <c r="O48" s="3">
        <v>56.211419753086417</v>
      </c>
      <c r="P48" s="3">
        <v>72.021604938271594</v>
      </c>
      <c r="Q48" s="3">
        <v>65.656288904450676</v>
      </c>
      <c r="S48" t="s">
        <v>92</v>
      </c>
      <c r="T48" t="s">
        <v>130</v>
      </c>
      <c r="U48" s="3">
        <v>-23.385846482251708</v>
      </c>
      <c r="V48" s="3">
        <v>-21.179923760137669</v>
      </c>
      <c r="W48" s="3">
        <v>-13.794270514041742</v>
      </c>
      <c r="X48" s="3">
        <v>-16.714065255731924</v>
      </c>
      <c r="Y48" s="3">
        <v>-7.2460718294051532</v>
      </c>
      <c r="Z48" s="3">
        <v>-15.025155540994085</v>
      </c>
    </row>
    <row r="49" spans="1:26" x14ac:dyDescent="0.35">
      <c r="A49" t="s">
        <v>114</v>
      </c>
      <c r="B49" t="s">
        <v>94</v>
      </c>
      <c r="C49" s="3">
        <v>79.068462401795742</v>
      </c>
      <c r="D49" s="3">
        <v>58.358840934598511</v>
      </c>
      <c r="E49" s="3">
        <v>65.174195660306765</v>
      </c>
      <c r="F49" s="3">
        <v>49.492945326278651</v>
      </c>
      <c r="G49" s="3">
        <v>70.182379349046016</v>
      </c>
      <c r="H49" s="3">
        <v>64.455364734405137</v>
      </c>
      <c r="J49" t="s">
        <v>114</v>
      </c>
      <c r="K49" t="s">
        <v>94</v>
      </c>
      <c r="L49" s="3">
        <v>66.633597883597886</v>
      </c>
      <c r="M49" s="3">
        <v>55.247453164119833</v>
      </c>
      <c r="N49" s="3">
        <v>64.826572604350375</v>
      </c>
      <c r="O49" s="3">
        <v>45.70987654320988</v>
      </c>
      <c r="P49" s="3">
        <v>59.645909645909647</v>
      </c>
      <c r="Q49" s="3">
        <v>58.233946608946624</v>
      </c>
      <c r="S49" t="s">
        <v>114</v>
      </c>
      <c r="T49" t="s">
        <v>94</v>
      </c>
      <c r="U49" s="3">
        <v>12.434864518197855</v>
      </c>
      <c r="V49" s="3">
        <v>3.1113877704786788</v>
      </c>
      <c r="W49" s="3">
        <v>0.3476230559563902</v>
      </c>
      <c r="X49" s="3">
        <v>3.7830687830687708</v>
      </c>
      <c r="Y49" s="3">
        <v>10.536469703136369</v>
      </c>
      <c r="Z49" s="3">
        <v>6.2214181254585128</v>
      </c>
    </row>
    <row r="50" spans="1:26" x14ac:dyDescent="0.35">
      <c r="A50" t="s">
        <v>116</v>
      </c>
      <c r="B50" t="s">
        <v>18</v>
      </c>
      <c r="C50" s="3">
        <v>66.264075430742096</v>
      </c>
      <c r="D50" s="3">
        <v>48.185720003901814</v>
      </c>
      <c r="E50" s="3">
        <v>51.123745082078415</v>
      </c>
      <c r="F50" s="3">
        <v>24.493827160493829</v>
      </c>
      <c r="G50" s="3">
        <v>57.544317822095586</v>
      </c>
      <c r="H50" s="3">
        <v>49.522337099862348</v>
      </c>
      <c r="J50" t="s">
        <v>116</v>
      </c>
      <c r="K50" t="s">
        <v>18</v>
      </c>
      <c r="L50" s="3">
        <v>58.986928104575163</v>
      </c>
      <c r="M50" s="3">
        <v>37.538392707510354</v>
      </c>
      <c r="N50" s="3">
        <v>44.961025720829639</v>
      </c>
      <c r="O50" s="3">
        <v>22.285849952516621</v>
      </c>
      <c r="P50" s="3">
        <v>46.657046657046656</v>
      </c>
      <c r="Q50" s="3">
        <v>40.697686699647491</v>
      </c>
      <c r="S50" t="s">
        <v>116</v>
      </c>
      <c r="T50" t="s">
        <v>18</v>
      </c>
      <c r="U50" s="3">
        <v>7.2771473261669328</v>
      </c>
      <c r="V50" s="3">
        <v>10.64732729639146</v>
      </c>
      <c r="W50" s="3">
        <v>6.1627193612487758</v>
      </c>
      <c r="X50" s="3">
        <v>2.2079772079772084</v>
      </c>
      <c r="Y50" s="3">
        <v>10.887271165048929</v>
      </c>
      <c r="Z50" s="3">
        <v>8.8246504002148569</v>
      </c>
    </row>
    <row r="51" spans="1:26" x14ac:dyDescent="0.35">
      <c r="A51" t="s">
        <v>92</v>
      </c>
      <c r="B51" t="s">
        <v>95</v>
      </c>
      <c r="C51" s="3">
        <v>53.9072039072039</v>
      </c>
      <c r="D51" s="3">
        <v>35.153920153920154</v>
      </c>
      <c r="E51" s="3">
        <v>58.393959435626101</v>
      </c>
      <c r="F51" s="3">
        <v>43.204264870931539</v>
      </c>
      <c r="G51" s="3">
        <v>51.746710080043407</v>
      </c>
      <c r="H51" s="3">
        <v>48.48121168954502</v>
      </c>
      <c r="J51" t="s">
        <v>92</v>
      </c>
      <c r="K51" t="s">
        <v>95</v>
      </c>
      <c r="L51" s="3">
        <v>42.592592592592595</v>
      </c>
      <c r="M51" s="3">
        <v>36.65439807106474</v>
      </c>
      <c r="N51" s="3">
        <v>38.440222329111215</v>
      </c>
      <c r="O51" s="3">
        <v>30.555555555555554</v>
      </c>
      <c r="P51" s="3">
        <v>34.413580246913583</v>
      </c>
      <c r="Q51" s="3">
        <v>37.06658416307539</v>
      </c>
      <c r="S51" t="s">
        <v>92</v>
      </c>
      <c r="T51" t="s">
        <v>95</v>
      </c>
      <c r="U51" s="3">
        <v>11.314611314611305</v>
      </c>
      <c r="V51" s="3">
        <v>-1.5004779171445861</v>
      </c>
      <c r="W51" s="3">
        <v>19.953737106514886</v>
      </c>
      <c r="X51" s="3">
        <v>12.648709315375985</v>
      </c>
      <c r="Y51" s="3">
        <v>17.333129833129824</v>
      </c>
      <c r="Z51" s="3">
        <v>11.41462752646963</v>
      </c>
    </row>
    <row r="52" spans="1:26" x14ac:dyDescent="0.35">
      <c r="A52" t="s">
        <v>90</v>
      </c>
      <c r="B52" t="s">
        <v>131</v>
      </c>
      <c r="C52" s="3">
        <v>55.725139058472386</v>
      </c>
      <c r="D52" s="3">
        <v>48.394753394753394</v>
      </c>
      <c r="E52" s="3">
        <v>61.025867136978242</v>
      </c>
      <c r="F52" s="3">
        <v>55.763187429854099</v>
      </c>
      <c r="G52" s="3">
        <v>59.623380734491839</v>
      </c>
      <c r="H52" s="3">
        <v>56.106465550909988</v>
      </c>
      <c r="J52" t="s">
        <v>90</v>
      </c>
      <c r="K52" t="s">
        <v>131</v>
      </c>
      <c r="L52" s="3">
        <v>52.703373015873012</v>
      </c>
      <c r="M52" s="3">
        <v>44.024146695715316</v>
      </c>
      <c r="N52" s="3">
        <v>49.106753812636157</v>
      </c>
      <c r="O52" s="3">
        <v>41.291005291005291</v>
      </c>
      <c r="P52" s="3">
        <v>56.05820105820105</v>
      </c>
      <c r="Q52" s="3">
        <v>47.203191461769883</v>
      </c>
      <c r="S52" t="s">
        <v>90</v>
      </c>
      <c r="T52" t="s">
        <v>131</v>
      </c>
      <c r="U52" s="3">
        <v>3.0217660425993742</v>
      </c>
      <c r="V52" s="3">
        <v>4.3706066990380776</v>
      </c>
      <c r="W52" s="3">
        <v>11.919113324342085</v>
      </c>
      <c r="X52" s="3">
        <v>14.472182138848808</v>
      </c>
      <c r="Y52" s="3">
        <v>3.5651796762907892</v>
      </c>
      <c r="Z52" s="3">
        <v>8.9032740891401048</v>
      </c>
    </row>
    <row r="53" spans="1:26" x14ac:dyDescent="0.35">
      <c r="A53" t="s">
        <v>92</v>
      </c>
      <c r="B53" t="s">
        <v>132</v>
      </c>
      <c r="C53" s="3">
        <v>34.531949531949536</v>
      </c>
      <c r="D53" s="3">
        <v>35.102243435576774</v>
      </c>
      <c r="E53" s="3">
        <v>48.200379867046536</v>
      </c>
      <c r="F53" s="3">
        <v>30.391534391534389</v>
      </c>
      <c r="G53" s="3">
        <v>59.093067426400758</v>
      </c>
      <c r="H53" s="3">
        <v>41.463834930501591</v>
      </c>
      <c r="J53" t="s">
        <v>92</v>
      </c>
      <c r="K53" t="s">
        <v>132</v>
      </c>
      <c r="L53" s="3">
        <v>25.503323836657174</v>
      </c>
      <c r="M53" s="3">
        <v>16.654077404077405</v>
      </c>
      <c r="N53" s="3">
        <v>39.526677026677028</v>
      </c>
      <c r="O53" s="3">
        <v>16.548821548821547</v>
      </c>
      <c r="P53" s="3">
        <v>67.416361416361411</v>
      </c>
      <c r="Q53" s="3">
        <v>27.79750681417347</v>
      </c>
      <c r="S53" t="s">
        <v>92</v>
      </c>
      <c r="T53" t="s">
        <v>132</v>
      </c>
      <c r="U53" s="3">
        <v>9.0286256952923623</v>
      </c>
      <c r="V53" s="3">
        <v>18.448166031499369</v>
      </c>
      <c r="W53" s="3">
        <v>8.6737028403695078</v>
      </c>
      <c r="X53" s="3">
        <v>13.842712842712842</v>
      </c>
      <c r="Y53" s="3">
        <v>-8.3232939899606535</v>
      </c>
      <c r="Z53" s="3">
        <v>13.666328116328121</v>
      </c>
    </row>
    <row r="54" spans="1:26" x14ac:dyDescent="0.35">
      <c r="A54" t="s">
        <v>91</v>
      </c>
      <c r="B54" t="s">
        <v>133</v>
      </c>
      <c r="C54" s="3">
        <v>54.217927134593793</v>
      </c>
      <c r="D54" s="3">
        <v>43.172105672105666</v>
      </c>
      <c r="E54" s="3">
        <v>50.273877357210694</v>
      </c>
      <c r="F54" s="3">
        <v>46.037037037037038</v>
      </c>
      <c r="G54" s="3">
        <v>56.303418803418801</v>
      </c>
      <c r="H54" s="3">
        <v>50.000873200873194</v>
      </c>
      <c r="J54" t="s">
        <v>91</v>
      </c>
      <c r="K54" t="s">
        <v>133</v>
      </c>
      <c r="L54" s="3">
        <v>43.672839506172835</v>
      </c>
      <c r="M54" s="3">
        <v>40.949272949272945</v>
      </c>
      <c r="N54" s="3">
        <v>41.378066378066379</v>
      </c>
      <c r="O54" s="3">
        <v>29.666666666666664</v>
      </c>
      <c r="P54" s="3">
        <v>50.314204314204311</v>
      </c>
      <c r="Q54" s="3">
        <v>39.270219286885961</v>
      </c>
      <c r="S54" t="s">
        <v>91</v>
      </c>
      <c r="T54" t="s">
        <v>133</v>
      </c>
      <c r="U54" s="3">
        <v>10.545087628420958</v>
      </c>
      <c r="V54" s="3">
        <v>2.2228327228327203</v>
      </c>
      <c r="W54" s="3">
        <v>8.895810979144315</v>
      </c>
      <c r="X54" s="3">
        <v>16.370370370370374</v>
      </c>
      <c r="Y54" s="3">
        <v>5.9892144892144898</v>
      </c>
      <c r="Z54" s="3">
        <v>10.730653913987233</v>
      </c>
    </row>
    <row r="55" spans="1:26" x14ac:dyDescent="0.35">
      <c r="A55" t="s">
        <v>92</v>
      </c>
      <c r="B55" t="s">
        <v>96</v>
      </c>
      <c r="C55" s="3">
        <v>69.30415263748597</v>
      </c>
      <c r="D55" s="3">
        <v>54.99956833290166</v>
      </c>
      <c r="E55" s="3">
        <v>60.14434382489938</v>
      </c>
      <c r="F55" s="3">
        <v>49.125300625300625</v>
      </c>
      <c r="G55" s="3">
        <v>67.769935825491388</v>
      </c>
      <c r="H55" s="3">
        <v>60.268660249215806</v>
      </c>
      <c r="J55" t="s">
        <v>92</v>
      </c>
      <c r="K55" t="s">
        <v>96</v>
      </c>
      <c r="L55" s="3">
        <v>64.751683501683488</v>
      </c>
      <c r="M55" s="3">
        <v>33.715768799102136</v>
      </c>
      <c r="N55" s="3">
        <v>45.752431724653945</v>
      </c>
      <c r="O55" s="3">
        <v>39.047138047138048</v>
      </c>
      <c r="P55" s="3">
        <v>46.543209876543209</v>
      </c>
      <c r="Q55" s="3">
        <v>45.508164983164974</v>
      </c>
      <c r="S55" t="s">
        <v>92</v>
      </c>
      <c r="T55" t="s">
        <v>96</v>
      </c>
      <c r="U55" s="3">
        <v>4.5524691358024825</v>
      </c>
      <c r="V55" s="3">
        <v>21.283799533799524</v>
      </c>
      <c r="W55" s="3">
        <v>14.391912100245435</v>
      </c>
      <c r="X55" s="3">
        <v>10.078162578162576</v>
      </c>
      <c r="Y55" s="3">
        <v>21.226725948948179</v>
      </c>
      <c r="Z55" s="3">
        <v>14.760495266050832</v>
      </c>
    </row>
    <row r="56" spans="1:26" x14ac:dyDescent="0.35">
      <c r="A56" t="s">
        <v>93</v>
      </c>
      <c r="B56" t="s">
        <v>11</v>
      </c>
      <c r="C56" s="3">
        <v>27.299382716049383</v>
      </c>
      <c r="D56" s="3">
        <v>19.646287808052509</v>
      </c>
      <c r="E56" s="3">
        <v>32.214225196251341</v>
      </c>
      <c r="F56" s="3">
        <v>29.833333333333332</v>
      </c>
      <c r="G56" s="3">
        <v>43.780763334140232</v>
      </c>
      <c r="H56" s="3">
        <v>30.554798477565363</v>
      </c>
      <c r="J56" t="s">
        <v>93</v>
      </c>
      <c r="K56" t="s">
        <v>11</v>
      </c>
      <c r="L56" s="3">
        <v>52.910052910052912</v>
      </c>
      <c r="M56" s="3">
        <v>41.289034132171388</v>
      </c>
      <c r="N56" s="3">
        <v>53.862433862433868</v>
      </c>
      <c r="O56" s="3">
        <v>37.037037037037031</v>
      </c>
      <c r="P56" s="3">
        <v>32.287581699346404</v>
      </c>
      <c r="Q56" s="3">
        <v>46.682652859123444</v>
      </c>
      <c r="S56" t="s">
        <v>93</v>
      </c>
      <c r="T56" t="s">
        <v>11</v>
      </c>
      <c r="U56" s="3">
        <v>-25.610670194003529</v>
      </c>
      <c r="V56" s="3">
        <v>-21.642746324118878</v>
      </c>
      <c r="W56" s="3">
        <v>-21.648208666182526</v>
      </c>
      <c r="X56" s="3">
        <v>-7.2037037037036988</v>
      </c>
      <c r="Y56" s="3">
        <v>11.493181634793828</v>
      </c>
      <c r="Z56" s="3">
        <v>-16.12785438155808</v>
      </c>
    </row>
    <row r="57" spans="1:26" x14ac:dyDescent="0.35">
      <c r="A57" t="s">
        <v>114</v>
      </c>
      <c r="B57" t="s">
        <v>173</v>
      </c>
      <c r="C57" s="3">
        <v>76.546015712682376</v>
      </c>
      <c r="D57" s="3">
        <v>66.140627049717963</v>
      </c>
      <c r="E57" s="3">
        <v>77.03423120089785</v>
      </c>
      <c r="F57" s="3">
        <v>54.181818181818173</v>
      </c>
      <c r="G57" s="3">
        <v>72.407407407407391</v>
      </c>
      <c r="H57" s="3">
        <v>69.262019910504748</v>
      </c>
      <c r="J57" t="s">
        <v>114</v>
      </c>
      <c r="K57" t="s">
        <v>173</v>
      </c>
      <c r="L57" s="3">
        <v>79.636437908496731</v>
      </c>
      <c r="M57" s="3">
        <v>65.953703703703695</v>
      </c>
      <c r="N57" s="3">
        <v>65.911002577669237</v>
      </c>
      <c r="O57" s="3">
        <v>57.845651080945196</v>
      </c>
      <c r="P57" s="3">
        <v>63.879629629629633</v>
      </c>
      <c r="Q57" s="3">
        <v>66.546723347458652</v>
      </c>
      <c r="S57" t="s">
        <v>114</v>
      </c>
      <c r="T57" t="s">
        <v>173</v>
      </c>
      <c r="U57" s="3">
        <v>-3.0904221958143552</v>
      </c>
      <c r="V57" s="3">
        <v>0.18692334601426808</v>
      </c>
      <c r="W57" s="3">
        <v>11.123228623228613</v>
      </c>
      <c r="X57" s="3">
        <v>-3.6638328991270228</v>
      </c>
      <c r="Y57" s="3">
        <v>8.5277777777777573</v>
      </c>
      <c r="Z57" s="3">
        <v>2.7152965630460955</v>
      </c>
    </row>
    <row r="58" spans="1:26" x14ac:dyDescent="0.35">
      <c r="A58" t="s">
        <v>116</v>
      </c>
      <c r="B58" t="s">
        <v>97</v>
      </c>
      <c r="C58" s="3">
        <v>61.244855967078188</v>
      </c>
      <c r="D58" s="3">
        <v>59.146770737679823</v>
      </c>
      <c r="E58" s="3">
        <v>57.453703703703702</v>
      </c>
      <c r="F58" s="3">
        <v>41.584896584896583</v>
      </c>
      <c r="G58" s="3">
        <v>66.887392442947998</v>
      </c>
      <c r="H58" s="3">
        <v>57.263523887261258</v>
      </c>
      <c r="J58" t="s">
        <v>116</v>
      </c>
      <c r="K58" t="s">
        <v>97</v>
      </c>
      <c r="L58" s="3">
        <v>88.240740740740733</v>
      </c>
      <c r="M58" s="3">
        <v>43.074074074074076</v>
      </c>
      <c r="N58" s="3">
        <v>46.543209876543209</v>
      </c>
      <c r="O58" s="3">
        <v>29.333333333333325</v>
      </c>
      <c r="P58" s="3">
        <v>41.629629629629633</v>
      </c>
      <c r="Q58" s="3">
        <v>49.640740740740746</v>
      </c>
      <c r="S58" t="s">
        <v>116</v>
      </c>
      <c r="T58" t="s">
        <v>97</v>
      </c>
      <c r="U58" s="3">
        <v>-26.995884773662546</v>
      </c>
      <c r="V58" s="3">
        <v>16.072696663605747</v>
      </c>
      <c r="W58" s="3">
        <v>10.910493827160494</v>
      </c>
      <c r="X58" s="3">
        <v>12.251563251563258</v>
      </c>
      <c r="Y58" s="3">
        <v>25.257762813318365</v>
      </c>
      <c r="Z58" s="3">
        <v>7.6227831465205114</v>
      </c>
    </row>
    <row r="59" spans="1:26" x14ac:dyDescent="0.35">
      <c r="A59" t="s">
        <v>116</v>
      </c>
      <c r="B59" t="s">
        <v>135</v>
      </c>
      <c r="C59" s="3">
        <v>44.546965380298708</v>
      </c>
      <c r="D59" s="3">
        <v>38.198120622363049</v>
      </c>
      <c r="E59" s="3">
        <v>48.096168235057121</v>
      </c>
      <c r="F59" s="3">
        <v>44.839506172839506</v>
      </c>
      <c r="G59" s="3">
        <v>43.81265168302204</v>
      </c>
      <c r="H59" s="3">
        <v>43.898682418716085</v>
      </c>
      <c r="J59" t="s">
        <v>116</v>
      </c>
      <c r="K59" t="s">
        <v>135</v>
      </c>
      <c r="L59" s="3">
        <v>47.495791245791246</v>
      </c>
      <c r="M59" s="3">
        <v>24.976430976430979</v>
      </c>
      <c r="N59" s="3">
        <v>34.827333160666491</v>
      </c>
      <c r="O59" s="3">
        <v>27.968660968660963</v>
      </c>
      <c r="P59" s="3">
        <v>28.868686868686872</v>
      </c>
      <c r="Q59" s="3">
        <v>33.378243978243972</v>
      </c>
      <c r="S59" t="s">
        <v>116</v>
      </c>
      <c r="T59" t="s">
        <v>135</v>
      </c>
      <c r="U59" s="3">
        <v>-2.9488258654925374</v>
      </c>
      <c r="V59" s="3">
        <v>13.22168964593207</v>
      </c>
      <c r="W59" s="3">
        <v>13.26883507439063</v>
      </c>
      <c r="X59" s="3">
        <v>16.870845204178543</v>
      </c>
      <c r="Y59" s="3">
        <v>14.943964814335168</v>
      </c>
      <c r="Z59" s="3">
        <v>10.520438440472113</v>
      </c>
    </row>
    <row r="60" spans="1:26" x14ac:dyDescent="0.35">
      <c r="A60" t="s">
        <v>116</v>
      </c>
      <c r="B60" t="s">
        <v>144</v>
      </c>
      <c r="C60" s="3">
        <v>68.654467960023524</v>
      </c>
      <c r="D60" s="3">
        <v>52.03091521273339</v>
      </c>
      <c r="E60" s="3">
        <v>65.371472663139329</v>
      </c>
      <c r="F60" s="3">
        <v>59.587301587301589</v>
      </c>
      <c r="G60" s="3">
        <v>68.004115226337461</v>
      </c>
      <c r="H60" s="3">
        <v>62.729654529907066</v>
      </c>
      <c r="J60" t="s">
        <v>116</v>
      </c>
      <c r="K60" t="s">
        <v>144</v>
      </c>
      <c r="L60" s="3"/>
      <c r="M60" s="3"/>
      <c r="N60" s="3"/>
      <c r="O60" s="3"/>
      <c r="P60" s="3"/>
      <c r="Q60" s="3"/>
      <c r="S60" t="s">
        <v>116</v>
      </c>
      <c r="T60" t="s">
        <v>144</v>
      </c>
      <c r="U60" s="3"/>
      <c r="V60" s="3"/>
      <c r="W60" s="3"/>
      <c r="X60" s="3"/>
      <c r="Y60" s="3"/>
      <c r="Z60" s="3"/>
    </row>
    <row r="61" spans="1:26" x14ac:dyDescent="0.35">
      <c r="A61" t="s">
        <v>116</v>
      </c>
      <c r="B61" t="s">
        <v>136</v>
      </c>
      <c r="C61" s="3">
        <v>55.537184009406239</v>
      </c>
      <c r="D61" s="3">
        <v>52.567340067340062</v>
      </c>
      <c r="E61" s="3">
        <v>57.515198279087173</v>
      </c>
      <c r="F61" s="3">
        <v>49.576719576719576</v>
      </c>
      <c r="G61" s="3">
        <v>54.915045516897358</v>
      </c>
      <c r="H61" s="3">
        <v>54.022297489890079</v>
      </c>
      <c r="J61" t="s">
        <v>116</v>
      </c>
      <c r="K61" t="s">
        <v>136</v>
      </c>
      <c r="L61" s="3">
        <v>33.686868686868685</v>
      </c>
      <c r="M61" s="3">
        <v>28.586700336700336</v>
      </c>
      <c r="N61" s="3">
        <v>26.683501683501685</v>
      </c>
      <c r="O61" s="3">
        <v>23.19191919191919</v>
      </c>
      <c r="P61" s="3">
        <v>45.414141414141412</v>
      </c>
      <c r="Q61" s="3">
        <v>28.528451178451171</v>
      </c>
      <c r="S61" t="s">
        <v>116</v>
      </c>
      <c r="T61" t="s">
        <v>136</v>
      </c>
      <c r="U61" s="3">
        <v>21.850315322537554</v>
      </c>
      <c r="V61" s="3">
        <v>23.980639730639727</v>
      </c>
      <c r="W61" s="3">
        <v>30.831696595585488</v>
      </c>
      <c r="X61" s="3">
        <v>26.384800384800386</v>
      </c>
      <c r="Y61" s="3">
        <v>9.5009041027559462</v>
      </c>
      <c r="Z61" s="3">
        <v>25.493846311438908</v>
      </c>
    </row>
    <row r="62" spans="1:26" x14ac:dyDescent="0.35">
      <c r="A62" t="s">
        <v>93</v>
      </c>
      <c r="B62" t="s">
        <v>106</v>
      </c>
      <c r="C62" s="3">
        <v>65.84418667752</v>
      </c>
      <c r="D62" s="3">
        <v>60.230972730972717</v>
      </c>
      <c r="E62" s="3">
        <v>66.941391941391927</v>
      </c>
      <c r="F62" s="3">
        <v>55.661054994388323</v>
      </c>
      <c r="G62" s="3">
        <v>68.159001492334824</v>
      </c>
      <c r="H62" s="3">
        <v>63.367321567321561</v>
      </c>
      <c r="J62" t="s">
        <v>93</v>
      </c>
      <c r="K62" t="s">
        <v>106</v>
      </c>
      <c r="L62" s="3">
        <v>84.890109890109898</v>
      </c>
      <c r="M62" s="3">
        <v>82.007437007437005</v>
      </c>
      <c r="N62" s="3">
        <v>83.108866442199783</v>
      </c>
      <c r="O62" s="3">
        <v>79.259259259259238</v>
      </c>
      <c r="P62" s="3">
        <v>78.227513227513214</v>
      </c>
      <c r="Q62" s="3">
        <v>82.038359788359756</v>
      </c>
      <c r="S62" t="s">
        <v>93</v>
      </c>
      <c r="T62" t="s">
        <v>106</v>
      </c>
      <c r="U62" s="3">
        <v>-19.045923212589898</v>
      </c>
      <c r="V62" s="3">
        <v>-21.776464276464289</v>
      </c>
      <c r="W62" s="3">
        <v>-16.167474500807856</v>
      </c>
      <c r="X62" s="3">
        <v>-23.598204264870915</v>
      </c>
      <c r="Y62" s="3">
        <v>-10.06851173517839</v>
      </c>
      <c r="Z62" s="3">
        <v>-18.671038221038195</v>
      </c>
    </row>
    <row r="63" spans="1:26" x14ac:dyDescent="0.35">
      <c r="A63" t="s">
        <v>116</v>
      </c>
      <c r="B63" t="s">
        <v>107</v>
      </c>
      <c r="C63" s="3">
        <v>79.303350970017632</v>
      </c>
      <c r="D63" s="3">
        <v>73.881673881673876</v>
      </c>
      <c r="E63" s="3">
        <v>73.532085198751858</v>
      </c>
      <c r="F63" s="3">
        <v>65.426129426129421</v>
      </c>
      <c r="G63" s="3">
        <v>77.266087821643353</v>
      </c>
      <c r="H63" s="3">
        <v>73.881865459643222</v>
      </c>
      <c r="J63" t="s">
        <v>116</v>
      </c>
      <c r="K63" t="s">
        <v>107</v>
      </c>
      <c r="L63" s="3">
        <v>67.873176206509541</v>
      </c>
      <c r="M63" s="3">
        <v>65.686868686868678</v>
      </c>
      <c r="N63" s="3">
        <v>66.316872427983526</v>
      </c>
      <c r="O63" s="3">
        <v>53.802469135802468</v>
      </c>
      <c r="P63" s="3">
        <v>68.320987654320987</v>
      </c>
      <c r="Q63" s="3">
        <v>63.473737373737364</v>
      </c>
      <c r="S63" t="s">
        <v>116</v>
      </c>
      <c r="T63" t="s">
        <v>107</v>
      </c>
      <c r="U63" s="3">
        <v>11.430174763508091</v>
      </c>
      <c r="V63" s="3">
        <v>8.1948051948051983</v>
      </c>
      <c r="W63" s="3">
        <v>7.215212770768332</v>
      </c>
      <c r="X63" s="3">
        <v>11.623660290326953</v>
      </c>
      <c r="Y63" s="3">
        <v>8.9451001673223658</v>
      </c>
      <c r="Z63" s="3">
        <v>10.408128085905858</v>
      </c>
    </row>
    <row r="64" spans="1:26" x14ac:dyDescent="0.35">
      <c r="A64" t="s">
        <v>114</v>
      </c>
      <c r="B64" t="s">
        <v>12</v>
      </c>
      <c r="C64" s="3">
        <v>38.636564053230721</v>
      </c>
      <c r="D64" s="3">
        <v>39.292929292929294</v>
      </c>
      <c r="E64" s="3">
        <v>36.961880711880717</v>
      </c>
      <c r="F64" s="3">
        <v>41.333333333333329</v>
      </c>
      <c r="G64" s="3">
        <v>55.658436213991763</v>
      </c>
      <c r="H64" s="3">
        <v>42.376628721073168</v>
      </c>
      <c r="J64" t="s">
        <v>114</v>
      </c>
      <c r="K64" t="s">
        <v>12</v>
      </c>
      <c r="L64" s="3">
        <v>26.481481481481481</v>
      </c>
      <c r="M64" s="3">
        <v>21.736467236467234</v>
      </c>
      <c r="N64" s="3">
        <v>35.035273368606703</v>
      </c>
      <c r="O64" s="3">
        <v>20.444444444444443</v>
      </c>
      <c r="P64" s="3">
        <v>46.518518518518519</v>
      </c>
      <c r="Q64" s="3">
        <v>27.591208791208793</v>
      </c>
      <c r="S64" t="s">
        <v>114</v>
      </c>
      <c r="T64" t="s">
        <v>12</v>
      </c>
      <c r="U64" s="3">
        <v>12.15508257174924</v>
      </c>
      <c r="V64" s="3">
        <v>17.55646205646206</v>
      </c>
      <c r="W64" s="3">
        <v>1.9266073432740143</v>
      </c>
      <c r="X64" s="3">
        <v>20.888888888888886</v>
      </c>
      <c r="Y64" s="3">
        <v>9.139917695473244</v>
      </c>
      <c r="Z64" s="3">
        <v>14.785419929864375</v>
      </c>
    </row>
    <row r="65" spans="1:26" x14ac:dyDescent="0.35">
      <c r="A65" t="s">
        <v>92</v>
      </c>
      <c r="B65" t="s">
        <v>108</v>
      </c>
      <c r="C65" s="3">
        <v>62.615740740740733</v>
      </c>
      <c r="D65" s="3">
        <v>43.077747168656252</v>
      </c>
      <c r="E65" s="3">
        <v>58.713624338624335</v>
      </c>
      <c r="F65" s="3">
        <v>55.092592592592595</v>
      </c>
      <c r="G65" s="3">
        <v>42.709502431724644</v>
      </c>
      <c r="H65" s="3">
        <v>52.441841454467706</v>
      </c>
      <c r="J65" t="s">
        <v>92</v>
      </c>
      <c r="K65" t="s">
        <v>108</v>
      </c>
      <c r="L65" s="3">
        <v>29.861111111111107</v>
      </c>
      <c r="M65" s="3">
        <v>33.313492063492063</v>
      </c>
      <c r="N65" s="3">
        <v>33.77344877344877</v>
      </c>
      <c r="O65" s="3">
        <v>21.805555555555557</v>
      </c>
      <c r="P65" s="3">
        <v>40.790343915343918</v>
      </c>
      <c r="Q65" s="3">
        <v>29.94518598685265</v>
      </c>
      <c r="S65" t="s">
        <v>92</v>
      </c>
      <c r="T65" t="s">
        <v>108</v>
      </c>
      <c r="U65" s="3">
        <v>32.754629629629626</v>
      </c>
      <c r="V65" s="3">
        <v>9.7642551051641888</v>
      </c>
      <c r="W65" s="3">
        <v>24.940175565175565</v>
      </c>
      <c r="X65" s="3">
        <v>33.287037037037038</v>
      </c>
      <c r="Y65" s="3">
        <v>1.9191585163807261</v>
      </c>
      <c r="Z65" s="3">
        <v>22.496655467615057</v>
      </c>
    </row>
    <row r="66" spans="1:26" x14ac:dyDescent="0.35">
      <c r="A66" t="s">
        <v>114</v>
      </c>
      <c r="B66" t="s">
        <v>138</v>
      </c>
      <c r="C66" s="3">
        <v>64.315541031227298</v>
      </c>
      <c r="D66" s="3">
        <v>66.48890869479105</v>
      </c>
      <c r="E66" s="3">
        <v>65.77711640211642</v>
      </c>
      <c r="F66" s="3">
        <v>46.6261801016703</v>
      </c>
      <c r="G66" s="3">
        <v>72.265038731542006</v>
      </c>
      <c r="H66" s="3">
        <v>63.094556992269403</v>
      </c>
      <c r="J66" t="s">
        <v>114</v>
      </c>
      <c r="K66" t="s">
        <v>138</v>
      </c>
      <c r="L66" s="3">
        <v>77.003367003367003</v>
      </c>
      <c r="M66" s="3">
        <v>64.769721019721018</v>
      </c>
      <c r="N66" s="3">
        <v>78.858024691358025</v>
      </c>
      <c r="O66" s="3">
        <v>45.446528779862106</v>
      </c>
      <c r="P66" s="3">
        <v>61.690235690235681</v>
      </c>
      <c r="Q66" s="3">
        <v>66.458168991502333</v>
      </c>
      <c r="S66" t="s">
        <v>114</v>
      </c>
      <c r="T66" t="s">
        <v>138</v>
      </c>
      <c r="U66" s="3">
        <v>-12.687825972139706</v>
      </c>
      <c r="V66" s="3">
        <v>1.7191876750700317</v>
      </c>
      <c r="W66" s="3">
        <v>-13.080908289241606</v>
      </c>
      <c r="X66" s="3">
        <v>1.1796513218081941</v>
      </c>
      <c r="Y66" s="3">
        <v>10.574803041306325</v>
      </c>
      <c r="Z66" s="3">
        <v>-3.3636119992329299</v>
      </c>
    </row>
    <row r="67" spans="1:26" x14ac:dyDescent="0.35">
      <c r="A67" t="s">
        <v>93</v>
      </c>
      <c r="B67" t="s">
        <v>109</v>
      </c>
      <c r="C67" s="3">
        <v>65.558361391694717</v>
      </c>
      <c r="D67" s="3">
        <v>52.277828792980308</v>
      </c>
      <c r="E67" s="3">
        <v>56.936728395061721</v>
      </c>
      <c r="F67" s="3">
        <v>48.271604938271608</v>
      </c>
      <c r="G67" s="3">
        <v>62.834829779274209</v>
      </c>
      <c r="H67" s="3">
        <v>57.175870659456521</v>
      </c>
      <c r="J67" t="s">
        <v>93</v>
      </c>
      <c r="K67" t="s">
        <v>109</v>
      </c>
      <c r="L67" s="3">
        <v>24.801587301587301</v>
      </c>
      <c r="M67" s="3">
        <v>16.785714285714285</v>
      </c>
      <c r="N67" s="3">
        <v>25.925925925925924</v>
      </c>
      <c r="O67" s="3">
        <v>14.920634920634919</v>
      </c>
      <c r="P67" s="3">
        <v>54.603174603174601</v>
      </c>
      <c r="Q67" s="3">
        <v>22.555555555555557</v>
      </c>
      <c r="S67" t="s">
        <v>93</v>
      </c>
      <c r="T67" t="s">
        <v>109</v>
      </c>
      <c r="U67" s="3">
        <v>40.756774090107413</v>
      </c>
      <c r="V67" s="3">
        <v>35.492114507266024</v>
      </c>
      <c r="W67" s="3">
        <v>31.010802469135797</v>
      </c>
      <c r="X67" s="3">
        <v>33.350970017636691</v>
      </c>
      <c r="Y67" s="3">
        <v>8.2316551760996077</v>
      </c>
      <c r="Z67" s="3">
        <v>34.620315103900964</v>
      </c>
    </row>
    <row r="68" spans="1:26" x14ac:dyDescent="0.35">
      <c r="A68" t="s">
        <v>116</v>
      </c>
      <c r="B68" t="s">
        <v>98</v>
      </c>
      <c r="C68" s="3">
        <v>74.236874236874229</v>
      </c>
      <c r="D68" s="3">
        <v>58.957708957708952</v>
      </c>
      <c r="E68" s="3">
        <v>55.497742997742996</v>
      </c>
      <c r="F68" s="3">
        <v>41.676823176823177</v>
      </c>
      <c r="G68" s="3">
        <v>64.109347442680772</v>
      </c>
      <c r="H68" s="3">
        <v>58.895699362366017</v>
      </c>
      <c r="J68" t="s">
        <v>116</v>
      </c>
      <c r="K68" t="s">
        <v>98</v>
      </c>
      <c r="L68" s="3">
        <v>72.453703703703709</v>
      </c>
      <c r="M68" s="3">
        <v>54.670227920227916</v>
      </c>
      <c r="N68" s="3">
        <v>52.608708164263724</v>
      </c>
      <c r="O68" s="3">
        <v>34.487574154240825</v>
      </c>
      <c r="P68" s="3">
        <v>59.753086419753096</v>
      </c>
      <c r="Q68" s="3">
        <v>52.816946633613291</v>
      </c>
      <c r="S68" t="s">
        <v>116</v>
      </c>
      <c r="T68" t="s">
        <v>98</v>
      </c>
      <c r="U68" s="3">
        <v>1.7831705331705194</v>
      </c>
      <c r="V68" s="3">
        <v>4.2874810374810366</v>
      </c>
      <c r="W68" s="3">
        <v>2.8890348334792719</v>
      </c>
      <c r="X68" s="3">
        <v>7.1892490225823522</v>
      </c>
      <c r="Y68" s="3">
        <v>4.3562610229276757</v>
      </c>
      <c r="Z68" s="3">
        <v>6.0787527287527254</v>
      </c>
    </row>
    <row r="69" spans="1:26" x14ac:dyDescent="0.35">
      <c r="A69" t="s">
        <v>93</v>
      </c>
      <c r="B69" t="s">
        <v>13</v>
      </c>
      <c r="C69" s="3">
        <v>41.437590187590182</v>
      </c>
      <c r="D69" s="3">
        <v>34.261047594380926</v>
      </c>
      <c r="E69" s="3">
        <v>43.600455614344504</v>
      </c>
      <c r="F69" s="3">
        <v>52.549943883277216</v>
      </c>
      <c r="G69" s="3">
        <v>55.927734816623691</v>
      </c>
      <c r="H69" s="3">
        <v>45.555354419243301</v>
      </c>
      <c r="J69" t="s">
        <v>93</v>
      </c>
      <c r="K69" t="s">
        <v>13</v>
      </c>
      <c r="L69" s="3">
        <v>52.222222222222214</v>
      </c>
      <c r="M69" s="3">
        <v>51.777777777777786</v>
      </c>
      <c r="N69" s="3">
        <v>41.187084520417855</v>
      </c>
      <c r="O69" s="3">
        <v>48</v>
      </c>
      <c r="P69" s="3">
        <v>52.148148148148152</v>
      </c>
      <c r="Q69" s="3">
        <v>47.763532763532766</v>
      </c>
      <c r="S69" t="s">
        <v>93</v>
      </c>
      <c r="T69" t="s">
        <v>13</v>
      </c>
      <c r="U69" s="3">
        <v>-10.784632034632033</v>
      </c>
      <c r="V69" s="3">
        <v>-17.516730183396859</v>
      </c>
      <c r="W69" s="3">
        <v>2.4133710939266493</v>
      </c>
      <c r="X69" s="3">
        <v>4.5499438832772157</v>
      </c>
      <c r="Y69" s="3">
        <v>3.7795866684755381</v>
      </c>
      <c r="Z69" s="3">
        <v>-2.2081783442894647</v>
      </c>
    </row>
    <row r="70" spans="1:26" x14ac:dyDescent="0.35">
      <c r="A70" t="s">
        <v>92</v>
      </c>
      <c r="B70" t="s">
        <v>110</v>
      </c>
      <c r="C70" s="3">
        <v>82.263261429928079</v>
      </c>
      <c r="D70" s="3">
        <v>65.745365745365746</v>
      </c>
      <c r="E70" s="3">
        <v>72.47914122914122</v>
      </c>
      <c r="F70" s="3">
        <v>66.851851851851848</v>
      </c>
      <c r="G70" s="3">
        <v>77.106227106227109</v>
      </c>
      <c r="H70" s="3">
        <v>72.8891694725028</v>
      </c>
      <c r="J70" t="s">
        <v>92</v>
      </c>
      <c r="K70" t="s">
        <v>110</v>
      </c>
      <c r="L70" s="3">
        <v>80.18518518518519</v>
      </c>
      <c r="M70" s="3">
        <v>44.555555555555557</v>
      </c>
      <c r="N70" s="3">
        <v>54.44444444444445</v>
      </c>
      <c r="O70" s="3">
        <v>50.518518518518519</v>
      </c>
      <c r="P70" s="3">
        <v>66.38095238095238</v>
      </c>
      <c r="Q70" s="3">
        <v>57.230158730158735</v>
      </c>
      <c r="S70" t="s">
        <v>92</v>
      </c>
      <c r="T70" t="s">
        <v>110</v>
      </c>
      <c r="U70" s="3">
        <v>2.0780762447428884</v>
      </c>
      <c r="V70" s="3">
        <v>21.189810189810188</v>
      </c>
      <c r="W70" s="3">
        <v>18.03469678469677</v>
      </c>
      <c r="X70" s="3">
        <v>16.333333333333329</v>
      </c>
      <c r="Y70" s="3">
        <v>10.72527472527473</v>
      </c>
      <c r="Z70" s="3">
        <v>15.659010742344066</v>
      </c>
    </row>
    <row r="71" spans="1:26" x14ac:dyDescent="0.35">
      <c r="A71" t="s">
        <v>116</v>
      </c>
      <c r="B71" t="s">
        <v>139</v>
      </c>
      <c r="C71" s="3">
        <v>67.76795735129069</v>
      </c>
      <c r="D71" s="3">
        <v>59.805304123485932</v>
      </c>
      <c r="E71" s="3">
        <v>64.212896157340595</v>
      </c>
      <c r="F71" s="3">
        <v>45.352733686067019</v>
      </c>
      <c r="G71" s="3">
        <v>65.97923681257015</v>
      </c>
      <c r="H71" s="3">
        <v>60.623625626150876</v>
      </c>
      <c r="J71" t="s">
        <v>116</v>
      </c>
      <c r="K71" t="s">
        <v>139</v>
      </c>
      <c r="L71" s="3">
        <v>59.823232323232318</v>
      </c>
      <c r="M71" s="3">
        <v>48.699689199689203</v>
      </c>
      <c r="N71" s="3">
        <v>48.84680134680135</v>
      </c>
      <c r="O71" s="3">
        <v>41.236763236763231</v>
      </c>
      <c r="P71" s="3">
        <v>67.740740740740733</v>
      </c>
      <c r="Q71" s="3">
        <v>50.054852554852552</v>
      </c>
      <c r="S71" t="s">
        <v>116</v>
      </c>
      <c r="T71" t="s">
        <v>139</v>
      </c>
      <c r="U71" s="3">
        <v>7.9447250280583717</v>
      </c>
      <c r="V71" s="3">
        <v>11.105614923796729</v>
      </c>
      <c r="W71" s="3">
        <v>15.366094810539245</v>
      </c>
      <c r="X71" s="3">
        <v>4.1159704493037879</v>
      </c>
      <c r="Y71" s="3">
        <v>-1.7615039281705833</v>
      </c>
      <c r="Z71" s="3">
        <v>10.568773071298324</v>
      </c>
    </row>
    <row r="72" spans="1:26" x14ac:dyDescent="0.35">
      <c r="A72" t="s">
        <v>116</v>
      </c>
      <c r="B72" t="s">
        <v>140</v>
      </c>
      <c r="C72" s="3">
        <v>79.068462401795742</v>
      </c>
      <c r="D72" s="3">
        <v>73.114478114478118</v>
      </c>
      <c r="E72" s="3">
        <v>70.822644433755542</v>
      </c>
      <c r="F72" s="3">
        <v>64.64983164983164</v>
      </c>
      <c r="G72" s="3">
        <v>74.02076318742985</v>
      </c>
      <c r="H72" s="3">
        <v>72.335235957458181</v>
      </c>
      <c r="J72" t="s">
        <v>116</v>
      </c>
      <c r="K72" t="s">
        <v>140</v>
      </c>
      <c r="L72" s="3">
        <v>74.62121212121211</v>
      </c>
      <c r="M72" s="3">
        <v>53.878787878787882</v>
      </c>
      <c r="N72" s="3">
        <v>54.233873122762013</v>
      </c>
      <c r="O72" s="3">
        <v>41.253086419753082</v>
      </c>
      <c r="P72" s="3">
        <v>60.492063492063494</v>
      </c>
      <c r="Q72" s="3">
        <v>55.308036716370054</v>
      </c>
      <c r="S72" t="s">
        <v>116</v>
      </c>
      <c r="T72" t="s">
        <v>140</v>
      </c>
      <c r="U72" s="3">
        <v>4.4472502805836314</v>
      </c>
      <c r="V72" s="3">
        <v>19.235690235690235</v>
      </c>
      <c r="W72" s="3">
        <v>16.588771310993529</v>
      </c>
      <c r="X72" s="3">
        <v>23.396745230078558</v>
      </c>
      <c r="Y72" s="3">
        <v>13.528699695366356</v>
      </c>
      <c r="Z72" s="3">
        <v>17.027199241088127</v>
      </c>
    </row>
    <row r="73" spans="1:26" x14ac:dyDescent="0.35">
      <c r="B73" t="s">
        <v>64</v>
      </c>
      <c r="C73" s="3">
        <v>59.825900299783008</v>
      </c>
      <c r="D73" s="3">
        <v>51.499781411310892</v>
      </c>
      <c r="E73" s="3">
        <v>58.26540888333264</v>
      </c>
      <c r="F73" s="3">
        <v>48.926371188093277</v>
      </c>
      <c r="G73" s="3">
        <v>62.149962565026648</v>
      </c>
      <c r="H73" s="3">
        <v>56.133484869509275</v>
      </c>
      <c r="K73" t="s">
        <v>64</v>
      </c>
      <c r="L73" s="3">
        <v>57.607841931781287</v>
      </c>
      <c r="M73" s="3">
        <v>46.248520272396298</v>
      </c>
      <c r="N73" s="3">
        <v>50.823032147092128</v>
      </c>
      <c r="O73" s="3">
        <v>39.34113127981724</v>
      </c>
      <c r="P73" s="3">
        <v>55.108665169662942</v>
      </c>
      <c r="Q73" s="3">
        <v>48.679019230867567</v>
      </c>
      <c r="T73" t="s">
        <v>64</v>
      </c>
      <c r="U73" s="3">
        <v>2.2180583680017207</v>
      </c>
      <c r="V73" s="3">
        <v>5.2512611389145931</v>
      </c>
      <c r="W73" s="3">
        <v>7.4423767362405115</v>
      </c>
      <c r="X73" s="3">
        <v>9.5852399082760371</v>
      </c>
      <c r="Y73" s="3">
        <v>7.0412973953637064</v>
      </c>
      <c r="Z73" s="3">
        <v>7.4544656386417074</v>
      </c>
    </row>
    <row r="75" spans="1:26" x14ac:dyDescent="0.35">
      <c r="B75" t="s">
        <v>153</v>
      </c>
    </row>
    <row r="76" spans="1:26" x14ac:dyDescent="0.35">
      <c r="B76">
        <v>2021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64</v>
      </c>
    </row>
    <row r="77" spans="1:26" x14ac:dyDescent="0.35">
      <c r="B77" t="s">
        <v>116</v>
      </c>
      <c r="C77" s="3">
        <v>64.377995404229978</v>
      </c>
      <c r="D77" s="3">
        <v>57.013860313523615</v>
      </c>
      <c r="E77" s="3">
        <v>60.614693234291991</v>
      </c>
      <c r="F77" s="3">
        <v>48.406410804558952</v>
      </c>
      <c r="G77" s="3">
        <v>64.295950772288222</v>
      </c>
      <c r="H77" s="3">
        <v>58.941782105778557</v>
      </c>
    </row>
    <row r="78" spans="1:26" x14ac:dyDescent="0.35">
      <c r="B78" t="s">
        <v>114</v>
      </c>
      <c r="C78" s="3">
        <v>63.515612792427667</v>
      </c>
      <c r="D78" s="3">
        <v>58.679678547739407</v>
      </c>
      <c r="E78" s="3">
        <v>62.500269149574699</v>
      </c>
      <c r="F78" s="3">
        <v>48.848671662397159</v>
      </c>
      <c r="G78" s="3">
        <v>67.223434396637018</v>
      </c>
      <c r="H78" s="3">
        <v>60.15353330975519</v>
      </c>
    </row>
    <row r="79" spans="1:26" x14ac:dyDescent="0.35">
      <c r="B79" t="s">
        <v>92</v>
      </c>
      <c r="C79" s="3">
        <v>61.473833094203457</v>
      </c>
      <c r="D79" s="3">
        <v>48.90683801794912</v>
      </c>
      <c r="E79" s="3">
        <v>59.65006735377105</v>
      </c>
      <c r="F79" s="3">
        <v>51.298108475886245</v>
      </c>
      <c r="G79" s="3">
        <v>62.403958524328907</v>
      </c>
      <c r="H79" s="3">
        <v>56.746561093227761</v>
      </c>
    </row>
    <row r="80" spans="1:26" x14ac:dyDescent="0.35">
      <c r="B80" t="s">
        <v>91</v>
      </c>
      <c r="C80" s="3">
        <v>54.199764705368985</v>
      </c>
      <c r="D80" s="3">
        <v>46.016142862626268</v>
      </c>
      <c r="E80" s="3">
        <v>53.210315717565926</v>
      </c>
      <c r="F80" s="3">
        <v>44.944613685354426</v>
      </c>
      <c r="G80" s="3">
        <v>59.723439928564211</v>
      </c>
      <c r="H80" s="3">
        <v>51.618855379895969</v>
      </c>
    </row>
    <row r="81" spans="2:24" x14ac:dyDescent="0.35">
      <c r="B81" t="s">
        <v>90</v>
      </c>
      <c r="C81" s="3">
        <v>59.498604095009306</v>
      </c>
      <c r="D81" s="3">
        <v>46.907841218001643</v>
      </c>
      <c r="E81" s="3">
        <v>61.227788762919474</v>
      </c>
      <c r="F81" s="3">
        <v>53.540088306754981</v>
      </c>
      <c r="G81" s="3">
        <v>57.896493273127263</v>
      </c>
      <c r="H81" s="3">
        <v>55.814163131162537</v>
      </c>
    </row>
    <row r="82" spans="2:24" x14ac:dyDescent="0.35">
      <c r="B82" t="s">
        <v>93</v>
      </c>
      <c r="C82" s="3">
        <v>50.181631942252849</v>
      </c>
      <c r="D82" s="3">
        <v>44.060816451141264</v>
      </c>
      <c r="E82" s="3">
        <v>49.476090610349871</v>
      </c>
      <c r="F82" s="3">
        <v>49.299894892487472</v>
      </c>
      <c r="G82" s="3">
        <v>55.651131236945815</v>
      </c>
      <c r="H82" s="3">
        <v>49.733913026635456</v>
      </c>
    </row>
    <row r="83" spans="2:24" x14ac:dyDescent="0.35">
      <c r="C83" s="3"/>
      <c r="D83" s="3"/>
      <c r="E83" s="3"/>
      <c r="F83" s="3"/>
      <c r="G83" s="3"/>
      <c r="H83" s="3"/>
    </row>
    <row r="84" spans="2:24" x14ac:dyDescent="0.35">
      <c r="B84" t="s">
        <v>64</v>
      </c>
      <c r="C84" s="3">
        <v>59.825900299783008</v>
      </c>
      <c r="D84" s="3">
        <v>51.499781411310892</v>
      </c>
      <c r="E84" s="3">
        <v>58.26540888333264</v>
      </c>
      <c r="F84" s="3">
        <v>48.926371188093277</v>
      </c>
      <c r="G84" s="3">
        <v>62.149962565026648</v>
      </c>
      <c r="H84" s="3">
        <v>56.133484869509275</v>
      </c>
    </row>
    <row r="87" spans="2:24" x14ac:dyDescent="0.35">
      <c r="B87" t="s">
        <v>154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64</v>
      </c>
      <c r="J87" t="s">
        <v>155</v>
      </c>
      <c r="K87" t="s">
        <v>58</v>
      </c>
      <c r="L87" t="s">
        <v>59</v>
      </c>
      <c r="M87" t="s">
        <v>60</v>
      </c>
      <c r="N87" t="s">
        <v>61</v>
      </c>
      <c r="O87" t="s">
        <v>62</v>
      </c>
      <c r="P87" t="s">
        <v>64</v>
      </c>
      <c r="R87" t="s">
        <v>80</v>
      </c>
      <c r="S87" t="s">
        <v>58</v>
      </c>
      <c r="T87" t="s">
        <v>59</v>
      </c>
      <c r="U87" t="s">
        <v>60</v>
      </c>
      <c r="V87" t="s">
        <v>61</v>
      </c>
      <c r="W87" t="s">
        <v>62</v>
      </c>
      <c r="X87" t="s">
        <v>64</v>
      </c>
    </row>
    <row r="88" spans="2:24" x14ac:dyDescent="0.35">
      <c r="B88" t="s">
        <v>116</v>
      </c>
      <c r="C88">
        <v>64.343796635463292</v>
      </c>
      <c r="D88">
        <v>57.912920412920407</v>
      </c>
      <c r="E88">
        <v>61.295620531731643</v>
      </c>
      <c r="F88">
        <v>47.141975308641975</v>
      </c>
      <c r="G88">
        <v>64.616402116402128</v>
      </c>
      <c r="H88">
        <v>59.314115430024515</v>
      </c>
      <c r="J88" t="s">
        <v>116</v>
      </c>
      <c r="K88">
        <v>64.124253447170105</v>
      </c>
      <c r="L88">
        <v>54.274507899507896</v>
      </c>
      <c r="M88">
        <v>52.559785893119226</v>
      </c>
      <c r="N88">
        <v>41.244924828258156</v>
      </c>
      <c r="O88">
        <v>63.579365079365076</v>
      </c>
      <c r="P88">
        <v>53.246149529482857</v>
      </c>
      <c r="R88" t="s">
        <v>116</v>
      </c>
      <c r="S88">
        <v>0.21954318829318709</v>
      </c>
      <c r="T88">
        <v>3.6384125134125114</v>
      </c>
      <c r="U88">
        <v>8.7358346386124168</v>
      </c>
      <c r="V88">
        <v>5.8970504803838182</v>
      </c>
      <c r="W88">
        <v>1.0370370370370523</v>
      </c>
      <c r="X88">
        <v>6.0679659005416582</v>
      </c>
    </row>
    <row r="89" spans="2:24" x14ac:dyDescent="0.35">
      <c r="B89" t="s">
        <v>114</v>
      </c>
      <c r="C89">
        <v>64.689185859529005</v>
      </c>
      <c r="D89">
        <v>58.048421836300619</v>
      </c>
      <c r="E89">
        <v>64.578759717648609</v>
      </c>
      <c r="F89">
        <v>49.378066378066372</v>
      </c>
      <c r="G89">
        <v>68.176931093597773</v>
      </c>
      <c r="H89">
        <v>60.846074415890214</v>
      </c>
      <c r="J89" t="s">
        <v>114</v>
      </c>
      <c r="K89">
        <v>61.536380286380279</v>
      </c>
      <c r="L89">
        <v>48.852984977984974</v>
      </c>
      <c r="M89">
        <v>53.974189390856054</v>
      </c>
      <c r="N89">
        <v>41.153599486932819</v>
      </c>
      <c r="O89">
        <v>60.763668430335095</v>
      </c>
      <c r="P89">
        <v>51.486631338483178</v>
      </c>
      <c r="R89" t="s">
        <v>114</v>
      </c>
      <c r="S89">
        <v>3.1528055731487257</v>
      </c>
      <c r="T89">
        <v>9.1954368583156452</v>
      </c>
      <c r="U89">
        <v>10.604570326792555</v>
      </c>
      <c r="V89">
        <v>8.2244668911335523</v>
      </c>
      <c r="W89">
        <v>7.4132626632626781</v>
      </c>
      <c r="X89">
        <v>9.3594430774070361</v>
      </c>
    </row>
    <row r="90" spans="2:24" x14ac:dyDescent="0.35">
      <c r="B90" t="s">
        <v>92</v>
      </c>
      <c r="C90">
        <v>62.615740740740733</v>
      </c>
      <c r="D90">
        <v>51.163146617692071</v>
      </c>
      <c r="E90">
        <v>60.14434382489938</v>
      </c>
      <c r="F90">
        <v>51.227833894500556</v>
      </c>
      <c r="G90">
        <v>63.65506921062476</v>
      </c>
      <c r="H90">
        <v>57.59710454154898</v>
      </c>
      <c r="J90" t="s">
        <v>92</v>
      </c>
      <c r="K90">
        <v>51.80555555555555</v>
      </c>
      <c r="L90">
        <v>36.65439807106474</v>
      </c>
      <c r="M90">
        <v>44.197530864197525</v>
      </c>
      <c r="N90">
        <v>36.931386514719847</v>
      </c>
      <c r="O90">
        <v>46.543209876543209</v>
      </c>
      <c r="P90">
        <v>43.319533332833132</v>
      </c>
      <c r="R90" t="s">
        <v>92</v>
      </c>
      <c r="S90">
        <v>10.810185185185183</v>
      </c>
      <c r="T90">
        <v>14.508748546627331</v>
      </c>
      <c r="U90">
        <v>15.946812960701855</v>
      </c>
      <c r="V90">
        <v>14.296447379780709</v>
      </c>
      <c r="W90">
        <v>17.111859334081551</v>
      </c>
      <c r="X90">
        <v>14.277571208715848</v>
      </c>
    </row>
    <row r="91" spans="2:24" x14ac:dyDescent="0.35">
      <c r="B91" t="s">
        <v>91</v>
      </c>
      <c r="C91">
        <v>53.505658436213992</v>
      </c>
      <c r="D91">
        <v>43.172105672105666</v>
      </c>
      <c r="E91">
        <v>52.652512096956521</v>
      </c>
      <c r="F91">
        <v>43.888888888888893</v>
      </c>
      <c r="G91">
        <v>57.526115859449192</v>
      </c>
      <c r="H91">
        <v>51.860233730604101</v>
      </c>
      <c r="J91" t="s">
        <v>91</v>
      </c>
      <c r="K91">
        <v>44.482323232323232</v>
      </c>
      <c r="L91">
        <v>36.906565656565654</v>
      </c>
      <c r="M91">
        <v>41.378066378066379</v>
      </c>
      <c r="N91">
        <v>26.71328671328671</v>
      </c>
      <c r="O91">
        <v>50.314204314204311</v>
      </c>
      <c r="P91">
        <v>34.862313612313599</v>
      </c>
      <c r="R91" t="s">
        <v>91</v>
      </c>
      <c r="S91">
        <v>9.0233352038907597</v>
      </c>
      <c r="T91">
        <v>6.2655400155400116</v>
      </c>
      <c r="U91">
        <v>11.274445718890142</v>
      </c>
      <c r="V91">
        <v>17.175602175602183</v>
      </c>
      <c r="W91">
        <v>7.211911545244881</v>
      </c>
      <c r="X91">
        <v>16.997920118290502</v>
      </c>
    </row>
    <row r="92" spans="2:24" x14ac:dyDescent="0.35">
      <c r="B92" t="s">
        <v>90</v>
      </c>
      <c r="C92">
        <v>61.426735936539849</v>
      </c>
      <c r="D92">
        <v>47.997911179729364</v>
      </c>
      <c r="E92">
        <v>61.025867136978242</v>
      </c>
      <c r="F92">
        <v>55.763187429854099</v>
      </c>
      <c r="G92">
        <v>59.006829932755863</v>
      </c>
      <c r="H92">
        <v>56.424735441674429</v>
      </c>
      <c r="J92" t="s">
        <v>90</v>
      </c>
      <c r="K92">
        <v>52.703373015873012</v>
      </c>
      <c r="L92">
        <v>44.012853692201517</v>
      </c>
      <c r="M92">
        <v>48.680321735877293</v>
      </c>
      <c r="N92">
        <v>40.368361486008546</v>
      </c>
      <c r="O92">
        <v>39.074074074074076</v>
      </c>
      <c r="P92">
        <v>44.996399682695504</v>
      </c>
      <c r="R92" t="s">
        <v>90</v>
      </c>
      <c r="S92">
        <v>8.7233629206668368</v>
      </c>
      <c r="T92">
        <v>3.9850574875278468</v>
      </c>
      <c r="U92">
        <v>12.345545401100949</v>
      </c>
      <c r="V92">
        <v>15.394825943845554</v>
      </c>
      <c r="W92">
        <v>19.932755858681787</v>
      </c>
      <c r="X92">
        <v>11.428335758978925</v>
      </c>
    </row>
    <row r="93" spans="2:24" x14ac:dyDescent="0.35">
      <c r="B93" t="s">
        <v>93</v>
      </c>
      <c r="C93">
        <v>47.391975308641975</v>
      </c>
      <c r="D93">
        <v>42.820512820512818</v>
      </c>
      <c r="E93">
        <v>48.036145952812625</v>
      </c>
      <c r="F93">
        <v>48.271604938271608</v>
      </c>
      <c r="G93">
        <v>53.649436982770311</v>
      </c>
      <c r="H93">
        <v>45.555354419243301</v>
      </c>
      <c r="J93" t="s">
        <v>93</v>
      </c>
      <c r="K93">
        <v>52.222222222222214</v>
      </c>
      <c r="L93">
        <v>41.289034132171388</v>
      </c>
      <c r="M93">
        <v>41.187084520417855</v>
      </c>
      <c r="N93">
        <v>37.037037037037031</v>
      </c>
      <c r="O93">
        <v>46.962962962962962</v>
      </c>
      <c r="P93">
        <v>46.682652859123444</v>
      </c>
      <c r="R93" t="s">
        <v>93</v>
      </c>
      <c r="S93">
        <v>-4.8302469135802397</v>
      </c>
      <c r="T93">
        <v>1.53147868834143</v>
      </c>
      <c r="U93">
        <v>6.8490614323947696</v>
      </c>
      <c r="V93">
        <v>11.234567901234577</v>
      </c>
      <c r="W93">
        <v>6.6864740198073491</v>
      </c>
      <c r="X93">
        <v>-1.1272984398801427</v>
      </c>
    </row>
    <row r="95" spans="2:24" x14ac:dyDescent="0.35">
      <c r="B95" t="s">
        <v>64</v>
      </c>
      <c r="C95">
        <v>62.127135981302644</v>
      </c>
      <c r="D95">
        <v>52.236761554943371</v>
      </c>
      <c r="E95">
        <v>59.393068351401681</v>
      </c>
      <c r="F95">
        <v>49.194244027577355</v>
      </c>
      <c r="G95">
        <v>62.961719350608234</v>
      </c>
      <c r="H95">
        <v>57.015804747427993</v>
      </c>
      <c r="J95" t="s">
        <v>64</v>
      </c>
      <c r="K95">
        <v>57.804001554001545</v>
      </c>
      <c r="L95">
        <v>45.047813569872389</v>
      </c>
      <c r="M95">
        <v>50.456950456950459</v>
      </c>
      <c r="N95">
        <v>40.368361486008546</v>
      </c>
      <c r="O95">
        <v>55.948717948717942</v>
      </c>
      <c r="P95">
        <v>48.59084310750977</v>
      </c>
      <c r="R95" t="s">
        <v>64</v>
      </c>
      <c r="S95">
        <v>4.323134427301099</v>
      </c>
      <c r="T95">
        <v>7.1889479850709819</v>
      </c>
      <c r="U95">
        <v>8.9361178944512218</v>
      </c>
      <c r="V95">
        <v>8.8258825415688094</v>
      </c>
      <c r="W95">
        <v>7.0130014018902926</v>
      </c>
      <c r="X95">
        <v>8.424961639918223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7247-6A1D-44EE-B147-BAE31259E50A}">
  <sheetPr>
    <tabColor theme="8"/>
  </sheetPr>
  <dimension ref="A1:AN71"/>
  <sheetViews>
    <sheetView workbookViewId="0"/>
  </sheetViews>
  <sheetFormatPr defaultRowHeight="14.5" x14ac:dyDescent="0.35"/>
  <sheetData>
    <row r="1" spans="1:40" x14ac:dyDescent="0.35">
      <c r="A1" t="s">
        <v>0</v>
      </c>
      <c r="B1" t="s">
        <v>157</v>
      </c>
      <c r="C1" t="s">
        <v>161</v>
      </c>
      <c r="D1" t="s">
        <v>58</v>
      </c>
      <c r="E1" t="s">
        <v>59</v>
      </c>
      <c r="F1" t="s">
        <v>151</v>
      </c>
      <c r="G1" t="s">
        <v>62</v>
      </c>
      <c r="H1" t="s">
        <v>61</v>
      </c>
      <c r="I1" t="s">
        <v>183</v>
      </c>
      <c r="K1" t="s">
        <v>64</v>
      </c>
      <c r="M1" t="s">
        <v>58</v>
      </c>
      <c r="O1" t="s">
        <v>59</v>
      </c>
      <c r="Q1" t="s">
        <v>60</v>
      </c>
      <c r="S1" t="s">
        <v>62</v>
      </c>
      <c r="U1" t="s">
        <v>61</v>
      </c>
      <c r="W1" t="s">
        <v>202</v>
      </c>
      <c r="AA1" t="s">
        <v>64</v>
      </c>
      <c r="AC1" t="s">
        <v>58</v>
      </c>
      <c r="AE1" t="s">
        <v>59</v>
      </c>
      <c r="AG1" t="s">
        <v>60</v>
      </c>
      <c r="AI1" t="s">
        <v>62</v>
      </c>
      <c r="AK1" t="s">
        <v>61</v>
      </c>
      <c r="AM1" t="s">
        <v>202</v>
      </c>
    </row>
    <row r="2" spans="1:40" x14ac:dyDescent="0.35">
      <c r="I2" t="s">
        <v>201</v>
      </c>
      <c r="K2" t="s">
        <v>89</v>
      </c>
      <c r="L2" t="s">
        <v>162</v>
      </c>
      <c r="M2" t="s">
        <v>89</v>
      </c>
      <c r="N2" t="s">
        <v>162</v>
      </c>
      <c r="O2" t="s">
        <v>89</v>
      </c>
      <c r="P2" t="s">
        <v>162</v>
      </c>
      <c r="Q2" t="s">
        <v>89</v>
      </c>
      <c r="R2" t="s">
        <v>162</v>
      </c>
      <c r="S2" t="s">
        <v>89</v>
      </c>
      <c r="T2" t="s">
        <v>162</v>
      </c>
      <c r="U2" t="s">
        <v>89</v>
      </c>
      <c r="V2" t="s">
        <v>162</v>
      </c>
      <c r="W2" t="s">
        <v>89</v>
      </c>
      <c r="X2" t="s">
        <v>162</v>
      </c>
      <c r="AA2" t="s">
        <v>89</v>
      </c>
      <c r="AB2" t="s">
        <v>162</v>
      </c>
      <c r="AC2" t="s">
        <v>89</v>
      </c>
      <c r="AD2" t="s">
        <v>162</v>
      </c>
      <c r="AE2" t="s">
        <v>89</v>
      </c>
      <c r="AF2" t="s">
        <v>162</v>
      </c>
      <c r="AG2" t="s">
        <v>89</v>
      </c>
      <c r="AH2" t="s">
        <v>162</v>
      </c>
      <c r="AI2" t="s">
        <v>89</v>
      </c>
      <c r="AJ2" t="s">
        <v>162</v>
      </c>
      <c r="AK2" t="s">
        <v>89</v>
      </c>
      <c r="AL2" t="s">
        <v>162</v>
      </c>
      <c r="AM2" t="s">
        <v>89</v>
      </c>
      <c r="AN2" t="s">
        <v>162</v>
      </c>
    </row>
    <row r="3" spans="1:40" x14ac:dyDescent="0.35">
      <c r="A3" t="s">
        <v>16</v>
      </c>
      <c r="B3" t="s">
        <v>162</v>
      </c>
      <c r="C3" s="3">
        <v>43.949693684542169</v>
      </c>
      <c r="D3" s="3">
        <v>43.84504384504384</v>
      </c>
      <c r="E3" s="3">
        <v>33.408342499251596</v>
      </c>
      <c r="F3" s="3">
        <v>48.036145952812625</v>
      </c>
      <c r="G3" s="3">
        <v>53.649436982770311</v>
      </c>
      <c r="H3" s="3">
        <v>40.809499142832472</v>
      </c>
      <c r="I3" s="3">
        <v>44</v>
      </c>
      <c r="J3" s="3"/>
      <c r="K3" s="3" t="e">
        <f>IF($B3=K$2,C3,NA())</f>
        <v>#N/A</v>
      </c>
      <c r="L3" s="3">
        <f>IF($B3=L$2,C3,NA())</f>
        <v>43.949693684542169</v>
      </c>
      <c r="M3" s="3" t="e">
        <f>IF($B3=M$2,D3,NA())</f>
        <v>#N/A</v>
      </c>
      <c r="N3" s="3">
        <f>IF($B3=N$2,D3,NA())</f>
        <v>43.84504384504384</v>
      </c>
      <c r="O3" s="3" t="e">
        <f>IF($B3=O$2,E3,NA())</f>
        <v>#N/A</v>
      </c>
      <c r="P3" s="3">
        <f>IF($B3=P$2,E3,NA())</f>
        <v>33.408342499251596</v>
      </c>
      <c r="Q3" s="3" t="e">
        <f>IF($B3=Q$2,F3,NA())</f>
        <v>#N/A</v>
      </c>
      <c r="R3" s="3">
        <f>IF($B3=R$2,F3,NA())</f>
        <v>48.036145952812625</v>
      </c>
      <c r="S3" s="3" t="e">
        <f>IF($B3=S$2,G3,NA())</f>
        <v>#N/A</v>
      </c>
      <c r="T3" s="3">
        <f>IF($B3=T$2,G3,NA())</f>
        <v>53.649436982770311</v>
      </c>
      <c r="U3" s="3" t="e">
        <f>IF($B3=U$2,H3,NA())</f>
        <v>#N/A</v>
      </c>
      <c r="V3" s="3">
        <f>IF($B3=V$2,H3,NA())</f>
        <v>40.809499142832472</v>
      </c>
      <c r="W3" s="3" t="e">
        <f>IF($B3=W$2,I3,NA())</f>
        <v>#N/A</v>
      </c>
      <c r="X3" s="3">
        <f>IF($B3=X$2,I3,NA())</f>
        <v>44</v>
      </c>
      <c r="AB3">
        <v>43.949693684542169</v>
      </c>
      <c r="AD3">
        <v>43.84504384504384</v>
      </c>
      <c r="AF3">
        <v>33.408342499251596</v>
      </c>
      <c r="AH3">
        <v>48.036145952812625</v>
      </c>
      <c r="AJ3">
        <v>53.649436982770311</v>
      </c>
      <c r="AL3">
        <v>40.809499142832472</v>
      </c>
      <c r="AN3">
        <v>44</v>
      </c>
    </row>
    <row r="4" spans="1:40" x14ac:dyDescent="0.35">
      <c r="A4" t="s">
        <v>142</v>
      </c>
      <c r="B4" t="s">
        <v>162</v>
      </c>
      <c r="C4" s="3">
        <v>53.176936413864517</v>
      </c>
      <c r="D4" s="3">
        <v>55.822687660922945</v>
      </c>
      <c r="E4" s="3">
        <v>51.583748495513191</v>
      </c>
      <c r="F4" s="3">
        <v>51.871272639246492</v>
      </c>
      <c r="G4" s="3">
        <v>52.453015394191866</v>
      </c>
      <c r="H4" s="3">
        <v>54.153957879448079</v>
      </c>
      <c r="I4" s="3">
        <v>32.4</v>
      </c>
      <c r="J4" s="3"/>
      <c r="K4" s="3" t="e">
        <f t="shared" ref="K4:K14" si="0">IF($B4=K$2,C4,NA())</f>
        <v>#N/A</v>
      </c>
      <c r="L4" s="3">
        <f t="shared" ref="L4:L14" si="1">IF($B4=L$2,C4,NA())</f>
        <v>53.176936413864517</v>
      </c>
      <c r="M4" s="3" t="e">
        <f t="shared" ref="M4:M14" si="2">IF($B4=M$2,D4,NA())</f>
        <v>#N/A</v>
      </c>
      <c r="N4" s="3">
        <f t="shared" ref="N4:N14" si="3">IF($B4=N$2,D4,NA())</f>
        <v>55.822687660922945</v>
      </c>
      <c r="O4" s="3" t="e">
        <f t="shared" ref="O4:O14" si="4">IF($B4=O$2,E4,NA())</f>
        <v>#N/A</v>
      </c>
      <c r="P4" s="3">
        <f t="shared" ref="P4:P14" si="5">IF($B4=P$2,E4,NA())</f>
        <v>51.583748495513191</v>
      </c>
      <c r="Q4" s="3" t="e">
        <f t="shared" ref="Q4:Q67" si="6">IF($B4=Q$2,F4,NA())</f>
        <v>#N/A</v>
      </c>
      <c r="R4" s="3">
        <f t="shared" ref="R4:R67" si="7">IF($B4=R$2,F4,NA())</f>
        <v>51.871272639246492</v>
      </c>
      <c r="S4" s="3" t="e">
        <f t="shared" ref="S4:S67" si="8">IF($B4=S$2,G4,NA())</f>
        <v>#N/A</v>
      </c>
      <c r="T4" s="3">
        <f t="shared" ref="T4:T67" si="9">IF($B4=T$2,G4,NA())</f>
        <v>52.453015394191866</v>
      </c>
      <c r="U4" s="3" t="e">
        <f t="shared" ref="U4:U67" si="10">IF($B4=U$2,H4,NA())</f>
        <v>#N/A</v>
      </c>
      <c r="V4" s="3">
        <f t="shared" ref="V4:V67" si="11">IF($B4=V$2,H4,NA())</f>
        <v>54.153957879448079</v>
      </c>
      <c r="W4" s="3" t="e">
        <f t="shared" ref="W4:W67" si="12">IF($B4=W$2,I4,NA())</f>
        <v>#N/A</v>
      </c>
      <c r="X4" s="3">
        <f t="shared" ref="X4:X67" si="13">IF($B4=X$2,I4,NA())</f>
        <v>32.4</v>
      </c>
      <c r="AB4">
        <v>53.176936413864517</v>
      </c>
      <c r="AD4">
        <v>55.822687660922945</v>
      </c>
      <c r="AF4">
        <v>51.583748495513191</v>
      </c>
      <c r="AH4">
        <v>51.871272639246492</v>
      </c>
      <c r="AJ4">
        <v>52.453015394191866</v>
      </c>
      <c r="AL4">
        <v>54.153957879448079</v>
      </c>
      <c r="AN4">
        <v>32.4</v>
      </c>
    </row>
    <row r="5" spans="1:40" x14ac:dyDescent="0.35">
      <c r="A5" t="s">
        <v>113</v>
      </c>
      <c r="B5" t="s">
        <v>162</v>
      </c>
      <c r="C5" s="3">
        <v>60.972592689764404</v>
      </c>
      <c r="D5" s="3">
        <v>69.879604122028368</v>
      </c>
      <c r="E5" s="3">
        <v>51.163146617692071</v>
      </c>
      <c r="F5" s="3">
        <v>64.679733846400509</v>
      </c>
      <c r="G5" s="3">
        <v>63.65506921062476</v>
      </c>
      <c r="H5" s="3">
        <v>55.485409652076321</v>
      </c>
      <c r="I5" s="3">
        <v>73.400000000000006</v>
      </c>
      <c r="J5" s="3"/>
      <c r="K5" s="3" t="e">
        <f t="shared" si="0"/>
        <v>#N/A</v>
      </c>
      <c r="L5" s="3">
        <f t="shared" si="1"/>
        <v>60.972592689764404</v>
      </c>
      <c r="M5" s="3" t="e">
        <f t="shared" si="2"/>
        <v>#N/A</v>
      </c>
      <c r="N5" s="3">
        <f t="shared" si="3"/>
        <v>69.879604122028368</v>
      </c>
      <c r="O5" s="3" t="e">
        <f t="shared" si="4"/>
        <v>#N/A</v>
      </c>
      <c r="P5" s="3">
        <f t="shared" si="5"/>
        <v>51.163146617692071</v>
      </c>
      <c r="Q5" s="3" t="e">
        <f t="shared" si="6"/>
        <v>#N/A</v>
      </c>
      <c r="R5" s="3">
        <f t="shared" si="7"/>
        <v>64.679733846400509</v>
      </c>
      <c r="S5" s="3" t="e">
        <f t="shared" si="8"/>
        <v>#N/A</v>
      </c>
      <c r="T5" s="3">
        <f t="shared" si="9"/>
        <v>63.65506921062476</v>
      </c>
      <c r="U5" s="3" t="e">
        <f t="shared" si="10"/>
        <v>#N/A</v>
      </c>
      <c r="V5" s="3">
        <f t="shared" si="11"/>
        <v>55.485409652076321</v>
      </c>
      <c r="W5" s="3" t="e">
        <f t="shared" si="12"/>
        <v>#N/A</v>
      </c>
      <c r="X5" s="3">
        <f t="shared" si="13"/>
        <v>73.400000000000006</v>
      </c>
      <c r="AB5">
        <v>60.972592689764404</v>
      </c>
      <c r="AD5">
        <v>69.879604122028368</v>
      </c>
      <c r="AF5">
        <v>51.163146617692071</v>
      </c>
      <c r="AH5">
        <v>64.679733846400509</v>
      </c>
      <c r="AJ5">
        <v>63.65506921062476</v>
      </c>
      <c r="AL5">
        <v>55.485409652076321</v>
      </c>
      <c r="AN5">
        <v>73.400000000000006</v>
      </c>
    </row>
    <row r="6" spans="1:40" x14ac:dyDescent="0.35">
      <c r="A6" t="s">
        <v>1</v>
      </c>
      <c r="B6" t="s">
        <v>162</v>
      </c>
      <c r="C6" s="3">
        <v>60.852565036908473</v>
      </c>
      <c r="D6" s="3">
        <v>62.880755608028331</v>
      </c>
      <c r="E6" s="3">
        <v>52.695606862273529</v>
      </c>
      <c r="F6" s="3">
        <v>60.687753604420266</v>
      </c>
      <c r="G6" s="3">
        <v>73.742255686700148</v>
      </c>
      <c r="H6" s="3">
        <v>54.256453423120085</v>
      </c>
      <c r="I6" s="3">
        <v>79.900000000000006</v>
      </c>
      <c r="J6" s="3"/>
      <c r="K6" s="3" t="e">
        <f t="shared" si="0"/>
        <v>#N/A</v>
      </c>
      <c r="L6" s="3">
        <f t="shared" si="1"/>
        <v>60.852565036908473</v>
      </c>
      <c r="M6" s="3" t="e">
        <f t="shared" si="2"/>
        <v>#N/A</v>
      </c>
      <c r="N6" s="3">
        <f t="shared" si="3"/>
        <v>62.880755608028331</v>
      </c>
      <c r="O6" s="3" t="e">
        <f t="shared" si="4"/>
        <v>#N/A</v>
      </c>
      <c r="P6" s="3">
        <f t="shared" si="5"/>
        <v>52.695606862273529</v>
      </c>
      <c r="Q6" s="3" t="e">
        <f t="shared" si="6"/>
        <v>#N/A</v>
      </c>
      <c r="R6" s="3">
        <f t="shared" si="7"/>
        <v>60.687753604420266</v>
      </c>
      <c r="S6" s="3" t="e">
        <f t="shared" si="8"/>
        <v>#N/A</v>
      </c>
      <c r="T6" s="3">
        <f t="shared" si="9"/>
        <v>73.742255686700148</v>
      </c>
      <c r="U6" s="3" t="e">
        <f t="shared" si="10"/>
        <v>#N/A</v>
      </c>
      <c r="V6" s="3">
        <f t="shared" si="11"/>
        <v>54.256453423120085</v>
      </c>
      <c r="W6" s="3" t="e">
        <f t="shared" si="12"/>
        <v>#N/A</v>
      </c>
      <c r="X6" s="3">
        <f t="shared" si="13"/>
        <v>79.900000000000006</v>
      </c>
      <c r="AB6">
        <v>60.852565036908473</v>
      </c>
      <c r="AD6">
        <v>62.880755608028331</v>
      </c>
      <c r="AF6">
        <v>52.695606862273529</v>
      </c>
      <c r="AH6">
        <v>60.687753604420266</v>
      </c>
      <c r="AJ6">
        <v>73.742255686700148</v>
      </c>
      <c r="AL6">
        <v>54.256453423120085</v>
      </c>
      <c r="AN6">
        <v>79.900000000000006</v>
      </c>
    </row>
    <row r="7" spans="1:40" x14ac:dyDescent="0.35">
      <c r="A7" t="s">
        <v>2</v>
      </c>
      <c r="B7" t="s">
        <v>162</v>
      </c>
      <c r="C7" s="3">
        <v>42.076266326266321</v>
      </c>
      <c r="D7" s="3">
        <v>42.74811608144941</v>
      </c>
      <c r="E7" s="3">
        <v>41.065416065416066</v>
      </c>
      <c r="F7" s="3">
        <v>44.345238095238102</v>
      </c>
      <c r="G7" s="3">
        <v>49.969474969474966</v>
      </c>
      <c r="H7" s="3">
        <v>32.253086419753082</v>
      </c>
      <c r="I7" s="3">
        <v>59.1</v>
      </c>
      <c r="J7" s="3"/>
      <c r="K7" s="3" t="e">
        <f t="shared" si="0"/>
        <v>#N/A</v>
      </c>
      <c r="L7" s="3">
        <f t="shared" si="1"/>
        <v>42.076266326266321</v>
      </c>
      <c r="M7" s="3" t="e">
        <f t="shared" si="2"/>
        <v>#N/A</v>
      </c>
      <c r="N7" s="3">
        <f t="shared" si="3"/>
        <v>42.74811608144941</v>
      </c>
      <c r="O7" s="3" t="e">
        <f t="shared" si="4"/>
        <v>#N/A</v>
      </c>
      <c r="P7" s="3">
        <f t="shared" si="5"/>
        <v>41.065416065416066</v>
      </c>
      <c r="Q7" s="3" t="e">
        <f t="shared" si="6"/>
        <v>#N/A</v>
      </c>
      <c r="R7" s="3">
        <f t="shared" si="7"/>
        <v>44.345238095238102</v>
      </c>
      <c r="S7" s="3" t="e">
        <f t="shared" si="8"/>
        <v>#N/A</v>
      </c>
      <c r="T7" s="3">
        <f t="shared" si="9"/>
        <v>49.969474969474966</v>
      </c>
      <c r="U7" s="3" t="e">
        <f t="shared" si="10"/>
        <v>#N/A</v>
      </c>
      <c r="V7" s="3">
        <f t="shared" si="11"/>
        <v>32.253086419753082</v>
      </c>
      <c r="W7" s="3" t="e">
        <f t="shared" si="12"/>
        <v>#N/A</v>
      </c>
      <c r="X7" s="3">
        <f t="shared" si="13"/>
        <v>59.1</v>
      </c>
      <c r="AB7">
        <v>42.076266326266321</v>
      </c>
      <c r="AD7">
        <v>42.74811608144941</v>
      </c>
      <c r="AF7">
        <v>41.065416065416066</v>
      </c>
      <c r="AH7">
        <v>44.345238095238102</v>
      </c>
      <c r="AJ7">
        <v>49.969474969474966</v>
      </c>
      <c r="AL7">
        <v>32.253086419753082</v>
      </c>
      <c r="AN7">
        <v>59.1</v>
      </c>
    </row>
    <row r="8" spans="1:40" x14ac:dyDescent="0.35">
      <c r="A8" t="s">
        <v>158</v>
      </c>
      <c r="B8" t="s">
        <v>89</v>
      </c>
      <c r="C8" s="3">
        <v>55.897195054602456</v>
      </c>
      <c r="D8" s="3">
        <v>53.419913419913421</v>
      </c>
      <c r="E8" s="3">
        <v>45.620490620490621</v>
      </c>
      <c r="F8" s="3">
        <v>61.103762492651384</v>
      </c>
      <c r="G8" s="3">
        <v>62.728052126200282</v>
      </c>
      <c r="H8" s="3">
        <v>56.613756613756607</v>
      </c>
      <c r="I8" s="3">
        <v>86.4</v>
      </c>
      <c r="J8" s="3"/>
      <c r="K8" s="3">
        <f t="shared" si="0"/>
        <v>55.897195054602456</v>
      </c>
      <c r="L8" s="3" t="e">
        <f t="shared" si="1"/>
        <v>#N/A</v>
      </c>
      <c r="M8" s="3">
        <f t="shared" si="2"/>
        <v>53.419913419913421</v>
      </c>
      <c r="N8" s="3" t="e">
        <f t="shared" si="3"/>
        <v>#N/A</v>
      </c>
      <c r="O8" s="3">
        <f t="shared" si="4"/>
        <v>45.620490620490621</v>
      </c>
      <c r="P8" s="3" t="e">
        <f t="shared" si="5"/>
        <v>#N/A</v>
      </c>
      <c r="Q8" s="3">
        <f t="shared" si="6"/>
        <v>61.103762492651384</v>
      </c>
      <c r="R8" s="3" t="e">
        <f t="shared" si="7"/>
        <v>#N/A</v>
      </c>
      <c r="S8" s="3">
        <f t="shared" si="8"/>
        <v>62.728052126200282</v>
      </c>
      <c r="T8" s="3" t="e">
        <f t="shared" si="9"/>
        <v>#N/A</v>
      </c>
      <c r="U8" s="3">
        <f t="shared" si="10"/>
        <v>56.613756613756607</v>
      </c>
      <c r="V8" s="3" t="e">
        <f t="shared" si="11"/>
        <v>#N/A</v>
      </c>
      <c r="W8" s="3">
        <f t="shared" si="12"/>
        <v>86.4</v>
      </c>
      <c r="X8" s="3" t="e">
        <f t="shared" si="13"/>
        <v>#N/A</v>
      </c>
      <c r="AA8">
        <v>55.897195054602456</v>
      </c>
      <c r="AC8">
        <v>53.419913419913421</v>
      </c>
      <c r="AE8">
        <v>45.620490620490621</v>
      </c>
      <c r="AG8">
        <v>61.103762492651384</v>
      </c>
      <c r="AI8">
        <v>62.728052126200282</v>
      </c>
      <c r="AK8">
        <v>56.613756613756607</v>
      </c>
      <c r="AM8">
        <v>86.4</v>
      </c>
    </row>
    <row r="9" spans="1:40" x14ac:dyDescent="0.35">
      <c r="A9" t="s">
        <v>115</v>
      </c>
      <c r="B9" t="s">
        <v>89</v>
      </c>
      <c r="C9" s="3">
        <v>68.130270870169852</v>
      </c>
      <c r="D9" s="3">
        <v>67.684033138578584</v>
      </c>
      <c r="E9" s="3">
        <v>70.575047847775124</v>
      </c>
      <c r="F9" s="3">
        <v>69.975934559267884</v>
      </c>
      <c r="G9" s="3">
        <v>76.356668023334677</v>
      </c>
      <c r="H9" s="3">
        <v>56.059670781893004</v>
      </c>
      <c r="I9" s="3">
        <v>56.5</v>
      </c>
      <c r="J9" s="3"/>
      <c r="K9" s="3">
        <f t="shared" si="0"/>
        <v>68.130270870169852</v>
      </c>
      <c r="L9" s="3" t="e">
        <f t="shared" si="1"/>
        <v>#N/A</v>
      </c>
      <c r="M9" s="3">
        <f t="shared" si="2"/>
        <v>67.684033138578584</v>
      </c>
      <c r="N9" s="3" t="e">
        <f t="shared" si="3"/>
        <v>#N/A</v>
      </c>
      <c r="O9" s="3">
        <f t="shared" si="4"/>
        <v>70.575047847775124</v>
      </c>
      <c r="P9" s="3" t="e">
        <f t="shared" si="5"/>
        <v>#N/A</v>
      </c>
      <c r="Q9" s="3">
        <f t="shared" si="6"/>
        <v>69.975934559267884</v>
      </c>
      <c r="R9" s="3" t="e">
        <f t="shared" si="7"/>
        <v>#N/A</v>
      </c>
      <c r="S9" s="3">
        <f t="shared" si="8"/>
        <v>76.356668023334677</v>
      </c>
      <c r="T9" s="3" t="e">
        <f t="shared" si="9"/>
        <v>#N/A</v>
      </c>
      <c r="U9" s="3">
        <f t="shared" si="10"/>
        <v>56.059670781893004</v>
      </c>
      <c r="V9" s="3" t="e">
        <f t="shared" si="11"/>
        <v>#N/A</v>
      </c>
      <c r="W9" s="3">
        <f t="shared" si="12"/>
        <v>56.5</v>
      </c>
      <c r="X9" s="3" t="e">
        <f t="shared" si="13"/>
        <v>#N/A</v>
      </c>
      <c r="AA9">
        <v>68.130270870169852</v>
      </c>
      <c r="AC9">
        <v>67.684033138578584</v>
      </c>
      <c r="AE9">
        <v>70.575047847775124</v>
      </c>
      <c r="AG9">
        <v>69.975934559267884</v>
      </c>
      <c r="AI9">
        <v>76.356668023334677</v>
      </c>
      <c r="AK9">
        <v>56.059670781893004</v>
      </c>
      <c r="AM9">
        <v>56.5</v>
      </c>
    </row>
    <row r="10" spans="1:40" x14ac:dyDescent="0.35">
      <c r="A10" t="s">
        <v>3</v>
      </c>
      <c r="B10" t="s">
        <v>89</v>
      </c>
      <c r="C10" s="3">
        <v>58.623413623413612</v>
      </c>
      <c r="D10" s="3">
        <v>60.071780071780069</v>
      </c>
      <c r="E10" s="3">
        <v>57.738002738002734</v>
      </c>
      <c r="F10" s="3">
        <v>65.36528286528285</v>
      </c>
      <c r="G10" s="3">
        <v>62.971781305114632</v>
      </c>
      <c r="H10" s="3">
        <v>46.970221136887801</v>
      </c>
      <c r="I10" s="3">
        <v>46.5</v>
      </c>
      <c r="J10" s="3"/>
      <c r="K10" s="3">
        <f t="shared" si="0"/>
        <v>58.623413623413612</v>
      </c>
      <c r="L10" s="3" t="e">
        <f t="shared" si="1"/>
        <v>#N/A</v>
      </c>
      <c r="M10" s="3">
        <f t="shared" si="2"/>
        <v>60.071780071780069</v>
      </c>
      <c r="N10" s="3" t="e">
        <f t="shared" si="3"/>
        <v>#N/A</v>
      </c>
      <c r="O10" s="3">
        <f t="shared" si="4"/>
        <v>57.738002738002734</v>
      </c>
      <c r="P10" s="3" t="e">
        <f t="shared" si="5"/>
        <v>#N/A</v>
      </c>
      <c r="Q10" s="3">
        <f t="shared" si="6"/>
        <v>65.36528286528285</v>
      </c>
      <c r="R10" s="3" t="e">
        <f t="shared" si="7"/>
        <v>#N/A</v>
      </c>
      <c r="S10" s="3">
        <f t="shared" si="8"/>
        <v>62.971781305114632</v>
      </c>
      <c r="T10" s="3" t="e">
        <f t="shared" si="9"/>
        <v>#N/A</v>
      </c>
      <c r="U10" s="3">
        <f t="shared" si="10"/>
        <v>46.970221136887801</v>
      </c>
      <c r="V10" s="3" t="e">
        <f t="shared" si="11"/>
        <v>#N/A</v>
      </c>
      <c r="W10" s="3">
        <f t="shared" si="12"/>
        <v>46.5</v>
      </c>
      <c r="X10" s="3" t="e">
        <f t="shared" si="13"/>
        <v>#N/A</v>
      </c>
      <c r="AA10">
        <v>58.623413623413612</v>
      </c>
      <c r="AC10">
        <v>60.071780071780069</v>
      </c>
      <c r="AE10">
        <v>57.738002738002734</v>
      </c>
      <c r="AG10">
        <v>65.36528286528285</v>
      </c>
      <c r="AI10">
        <v>62.971781305114632</v>
      </c>
      <c r="AK10">
        <v>46.970221136887801</v>
      </c>
      <c r="AM10">
        <v>46.5</v>
      </c>
    </row>
    <row r="11" spans="1:40" x14ac:dyDescent="0.35">
      <c r="A11" t="s">
        <v>99</v>
      </c>
      <c r="B11" t="s">
        <v>162</v>
      </c>
      <c r="C11" s="3">
        <v>49.785255148891515</v>
      </c>
      <c r="D11" s="3">
        <v>56.374349556167743</v>
      </c>
      <c r="E11" s="3">
        <v>35.736149372513012</v>
      </c>
      <c r="F11" s="3">
        <v>54.593554593554586</v>
      </c>
      <c r="G11" s="3">
        <v>55.246913580246918</v>
      </c>
      <c r="H11" s="3">
        <v>46.97530864197531</v>
      </c>
      <c r="I11" s="3">
        <v>63</v>
      </c>
      <c r="J11" s="3"/>
      <c r="K11" s="3" t="e">
        <f t="shared" si="0"/>
        <v>#N/A</v>
      </c>
      <c r="L11" s="3">
        <f t="shared" si="1"/>
        <v>49.785255148891515</v>
      </c>
      <c r="M11" s="3" t="e">
        <f t="shared" si="2"/>
        <v>#N/A</v>
      </c>
      <c r="N11" s="3">
        <f t="shared" si="3"/>
        <v>56.374349556167743</v>
      </c>
      <c r="O11" s="3" t="e">
        <f t="shared" si="4"/>
        <v>#N/A</v>
      </c>
      <c r="P11" s="3">
        <f t="shared" si="5"/>
        <v>35.736149372513012</v>
      </c>
      <c r="Q11" s="3" t="e">
        <f t="shared" si="6"/>
        <v>#N/A</v>
      </c>
      <c r="R11" s="3">
        <f t="shared" si="7"/>
        <v>54.593554593554586</v>
      </c>
      <c r="S11" s="3" t="e">
        <f t="shared" si="8"/>
        <v>#N/A</v>
      </c>
      <c r="T11" s="3">
        <f t="shared" si="9"/>
        <v>55.246913580246918</v>
      </c>
      <c r="U11" s="3" t="e">
        <f t="shared" si="10"/>
        <v>#N/A</v>
      </c>
      <c r="V11" s="3">
        <f t="shared" si="11"/>
        <v>46.97530864197531</v>
      </c>
      <c r="W11" s="3" t="e">
        <f t="shared" si="12"/>
        <v>#N/A</v>
      </c>
      <c r="X11" s="3">
        <f t="shared" si="13"/>
        <v>63</v>
      </c>
      <c r="AB11">
        <v>49.785255148891515</v>
      </c>
      <c r="AD11">
        <v>56.374349556167743</v>
      </c>
      <c r="AF11">
        <v>35.736149372513012</v>
      </c>
      <c r="AH11">
        <v>54.593554593554586</v>
      </c>
      <c r="AJ11">
        <v>55.246913580246918</v>
      </c>
      <c r="AL11">
        <v>46.97530864197531</v>
      </c>
      <c r="AN11">
        <v>63</v>
      </c>
    </row>
    <row r="12" spans="1:40" x14ac:dyDescent="0.35">
      <c r="A12" t="s">
        <v>100</v>
      </c>
      <c r="B12" t="s">
        <v>89</v>
      </c>
      <c r="C12" s="3">
        <v>49.821185455023837</v>
      </c>
      <c r="D12" s="3">
        <v>49.447583841523233</v>
      </c>
      <c r="E12" s="3">
        <v>51.101339737703363</v>
      </c>
      <c r="F12" s="3">
        <v>51.364895392673169</v>
      </c>
      <c r="G12" s="3">
        <v>58.69737258626148</v>
      </c>
      <c r="H12" s="3">
        <v>38.49473571695794</v>
      </c>
      <c r="I12" s="3">
        <v>48</v>
      </c>
      <c r="J12" s="3"/>
      <c r="K12" s="3">
        <f t="shared" si="0"/>
        <v>49.821185455023837</v>
      </c>
      <c r="L12" s="3" t="e">
        <f t="shared" si="1"/>
        <v>#N/A</v>
      </c>
      <c r="M12" s="3">
        <f t="shared" si="2"/>
        <v>49.447583841523233</v>
      </c>
      <c r="N12" s="3" t="e">
        <f t="shared" si="3"/>
        <v>#N/A</v>
      </c>
      <c r="O12" s="3">
        <f t="shared" si="4"/>
        <v>51.101339737703363</v>
      </c>
      <c r="P12" s="3" t="e">
        <f t="shared" si="5"/>
        <v>#N/A</v>
      </c>
      <c r="Q12" s="3">
        <f t="shared" si="6"/>
        <v>51.364895392673169</v>
      </c>
      <c r="R12" s="3" t="e">
        <f t="shared" si="7"/>
        <v>#N/A</v>
      </c>
      <c r="S12" s="3">
        <f t="shared" si="8"/>
        <v>58.69737258626148</v>
      </c>
      <c r="T12" s="3" t="e">
        <f t="shared" si="9"/>
        <v>#N/A</v>
      </c>
      <c r="U12" s="3">
        <f t="shared" si="10"/>
        <v>38.49473571695794</v>
      </c>
      <c r="V12" s="3" t="e">
        <f t="shared" si="11"/>
        <v>#N/A</v>
      </c>
      <c r="W12" s="3">
        <f t="shared" si="12"/>
        <v>48</v>
      </c>
      <c r="X12" s="3" t="e">
        <f t="shared" si="13"/>
        <v>#N/A</v>
      </c>
      <c r="AA12">
        <v>49.821185455023837</v>
      </c>
      <c r="AC12">
        <v>49.447583841523233</v>
      </c>
      <c r="AE12">
        <v>51.101339737703363</v>
      </c>
      <c r="AG12">
        <v>51.364895392673169</v>
      </c>
      <c r="AI12">
        <v>58.69737258626148</v>
      </c>
      <c r="AK12">
        <v>38.49473571695794</v>
      </c>
      <c r="AM12">
        <v>48</v>
      </c>
    </row>
    <row r="13" spans="1:40" x14ac:dyDescent="0.35">
      <c r="A13" t="s">
        <v>159</v>
      </c>
      <c r="B13" t="s">
        <v>162</v>
      </c>
      <c r="C13" s="3">
        <v>71.014092902981787</v>
      </c>
      <c r="D13" s="3">
        <v>70.794760794760791</v>
      </c>
      <c r="E13" s="3">
        <v>58.807920474587142</v>
      </c>
      <c r="F13" s="3">
        <v>74.39646772980106</v>
      </c>
      <c r="G13" s="3">
        <v>77.439289105955766</v>
      </c>
      <c r="H13" s="3">
        <v>73.632026409804183</v>
      </c>
      <c r="I13" s="3">
        <v>92</v>
      </c>
      <c r="J13" s="3"/>
      <c r="K13" s="3" t="e">
        <f t="shared" si="0"/>
        <v>#N/A</v>
      </c>
      <c r="L13" s="3">
        <f t="shared" si="1"/>
        <v>71.014092902981787</v>
      </c>
      <c r="M13" s="3" t="e">
        <f t="shared" si="2"/>
        <v>#N/A</v>
      </c>
      <c r="N13" s="3">
        <f t="shared" si="3"/>
        <v>70.794760794760791</v>
      </c>
      <c r="O13" s="3" t="e">
        <f t="shared" si="4"/>
        <v>#N/A</v>
      </c>
      <c r="P13" s="3">
        <f t="shared" si="5"/>
        <v>58.807920474587142</v>
      </c>
      <c r="Q13" s="3" t="e">
        <f t="shared" si="6"/>
        <v>#N/A</v>
      </c>
      <c r="R13" s="3">
        <f t="shared" si="7"/>
        <v>74.39646772980106</v>
      </c>
      <c r="S13" s="3" t="e">
        <f t="shared" si="8"/>
        <v>#N/A</v>
      </c>
      <c r="T13" s="3">
        <f t="shared" si="9"/>
        <v>77.439289105955766</v>
      </c>
      <c r="U13" s="3" t="e">
        <f t="shared" si="10"/>
        <v>#N/A</v>
      </c>
      <c r="V13" s="3">
        <f t="shared" si="11"/>
        <v>73.632026409804183</v>
      </c>
      <c r="W13" s="3" t="e">
        <f t="shared" si="12"/>
        <v>#N/A</v>
      </c>
      <c r="X13" s="3">
        <f t="shared" si="13"/>
        <v>92</v>
      </c>
      <c r="AB13">
        <v>71.014092902981787</v>
      </c>
      <c r="AD13">
        <v>70.794760794760791</v>
      </c>
      <c r="AF13">
        <v>58.807920474587142</v>
      </c>
      <c r="AH13">
        <v>74.39646772980106</v>
      </c>
      <c r="AJ13">
        <v>77.439289105955766</v>
      </c>
      <c r="AL13">
        <v>73.632026409804183</v>
      </c>
      <c r="AN13">
        <v>92</v>
      </c>
    </row>
    <row r="14" spans="1:40" x14ac:dyDescent="0.35">
      <c r="A14" t="s">
        <v>117</v>
      </c>
      <c r="B14" t="s">
        <v>89</v>
      </c>
      <c r="C14" s="3">
        <v>57.772933155508916</v>
      </c>
      <c r="D14" s="3">
        <v>56.649066421793698</v>
      </c>
      <c r="E14" s="3">
        <v>53.282318130802985</v>
      </c>
      <c r="F14" s="3">
        <v>60.386437122548237</v>
      </c>
      <c r="G14" s="3">
        <v>63.187429854096507</v>
      </c>
      <c r="H14" s="3">
        <v>55.359414248303132</v>
      </c>
      <c r="I14" s="3">
        <v>46</v>
      </c>
      <c r="J14" s="3"/>
      <c r="K14" s="3">
        <f t="shared" si="0"/>
        <v>57.772933155508916</v>
      </c>
      <c r="L14" s="3" t="e">
        <f t="shared" si="1"/>
        <v>#N/A</v>
      </c>
      <c r="M14" s="3">
        <f t="shared" si="2"/>
        <v>56.649066421793698</v>
      </c>
      <c r="N14" s="3" t="e">
        <f t="shared" si="3"/>
        <v>#N/A</v>
      </c>
      <c r="O14" s="3">
        <f t="shared" si="4"/>
        <v>53.282318130802985</v>
      </c>
      <c r="P14" s="3" t="e">
        <f t="shared" si="5"/>
        <v>#N/A</v>
      </c>
      <c r="Q14" s="3">
        <f t="shared" si="6"/>
        <v>60.386437122548237</v>
      </c>
      <c r="R14" s="3" t="e">
        <f t="shared" si="7"/>
        <v>#N/A</v>
      </c>
      <c r="S14" s="3">
        <f t="shared" si="8"/>
        <v>63.187429854096507</v>
      </c>
      <c r="T14" s="3" t="e">
        <f t="shared" si="9"/>
        <v>#N/A</v>
      </c>
      <c r="U14" s="3">
        <f t="shared" si="10"/>
        <v>55.359414248303132</v>
      </c>
      <c r="V14" s="3" t="e">
        <f t="shared" si="11"/>
        <v>#N/A</v>
      </c>
      <c r="W14" s="3">
        <f t="shared" si="12"/>
        <v>46</v>
      </c>
      <c r="X14" s="3" t="e">
        <f t="shared" si="13"/>
        <v>#N/A</v>
      </c>
      <c r="AA14">
        <v>57.772933155508916</v>
      </c>
      <c r="AC14">
        <v>56.649066421793698</v>
      </c>
      <c r="AE14">
        <v>53.282318130802985</v>
      </c>
      <c r="AG14">
        <v>60.386437122548237</v>
      </c>
      <c r="AI14">
        <v>63.187429854096507</v>
      </c>
      <c r="AK14">
        <v>55.359414248303132</v>
      </c>
      <c r="AM14">
        <v>46</v>
      </c>
    </row>
    <row r="15" spans="1:40" x14ac:dyDescent="0.35">
      <c r="A15" t="s">
        <v>146</v>
      </c>
      <c r="B15" t="s">
        <v>89</v>
      </c>
      <c r="C15" s="3">
        <v>57.328674785745491</v>
      </c>
      <c r="D15" s="3">
        <v>52.168673077763977</v>
      </c>
      <c r="E15" s="3">
        <v>47.997911179729364</v>
      </c>
      <c r="F15" s="3">
        <v>64.710315404759839</v>
      </c>
      <c r="G15" s="3">
        <v>64.175351397573621</v>
      </c>
      <c r="H15" s="3">
        <v>57.591122868900641</v>
      </c>
      <c r="I15" s="3">
        <v>50.3</v>
      </c>
      <c r="J15" s="3"/>
      <c r="K15" s="3">
        <f t="shared" ref="K15:K71" si="14">IF($B15=K$2,C15,NA())</f>
        <v>57.328674785745491</v>
      </c>
      <c r="L15" s="3" t="e">
        <f t="shared" ref="L15:L71" si="15">IF($B15=L$2,C15,NA())</f>
        <v>#N/A</v>
      </c>
      <c r="M15" s="3">
        <f t="shared" ref="M15:M71" si="16">IF($B15=M$2,D15,NA())</f>
        <v>52.168673077763977</v>
      </c>
      <c r="N15" s="3" t="e">
        <f t="shared" ref="N15:N71" si="17">IF($B15=N$2,D15,NA())</f>
        <v>#N/A</v>
      </c>
      <c r="O15" s="3">
        <f t="shared" ref="O15:O71" si="18">IF($B15=O$2,E15,NA())</f>
        <v>47.997911179729364</v>
      </c>
      <c r="P15" s="3" t="e">
        <f t="shared" ref="P15:P71" si="19">IF($B15=P$2,E15,NA())</f>
        <v>#N/A</v>
      </c>
      <c r="Q15" s="3">
        <f t="shared" si="6"/>
        <v>64.710315404759839</v>
      </c>
      <c r="R15" s="3" t="e">
        <f t="shared" si="7"/>
        <v>#N/A</v>
      </c>
      <c r="S15" s="3">
        <f t="shared" si="8"/>
        <v>64.175351397573621</v>
      </c>
      <c r="T15" s="3" t="e">
        <f t="shared" si="9"/>
        <v>#N/A</v>
      </c>
      <c r="U15" s="3">
        <f t="shared" si="10"/>
        <v>57.591122868900641</v>
      </c>
      <c r="V15" s="3" t="e">
        <f t="shared" si="11"/>
        <v>#N/A</v>
      </c>
      <c r="W15" s="3">
        <f t="shared" si="12"/>
        <v>50.3</v>
      </c>
      <c r="X15" s="3" t="e">
        <f t="shared" si="13"/>
        <v>#N/A</v>
      </c>
      <c r="AA15">
        <v>57.328674785745491</v>
      </c>
      <c r="AC15">
        <v>52.168673077763977</v>
      </c>
      <c r="AE15">
        <v>47.997911179729364</v>
      </c>
      <c r="AG15">
        <v>64.710315404759839</v>
      </c>
      <c r="AI15">
        <v>64.175351397573621</v>
      </c>
      <c r="AK15">
        <v>57.591122868900641</v>
      </c>
      <c r="AM15">
        <v>50.3</v>
      </c>
    </row>
    <row r="16" spans="1:40" x14ac:dyDescent="0.35">
      <c r="A16" t="s">
        <v>101</v>
      </c>
      <c r="B16" t="s">
        <v>162</v>
      </c>
      <c r="C16" s="3">
        <v>52.875332090070422</v>
      </c>
      <c r="D16" s="3">
        <v>57.189426734881266</v>
      </c>
      <c r="E16" s="3">
        <v>41.877650968560062</v>
      </c>
      <c r="F16" s="3">
        <v>56.097129616328964</v>
      </c>
      <c r="G16" s="3">
        <v>65.120207927225465</v>
      </c>
      <c r="H16" s="3">
        <v>44.09224520335632</v>
      </c>
      <c r="I16" s="3">
        <v>81.8</v>
      </c>
      <c r="J16" s="3"/>
      <c r="K16" s="3" t="e">
        <f t="shared" si="14"/>
        <v>#N/A</v>
      </c>
      <c r="L16" s="3">
        <f t="shared" si="15"/>
        <v>52.875332090070422</v>
      </c>
      <c r="M16" s="3" t="e">
        <f t="shared" si="16"/>
        <v>#N/A</v>
      </c>
      <c r="N16" s="3">
        <f t="shared" si="17"/>
        <v>57.189426734881266</v>
      </c>
      <c r="O16" s="3" t="e">
        <f t="shared" si="18"/>
        <v>#N/A</v>
      </c>
      <c r="P16" s="3">
        <f t="shared" si="19"/>
        <v>41.877650968560062</v>
      </c>
      <c r="Q16" s="3" t="e">
        <f t="shared" si="6"/>
        <v>#N/A</v>
      </c>
      <c r="R16" s="3">
        <f t="shared" si="7"/>
        <v>56.097129616328964</v>
      </c>
      <c r="S16" s="3" t="e">
        <f t="shared" si="8"/>
        <v>#N/A</v>
      </c>
      <c r="T16" s="3">
        <f t="shared" si="9"/>
        <v>65.120207927225465</v>
      </c>
      <c r="U16" s="3" t="e">
        <f t="shared" si="10"/>
        <v>#N/A</v>
      </c>
      <c r="V16" s="3">
        <f t="shared" si="11"/>
        <v>44.09224520335632</v>
      </c>
      <c r="W16" s="3" t="e">
        <f t="shared" si="12"/>
        <v>#N/A</v>
      </c>
      <c r="X16" s="3">
        <f t="shared" si="13"/>
        <v>81.8</v>
      </c>
      <c r="AB16">
        <v>52.875332090070422</v>
      </c>
      <c r="AD16">
        <v>57.189426734881266</v>
      </c>
      <c r="AF16">
        <v>41.877650968560062</v>
      </c>
      <c r="AH16">
        <v>56.097129616328964</v>
      </c>
      <c r="AJ16">
        <v>65.120207927225465</v>
      </c>
      <c r="AL16">
        <v>44.09224520335632</v>
      </c>
      <c r="AN16">
        <v>81.8</v>
      </c>
    </row>
    <row r="17" spans="1:40" x14ac:dyDescent="0.35">
      <c r="A17" t="s">
        <v>4</v>
      </c>
      <c r="B17" t="s">
        <v>89</v>
      </c>
      <c r="C17" s="3">
        <v>51.428400163248646</v>
      </c>
      <c r="D17" s="3">
        <v>56.397306397306401</v>
      </c>
      <c r="E17" s="3">
        <v>52.252831343740425</v>
      </c>
      <c r="F17" s="3">
        <v>55.515806210250652</v>
      </c>
      <c r="G17" s="3">
        <v>55.195473251028808</v>
      </c>
      <c r="H17" s="3">
        <v>37.780583613916946</v>
      </c>
      <c r="I17" s="3">
        <v>32.4</v>
      </c>
      <c r="J17" s="3"/>
      <c r="K17" s="3">
        <f t="shared" si="14"/>
        <v>51.428400163248646</v>
      </c>
      <c r="L17" s="3" t="e">
        <f t="shared" si="15"/>
        <v>#N/A</v>
      </c>
      <c r="M17" s="3">
        <f t="shared" si="16"/>
        <v>56.397306397306401</v>
      </c>
      <c r="N17" s="3" t="e">
        <f t="shared" si="17"/>
        <v>#N/A</v>
      </c>
      <c r="O17" s="3">
        <f t="shared" si="18"/>
        <v>52.252831343740425</v>
      </c>
      <c r="P17" s="3" t="e">
        <f t="shared" si="19"/>
        <v>#N/A</v>
      </c>
      <c r="Q17" s="3">
        <f t="shared" si="6"/>
        <v>55.515806210250652</v>
      </c>
      <c r="R17" s="3" t="e">
        <f t="shared" si="7"/>
        <v>#N/A</v>
      </c>
      <c r="S17" s="3">
        <f t="shared" si="8"/>
        <v>55.195473251028808</v>
      </c>
      <c r="T17" s="3" t="e">
        <f t="shared" si="9"/>
        <v>#N/A</v>
      </c>
      <c r="U17" s="3">
        <f t="shared" si="10"/>
        <v>37.780583613916946</v>
      </c>
      <c r="V17" s="3" t="e">
        <f t="shared" si="11"/>
        <v>#N/A</v>
      </c>
      <c r="W17" s="3">
        <f t="shared" si="12"/>
        <v>32.4</v>
      </c>
      <c r="X17" s="3" t="e">
        <f t="shared" si="13"/>
        <v>#N/A</v>
      </c>
      <c r="AA17">
        <v>51.428400163248646</v>
      </c>
      <c r="AC17">
        <v>56.397306397306401</v>
      </c>
      <c r="AE17">
        <v>52.252831343740425</v>
      </c>
      <c r="AG17">
        <v>55.515806210250652</v>
      </c>
      <c r="AI17">
        <v>55.195473251028808</v>
      </c>
      <c r="AK17">
        <v>37.780583613916946</v>
      </c>
      <c r="AM17">
        <v>32.4</v>
      </c>
    </row>
    <row r="18" spans="1:40" x14ac:dyDescent="0.35">
      <c r="A18" t="s">
        <v>160</v>
      </c>
      <c r="B18" t="s">
        <v>162</v>
      </c>
      <c r="C18" s="3">
        <v>42.043539279650396</v>
      </c>
      <c r="D18" s="3">
        <v>43.572908572908574</v>
      </c>
      <c r="E18" s="3">
        <v>37.452824952824948</v>
      </c>
      <c r="F18" s="3">
        <v>46.175750689639578</v>
      </c>
      <c r="G18" s="3">
        <v>54.687288020621367</v>
      </c>
      <c r="H18" s="3">
        <v>28.328924162257493</v>
      </c>
      <c r="I18" s="3">
        <v>81.099999999999994</v>
      </c>
      <c r="J18" s="3"/>
      <c r="K18" s="3" t="e">
        <f t="shared" si="14"/>
        <v>#N/A</v>
      </c>
      <c r="L18" s="3">
        <f t="shared" si="15"/>
        <v>42.043539279650396</v>
      </c>
      <c r="M18" s="3" t="e">
        <f t="shared" si="16"/>
        <v>#N/A</v>
      </c>
      <c r="N18" s="3">
        <f t="shared" si="17"/>
        <v>43.572908572908574</v>
      </c>
      <c r="O18" s="3" t="e">
        <f t="shared" si="18"/>
        <v>#N/A</v>
      </c>
      <c r="P18" s="3">
        <f t="shared" si="19"/>
        <v>37.452824952824948</v>
      </c>
      <c r="Q18" s="3" t="e">
        <f t="shared" si="6"/>
        <v>#N/A</v>
      </c>
      <c r="R18" s="3">
        <f t="shared" si="7"/>
        <v>46.175750689639578</v>
      </c>
      <c r="S18" s="3" t="e">
        <f t="shared" si="8"/>
        <v>#N/A</v>
      </c>
      <c r="T18" s="3">
        <f t="shared" si="9"/>
        <v>54.687288020621367</v>
      </c>
      <c r="U18" s="3" t="e">
        <f t="shared" si="10"/>
        <v>#N/A</v>
      </c>
      <c r="V18" s="3">
        <f t="shared" si="11"/>
        <v>28.328924162257493</v>
      </c>
      <c r="W18" s="3" t="e">
        <f t="shared" si="12"/>
        <v>#N/A</v>
      </c>
      <c r="X18" s="3">
        <f t="shared" si="13"/>
        <v>81.099999999999994</v>
      </c>
      <c r="AB18">
        <v>42.043539279650396</v>
      </c>
      <c r="AD18">
        <v>43.572908572908574</v>
      </c>
      <c r="AF18">
        <v>37.452824952824948</v>
      </c>
      <c r="AH18">
        <v>46.175750689639578</v>
      </c>
      <c r="AJ18">
        <v>54.687288020621367</v>
      </c>
      <c r="AL18">
        <v>28.328924162257493</v>
      </c>
      <c r="AN18">
        <v>81.099999999999994</v>
      </c>
    </row>
    <row r="19" spans="1:40" x14ac:dyDescent="0.35">
      <c r="A19" t="s">
        <v>5</v>
      </c>
      <c r="B19" t="s">
        <v>162</v>
      </c>
      <c r="C19" s="3">
        <v>55.76287510967645</v>
      </c>
      <c r="D19" s="3">
        <v>64.055080721747387</v>
      </c>
      <c r="E19" s="3">
        <v>41.164480861450556</v>
      </c>
      <c r="F19" s="3">
        <v>60.000863334196659</v>
      </c>
      <c r="G19" s="3">
        <v>59.006829932755863</v>
      </c>
      <c r="H19" s="3">
        <v>54.587120698231807</v>
      </c>
      <c r="I19" s="3">
        <v>80.3</v>
      </c>
      <c r="J19" s="3"/>
      <c r="K19" s="3" t="e">
        <f t="shared" si="14"/>
        <v>#N/A</v>
      </c>
      <c r="L19" s="3">
        <f t="shared" si="15"/>
        <v>55.76287510967645</v>
      </c>
      <c r="M19" s="3" t="e">
        <f t="shared" si="16"/>
        <v>#N/A</v>
      </c>
      <c r="N19" s="3">
        <f t="shared" si="17"/>
        <v>64.055080721747387</v>
      </c>
      <c r="O19" s="3" t="e">
        <f t="shared" si="18"/>
        <v>#N/A</v>
      </c>
      <c r="P19" s="3">
        <f t="shared" si="19"/>
        <v>41.164480861450556</v>
      </c>
      <c r="Q19" s="3" t="e">
        <f t="shared" si="6"/>
        <v>#N/A</v>
      </c>
      <c r="R19" s="3">
        <f t="shared" si="7"/>
        <v>60.000863334196659</v>
      </c>
      <c r="S19" s="3" t="e">
        <f t="shared" si="8"/>
        <v>#N/A</v>
      </c>
      <c r="T19" s="3">
        <f t="shared" si="9"/>
        <v>59.006829932755863</v>
      </c>
      <c r="U19" s="3" t="e">
        <f t="shared" si="10"/>
        <v>#N/A</v>
      </c>
      <c r="V19" s="3">
        <f t="shared" si="11"/>
        <v>54.587120698231807</v>
      </c>
      <c r="W19" s="3" t="e">
        <f t="shared" si="12"/>
        <v>#N/A</v>
      </c>
      <c r="X19" s="3">
        <f t="shared" si="13"/>
        <v>80.3</v>
      </c>
      <c r="AB19">
        <v>55.76287510967645</v>
      </c>
      <c r="AD19">
        <v>64.055080721747387</v>
      </c>
      <c r="AF19">
        <v>41.164480861450556</v>
      </c>
      <c r="AH19">
        <v>60.000863334196659</v>
      </c>
      <c r="AJ19">
        <v>59.006829932755863</v>
      </c>
      <c r="AL19">
        <v>54.587120698231807</v>
      </c>
      <c r="AN19">
        <v>80.3</v>
      </c>
    </row>
    <row r="20" spans="1:40" x14ac:dyDescent="0.35">
      <c r="A20" t="s">
        <v>118</v>
      </c>
      <c r="B20" t="s">
        <v>162</v>
      </c>
      <c r="C20" s="3">
        <v>51.39999772954318</v>
      </c>
      <c r="D20" s="3">
        <v>50.856920856920851</v>
      </c>
      <c r="E20" s="3">
        <v>47.323114595841872</v>
      </c>
      <c r="F20" s="3">
        <v>50.603802062135379</v>
      </c>
      <c r="G20" s="3">
        <v>57.526115859449192</v>
      </c>
      <c r="H20" s="3">
        <v>50.690035273368608</v>
      </c>
      <c r="I20" s="3">
        <v>81.2</v>
      </c>
      <c r="J20" s="3"/>
      <c r="K20" s="3" t="e">
        <f t="shared" si="14"/>
        <v>#N/A</v>
      </c>
      <c r="L20" s="3">
        <f t="shared" si="15"/>
        <v>51.39999772954318</v>
      </c>
      <c r="M20" s="3" t="e">
        <f t="shared" si="16"/>
        <v>#N/A</v>
      </c>
      <c r="N20" s="3">
        <f t="shared" si="17"/>
        <v>50.856920856920851</v>
      </c>
      <c r="O20" s="3" t="e">
        <f t="shared" si="18"/>
        <v>#N/A</v>
      </c>
      <c r="P20" s="3">
        <f t="shared" si="19"/>
        <v>47.323114595841872</v>
      </c>
      <c r="Q20" s="3" t="e">
        <f t="shared" si="6"/>
        <v>#N/A</v>
      </c>
      <c r="R20" s="3">
        <f t="shared" si="7"/>
        <v>50.603802062135379</v>
      </c>
      <c r="S20" s="3" t="e">
        <f t="shared" si="8"/>
        <v>#N/A</v>
      </c>
      <c r="T20" s="3">
        <f t="shared" si="9"/>
        <v>57.526115859449192</v>
      </c>
      <c r="U20" s="3" t="e">
        <f t="shared" si="10"/>
        <v>#N/A</v>
      </c>
      <c r="V20" s="3">
        <f t="shared" si="11"/>
        <v>50.690035273368608</v>
      </c>
      <c r="W20" s="3" t="e">
        <f t="shared" si="12"/>
        <v>#N/A</v>
      </c>
      <c r="X20" s="3">
        <f t="shared" si="13"/>
        <v>81.2</v>
      </c>
      <c r="AB20">
        <v>51.39999772954318</v>
      </c>
      <c r="AD20">
        <v>50.856920856920851</v>
      </c>
      <c r="AF20">
        <v>47.323114595841872</v>
      </c>
      <c r="AH20">
        <v>50.603802062135379</v>
      </c>
      <c r="AJ20">
        <v>57.526115859449192</v>
      </c>
      <c r="AL20">
        <v>50.690035273368608</v>
      </c>
      <c r="AN20">
        <v>81.2</v>
      </c>
    </row>
    <row r="21" spans="1:40" x14ac:dyDescent="0.35">
      <c r="A21" t="s">
        <v>137</v>
      </c>
      <c r="B21" t="s">
        <v>89</v>
      </c>
      <c r="C21" s="3">
        <v>61.76807591959107</v>
      </c>
      <c r="D21" s="3">
        <v>61.439402348493246</v>
      </c>
      <c r="E21" s="3">
        <v>63.093556275374453</v>
      </c>
      <c r="F21" s="3">
        <v>61.487478570811902</v>
      </c>
      <c r="G21" s="3">
        <v>69.086109363887147</v>
      </c>
      <c r="H21" s="3">
        <v>53.733833039388593</v>
      </c>
      <c r="I21" s="3">
        <v>83</v>
      </c>
      <c r="J21" s="3"/>
      <c r="K21" s="3">
        <f t="shared" si="14"/>
        <v>61.76807591959107</v>
      </c>
      <c r="L21" s="3" t="e">
        <f t="shared" si="15"/>
        <v>#N/A</v>
      </c>
      <c r="M21" s="3">
        <f t="shared" si="16"/>
        <v>61.439402348493246</v>
      </c>
      <c r="N21" s="3" t="e">
        <f t="shared" si="17"/>
        <v>#N/A</v>
      </c>
      <c r="O21" s="3">
        <f t="shared" si="18"/>
        <v>63.093556275374453</v>
      </c>
      <c r="P21" s="3" t="e">
        <f t="shared" si="19"/>
        <v>#N/A</v>
      </c>
      <c r="Q21" s="3">
        <f t="shared" si="6"/>
        <v>61.487478570811902</v>
      </c>
      <c r="R21" s="3" t="e">
        <f t="shared" si="7"/>
        <v>#N/A</v>
      </c>
      <c r="S21" s="3">
        <f t="shared" si="8"/>
        <v>69.086109363887147</v>
      </c>
      <c r="T21" s="3" t="e">
        <f t="shared" si="9"/>
        <v>#N/A</v>
      </c>
      <c r="U21" s="3">
        <f t="shared" si="10"/>
        <v>53.733833039388593</v>
      </c>
      <c r="V21" s="3" t="e">
        <f t="shared" si="11"/>
        <v>#N/A</v>
      </c>
      <c r="W21" s="3">
        <f t="shared" si="12"/>
        <v>83</v>
      </c>
      <c r="X21" s="3" t="e">
        <f t="shared" si="13"/>
        <v>#N/A</v>
      </c>
      <c r="AA21">
        <v>61.76807591959107</v>
      </c>
      <c r="AC21">
        <v>61.439402348493246</v>
      </c>
      <c r="AE21">
        <v>63.093556275374453</v>
      </c>
      <c r="AG21">
        <v>61.487478570811902</v>
      </c>
      <c r="AI21">
        <v>69.086109363887147</v>
      </c>
      <c r="AK21">
        <v>53.733833039388593</v>
      </c>
      <c r="AM21">
        <v>83</v>
      </c>
    </row>
    <row r="22" spans="1:40" x14ac:dyDescent="0.35">
      <c r="A22" t="s">
        <v>119</v>
      </c>
      <c r="B22" t="s">
        <v>162</v>
      </c>
      <c r="C22" s="3">
        <v>63.423230622725569</v>
      </c>
      <c r="D22" s="3">
        <v>68.560606060606062</v>
      </c>
      <c r="E22" s="3">
        <v>65.744566880930506</v>
      </c>
      <c r="F22" s="3">
        <v>65.004208754208747</v>
      </c>
      <c r="G22" s="3">
        <v>68.698092031425347</v>
      </c>
      <c r="H22" s="3">
        <v>49.108679386457162</v>
      </c>
      <c r="I22" s="3">
        <v>63.8</v>
      </c>
      <c r="J22" s="3"/>
      <c r="K22" s="3" t="e">
        <f t="shared" si="14"/>
        <v>#N/A</v>
      </c>
      <c r="L22" s="3">
        <f t="shared" si="15"/>
        <v>63.423230622725569</v>
      </c>
      <c r="M22" s="3" t="e">
        <f t="shared" si="16"/>
        <v>#N/A</v>
      </c>
      <c r="N22" s="3">
        <f t="shared" si="17"/>
        <v>68.560606060606062</v>
      </c>
      <c r="O22" s="3" t="e">
        <f t="shared" si="18"/>
        <v>#N/A</v>
      </c>
      <c r="P22" s="3">
        <f t="shared" si="19"/>
        <v>65.744566880930506</v>
      </c>
      <c r="Q22" s="3" t="e">
        <f t="shared" si="6"/>
        <v>#N/A</v>
      </c>
      <c r="R22" s="3">
        <f t="shared" si="7"/>
        <v>65.004208754208747</v>
      </c>
      <c r="S22" s="3" t="e">
        <f t="shared" si="8"/>
        <v>#N/A</v>
      </c>
      <c r="T22" s="3">
        <f t="shared" si="9"/>
        <v>68.698092031425347</v>
      </c>
      <c r="U22" s="3" t="e">
        <f t="shared" si="10"/>
        <v>#N/A</v>
      </c>
      <c r="V22" s="3">
        <f t="shared" si="11"/>
        <v>49.108679386457162</v>
      </c>
      <c r="W22" s="3" t="e">
        <f t="shared" si="12"/>
        <v>#N/A</v>
      </c>
      <c r="X22" s="3">
        <f t="shared" si="13"/>
        <v>63.8</v>
      </c>
      <c r="AB22">
        <v>63.423230622725569</v>
      </c>
      <c r="AD22">
        <v>68.560606060606062</v>
      </c>
      <c r="AF22">
        <v>65.744566880930506</v>
      </c>
      <c r="AH22">
        <v>65.004208754208747</v>
      </c>
      <c r="AJ22">
        <v>68.698092031425347</v>
      </c>
      <c r="AL22">
        <v>49.108679386457162</v>
      </c>
      <c r="AN22">
        <v>63.8</v>
      </c>
    </row>
    <row r="23" spans="1:40" x14ac:dyDescent="0.35">
      <c r="A23" t="s">
        <v>17</v>
      </c>
      <c r="B23" t="s">
        <v>89</v>
      </c>
      <c r="C23" s="3">
        <v>59.166341888564112</v>
      </c>
      <c r="D23" s="3">
        <v>57.091920425253754</v>
      </c>
      <c r="E23" s="3">
        <v>55.513745513745512</v>
      </c>
      <c r="F23" s="3">
        <v>65.787771898883022</v>
      </c>
      <c r="G23" s="3">
        <v>65.12345679012347</v>
      </c>
      <c r="H23" s="3">
        <v>52.31481481481481</v>
      </c>
      <c r="I23" s="3">
        <v>42.7</v>
      </c>
      <c r="J23" s="3"/>
      <c r="K23" s="3">
        <f t="shared" si="14"/>
        <v>59.166341888564112</v>
      </c>
      <c r="L23" s="3" t="e">
        <f t="shared" si="15"/>
        <v>#N/A</v>
      </c>
      <c r="M23" s="3">
        <f t="shared" si="16"/>
        <v>57.091920425253754</v>
      </c>
      <c r="N23" s="3" t="e">
        <f t="shared" si="17"/>
        <v>#N/A</v>
      </c>
      <c r="O23" s="3">
        <f t="shared" si="18"/>
        <v>55.513745513745512</v>
      </c>
      <c r="P23" s="3" t="e">
        <f t="shared" si="19"/>
        <v>#N/A</v>
      </c>
      <c r="Q23" s="3">
        <f t="shared" si="6"/>
        <v>65.787771898883022</v>
      </c>
      <c r="R23" s="3" t="e">
        <f t="shared" si="7"/>
        <v>#N/A</v>
      </c>
      <c r="S23" s="3">
        <f t="shared" si="8"/>
        <v>65.12345679012347</v>
      </c>
      <c r="T23" s="3" t="e">
        <f t="shared" si="9"/>
        <v>#N/A</v>
      </c>
      <c r="U23" s="3">
        <f t="shared" si="10"/>
        <v>52.31481481481481</v>
      </c>
      <c r="V23" s="3" t="e">
        <f t="shared" si="11"/>
        <v>#N/A</v>
      </c>
      <c r="W23" s="3">
        <f t="shared" si="12"/>
        <v>42.7</v>
      </c>
      <c r="X23" s="3" t="e">
        <f t="shared" si="13"/>
        <v>#N/A</v>
      </c>
      <c r="AA23">
        <v>59.166341888564112</v>
      </c>
      <c r="AC23">
        <v>57.091920425253754</v>
      </c>
      <c r="AE23">
        <v>55.513745513745512</v>
      </c>
      <c r="AG23">
        <v>65.787771898883022</v>
      </c>
      <c r="AI23">
        <v>65.12345679012347</v>
      </c>
      <c r="AK23">
        <v>52.31481481481481</v>
      </c>
      <c r="AM23">
        <v>42.7</v>
      </c>
    </row>
    <row r="24" spans="1:40" x14ac:dyDescent="0.35">
      <c r="A24" t="s">
        <v>57</v>
      </c>
      <c r="B24" t="s">
        <v>162</v>
      </c>
      <c r="C24" s="3">
        <v>40.445247046257144</v>
      </c>
      <c r="D24" s="3">
        <v>36.949218009824065</v>
      </c>
      <c r="E24" s="3">
        <v>35.456210456210449</v>
      </c>
      <c r="F24" s="3">
        <v>34.49045810156921</v>
      </c>
      <c r="G24" s="3">
        <v>51.000542667209331</v>
      </c>
      <c r="H24" s="3">
        <v>44.329805996472658</v>
      </c>
      <c r="I24" s="3">
        <v>51.2</v>
      </c>
      <c r="J24" s="3"/>
      <c r="K24" s="3" t="e">
        <f t="shared" si="14"/>
        <v>#N/A</v>
      </c>
      <c r="L24" s="3">
        <f t="shared" si="15"/>
        <v>40.445247046257144</v>
      </c>
      <c r="M24" s="3" t="e">
        <f t="shared" si="16"/>
        <v>#N/A</v>
      </c>
      <c r="N24" s="3">
        <f t="shared" si="17"/>
        <v>36.949218009824065</v>
      </c>
      <c r="O24" s="3" t="e">
        <f t="shared" si="18"/>
        <v>#N/A</v>
      </c>
      <c r="P24" s="3">
        <f t="shared" si="19"/>
        <v>35.456210456210449</v>
      </c>
      <c r="Q24" s="3" t="e">
        <f t="shared" si="6"/>
        <v>#N/A</v>
      </c>
      <c r="R24" s="3">
        <f t="shared" si="7"/>
        <v>34.49045810156921</v>
      </c>
      <c r="S24" s="3" t="e">
        <f t="shared" si="8"/>
        <v>#N/A</v>
      </c>
      <c r="T24" s="3">
        <f t="shared" si="9"/>
        <v>51.000542667209331</v>
      </c>
      <c r="U24" s="3" t="e">
        <f t="shared" si="10"/>
        <v>#N/A</v>
      </c>
      <c r="V24" s="3">
        <f t="shared" si="11"/>
        <v>44.329805996472658</v>
      </c>
      <c r="W24" s="3" t="e">
        <f t="shared" si="12"/>
        <v>#N/A</v>
      </c>
      <c r="X24" s="3">
        <f t="shared" si="13"/>
        <v>51.2</v>
      </c>
      <c r="AB24">
        <v>40.445247046257144</v>
      </c>
      <c r="AD24">
        <v>36.949218009824065</v>
      </c>
      <c r="AF24">
        <v>35.456210456210449</v>
      </c>
      <c r="AH24">
        <v>34.49045810156921</v>
      </c>
      <c r="AJ24">
        <v>51.000542667209331</v>
      </c>
      <c r="AL24">
        <v>44.329805996472658</v>
      </c>
      <c r="AN24">
        <v>51.2</v>
      </c>
    </row>
    <row r="25" spans="1:40" x14ac:dyDescent="0.35">
      <c r="A25" t="s">
        <v>120</v>
      </c>
      <c r="B25" t="s">
        <v>89</v>
      </c>
      <c r="C25" s="3">
        <v>59.066086831238337</v>
      </c>
      <c r="D25" s="3">
        <v>61.283161283161284</v>
      </c>
      <c r="E25" s="3">
        <v>60.766001675092589</v>
      </c>
      <c r="F25" s="3">
        <v>62.83492741826074</v>
      </c>
      <c r="G25" s="3">
        <v>63.753222086555411</v>
      </c>
      <c r="H25" s="3">
        <v>46.693121693121697</v>
      </c>
      <c r="I25" s="3">
        <v>48.9</v>
      </c>
      <c r="J25" s="3"/>
      <c r="K25" s="3">
        <f t="shared" si="14"/>
        <v>59.066086831238337</v>
      </c>
      <c r="L25" s="3" t="e">
        <f t="shared" si="15"/>
        <v>#N/A</v>
      </c>
      <c r="M25" s="3">
        <f t="shared" si="16"/>
        <v>61.283161283161284</v>
      </c>
      <c r="N25" s="3" t="e">
        <f t="shared" si="17"/>
        <v>#N/A</v>
      </c>
      <c r="O25" s="3">
        <f t="shared" si="18"/>
        <v>60.766001675092589</v>
      </c>
      <c r="P25" s="3" t="e">
        <f t="shared" si="19"/>
        <v>#N/A</v>
      </c>
      <c r="Q25" s="3">
        <f t="shared" si="6"/>
        <v>62.83492741826074</v>
      </c>
      <c r="R25" s="3" t="e">
        <f t="shared" si="7"/>
        <v>#N/A</v>
      </c>
      <c r="S25" s="3">
        <f t="shared" si="8"/>
        <v>63.753222086555411</v>
      </c>
      <c r="T25" s="3" t="e">
        <f t="shared" si="9"/>
        <v>#N/A</v>
      </c>
      <c r="U25" s="3">
        <f t="shared" si="10"/>
        <v>46.693121693121697</v>
      </c>
      <c r="V25" s="3" t="e">
        <f t="shared" si="11"/>
        <v>#N/A</v>
      </c>
      <c r="W25" s="3">
        <f t="shared" si="12"/>
        <v>48.9</v>
      </c>
      <c r="X25" s="3" t="e">
        <f t="shared" si="13"/>
        <v>#N/A</v>
      </c>
      <c r="AA25">
        <v>59.066086831238337</v>
      </c>
      <c r="AC25">
        <v>61.283161283161284</v>
      </c>
      <c r="AE25">
        <v>60.766001675092589</v>
      </c>
      <c r="AG25">
        <v>62.83492741826074</v>
      </c>
      <c r="AI25">
        <v>63.753222086555411</v>
      </c>
      <c r="AK25">
        <v>46.693121693121697</v>
      </c>
      <c r="AM25">
        <v>48.9</v>
      </c>
    </row>
    <row r="26" spans="1:40" x14ac:dyDescent="0.35">
      <c r="A26" t="s">
        <v>14</v>
      </c>
      <c r="B26" t="s">
        <v>162</v>
      </c>
      <c r="C26" s="3">
        <v>52.067637749455926</v>
      </c>
      <c r="D26" s="3">
        <v>62.903863812954732</v>
      </c>
      <c r="E26" s="3">
        <v>38.446738446738451</v>
      </c>
      <c r="F26" s="3">
        <v>52.652512096956521</v>
      </c>
      <c r="G26" s="3">
        <v>60.632320354542571</v>
      </c>
      <c r="H26" s="3">
        <v>45.702754036087363</v>
      </c>
      <c r="I26" s="3">
        <v>70.3</v>
      </c>
      <c r="J26" s="3"/>
      <c r="K26" s="3" t="e">
        <f t="shared" si="14"/>
        <v>#N/A</v>
      </c>
      <c r="L26" s="3">
        <f t="shared" si="15"/>
        <v>52.067637749455926</v>
      </c>
      <c r="M26" s="3" t="e">
        <f t="shared" si="16"/>
        <v>#N/A</v>
      </c>
      <c r="N26" s="3">
        <f t="shared" si="17"/>
        <v>62.903863812954732</v>
      </c>
      <c r="O26" s="3" t="e">
        <f t="shared" si="18"/>
        <v>#N/A</v>
      </c>
      <c r="P26" s="3">
        <f t="shared" si="19"/>
        <v>38.446738446738451</v>
      </c>
      <c r="Q26" s="3" t="e">
        <f t="shared" si="6"/>
        <v>#N/A</v>
      </c>
      <c r="R26" s="3">
        <f t="shared" si="7"/>
        <v>52.652512096956521</v>
      </c>
      <c r="S26" s="3" t="e">
        <f t="shared" si="8"/>
        <v>#N/A</v>
      </c>
      <c r="T26" s="3">
        <f t="shared" si="9"/>
        <v>60.632320354542571</v>
      </c>
      <c r="U26" s="3" t="e">
        <f t="shared" si="10"/>
        <v>#N/A</v>
      </c>
      <c r="V26" s="3">
        <f t="shared" si="11"/>
        <v>45.702754036087363</v>
      </c>
      <c r="W26" s="3" t="e">
        <f t="shared" si="12"/>
        <v>#N/A</v>
      </c>
      <c r="X26" s="3">
        <f t="shared" si="13"/>
        <v>70.3</v>
      </c>
      <c r="AB26">
        <v>52.067637749455926</v>
      </c>
      <c r="AD26">
        <v>62.903863812954732</v>
      </c>
      <c r="AF26">
        <v>38.446738446738451</v>
      </c>
      <c r="AH26">
        <v>52.652512096956521</v>
      </c>
      <c r="AJ26">
        <v>60.632320354542571</v>
      </c>
      <c r="AL26">
        <v>45.702754036087363</v>
      </c>
      <c r="AN26">
        <v>70.3</v>
      </c>
    </row>
    <row r="27" spans="1:40" x14ac:dyDescent="0.35">
      <c r="A27" t="s">
        <v>6</v>
      </c>
      <c r="B27" t="s">
        <v>89</v>
      </c>
      <c r="C27" s="3">
        <v>64.855908494797376</v>
      </c>
      <c r="D27" s="3">
        <v>74.162226662226658</v>
      </c>
      <c r="E27" s="3">
        <v>62.11099086099086</v>
      </c>
      <c r="F27" s="3">
        <v>63.983323774990453</v>
      </c>
      <c r="G27" s="3">
        <v>70.61030276308054</v>
      </c>
      <c r="H27" s="3">
        <v>53.412698412698411</v>
      </c>
      <c r="I27" s="3">
        <v>39.799999999999997</v>
      </c>
      <c r="J27" s="3"/>
      <c r="K27" s="3">
        <f t="shared" si="14"/>
        <v>64.855908494797376</v>
      </c>
      <c r="L27" s="3" t="e">
        <f t="shared" si="15"/>
        <v>#N/A</v>
      </c>
      <c r="M27" s="3">
        <f t="shared" si="16"/>
        <v>74.162226662226658</v>
      </c>
      <c r="N27" s="3" t="e">
        <f t="shared" si="17"/>
        <v>#N/A</v>
      </c>
      <c r="O27" s="3">
        <f t="shared" si="18"/>
        <v>62.11099086099086</v>
      </c>
      <c r="P27" s="3" t="e">
        <f t="shared" si="19"/>
        <v>#N/A</v>
      </c>
      <c r="Q27" s="3">
        <f t="shared" si="6"/>
        <v>63.983323774990453</v>
      </c>
      <c r="R27" s="3" t="e">
        <f t="shared" si="7"/>
        <v>#N/A</v>
      </c>
      <c r="S27" s="3">
        <f t="shared" si="8"/>
        <v>70.61030276308054</v>
      </c>
      <c r="T27" s="3" t="e">
        <f t="shared" si="9"/>
        <v>#N/A</v>
      </c>
      <c r="U27" s="3">
        <f t="shared" si="10"/>
        <v>53.412698412698411</v>
      </c>
      <c r="V27" s="3" t="e">
        <f t="shared" si="11"/>
        <v>#N/A</v>
      </c>
      <c r="W27" s="3">
        <f t="shared" si="12"/>
        <v>39.799999999999997</v>
      </c>
      <c r="X27" s="3" t="e">
        <f t="shared" si="13"/>
        <v>#N/A</v>
      </c>
      <c r="AA27">
        <v>64.855908494797376</v>
      </c>
      <c r="AC27">
        <v>74.162226662226658</v>
      </c>
      <c r="AE27">
        <v>62.11099086099086</v>
      </c>
      <c r="AG27">
        <v>63.983323774990453</v>
      </c>
      <c r="AI27">
        <v>70.61030276308054</v>
      </c>
      <c r="AK27">
        <v>53.412698412698411</v>
      </c>
      <c r="AM27">
        <v>39.799999999999997</v>
      </c>
    </row>
    <row r="28" spans="1:40" x14ac:dyDescent="0.35">
      <c r="A28" t="s">
        <v>102</v>
      </c>
      <c r="B28" t="s">
        <v>89</v>
      </c>
      <c r="C28" s="3">
        <v>71.104627625460964</v>
      </c>
      <c r="D28" s="3">
        <v>58.973665223665222</v>
      </c>
      <c r="E28" s="3">
        <v>72.398989898989896</v>
      </c>
      <c r="F28" s="3">
        <v>75.928681657848315</v>
      </c>
      <c r="G28" s="3">
        <v>81.712962962962962</v>
      </c>
      <c r="H28" s="3">
        <v>66.508838383838381</v>
      </c>
      <c r="I28" s="3">
        <v>61.3</v>
      </c>
      <c r="J28" s="3"/>
      <c r="K28" s="3">
        <f t="shared" si="14"/>
        <v>71.104627625460964</v>
      </c>
      <c r="L28" s="3" t="e">
        <f t="shared" si="15"/>
        <v>#N/A</v>
      </c>
      <c r="M28" s="3">
        <f t="shared" si="16"/>
        <v>58.973665223665222</v>
      </c>
      <c r="N28" s="3" t="e">
        <f t="shared" si="17"/>
        <v>#N/A</v>
      </c>
      <c r="O28" s="3">
        <f t="shared" si="18"/>
        <v>72.398989898989896</v>
      </c>
      <c r="P28" s="3" t="e">
        <f t="shared" si="19"/>
        <v>#N/A</v>
      </c>
      <c r="Q28" s="3">
        <f t="shared" si="6"/>
        <v>75.928681657848315</v>
      </c>
      <c r="R28" s="3" t="e">
        <f t="shared" si="7"/>
        <v>#N/A</v>
      </c>
      <c r="S28" s="3">
        <f t="shared" si="8"/>
        <v>81.712962962962962</v>
      </c>
      <c r="T28" s="3" t="e">
        <f t="shared" si="9"/>
        <v>#N/A</v>
      </c>
      <c r="U28" s="3">
        <f t="shared" si="10"/>
        <v>66.508838383838381</v>
      </c>
      <c r="V28" s="3" t="e">
        <f t="shared" si="11"/>
        <v>#N/A</v>
      </c>
      <c r="W28" s="3">
        <f t="shared" si="12"/>
        <v>61.3</v>
      </c>
      <c r="X28" s="3" t="e">
        <f t="shared" si="13"/>
        <v>#N/A</v>
      </c>
      <c r="AA28">
        <v>71.104627625460964</v>
      </c>
      <c r="AC28">
        <v>58.973665223665222</v>
      </c>
      <c r="AE28">
        <v>72.398989898989896</v>
      </c>
      <c r="AG28">
        <v>75.928681657848315</v>
      </c>
      <c r="AI28">
        <v>81.712962962962962</v>
      </c>
      <c r="AK28">
        <v>66.508838383838381</v>
      </c>
      <c r="AM28">
        <v>61.3</v>
      </c>
    </row>
    <row r="29" spans="1:40" x14ac:dyDescent="0.35">
      <c r="A29" t="s">
        <v>121</v>
      </c>
      <c r="B29" t="s">
        <v>162</v>
      </c>
      <c r="C29" s="3">
        <v>49.209607093866353</v>
      </c>
      <c r="D29" s="3">
        <v>42.474747474747474</v>
      </c>
      <c r="E29" s="3">
        <v>53.440355940355943</v>
      </c>
      <c r="F29" s="3">
        <v>52.824975949975943</v>
      </c>
      <c r="G29" s="3">
        <v>55.641289437585741</v>
      </c>
      <c r="H29" s="3">
        <v>41.666666666666664</v>
      </c>
      <c r="I29" s="3">
        <v>49.3</v>
      </c>
      <c r="J29" s="3"/>
      <c r="K29" s="3" t="e">
        <f t="shared" si="14"/>
        <v>#N/A</v>
      </c>
      <c r="L29" s="3">
        <f t="shared" si="15"/>
        <v>49.209607093866353</v>
      </c>
      <c r="M29" s="3" t="e">
        <f t="shared" si="16"/>
        <v>#N/A</v>
      </c>
      <c r="N29" s="3">
        <f t="shared" si="17"/>
        <v>42.474747474747474</v>
      </c>
      <c r="O29" s="3" t="e">
        <f t="shared" si="18"/>
        <v>#N/A</v>
      </c>
      <c r="P29" s="3">
        <f t="shared" si="19"/>
        <v>53.440355940355943</v>
      </c>
      <c r="Q29" s="3" t="e">
        <f t="shared" si="6"/>
        <v>#N/A</v>
      </c>
      <c r="R29" s="3">
        <f t="shared" si="7"/>
        <v>52.824975949975943</v>
      </c>
      <c r="S29" s="3" t="e">
        <f t="shared" si="8"/>
        <v>#N/A</v>
      </c>
      <c r="T29" s="3">
        <f t="shared" si="9"/>
        <v>55.641289437585741</v>
      </c>
      <c r="U29" s="3" t="e">
        <f t="shared" si="10"/>
        <v>#N/A</v>
      </c>
      <c r="V29" s="3">
        <f t="shared" si="11"/>
        <v>41.666666666666664</v>
      </c>
      <c r="W29" s="3" t="e">
        <f t="shared" si="12"/>
        <v>#N/A</v>
      </c>
      <c r="X29" s="3">
        <f t="shared" si="13"/>
        <v>49.3</v>
      </c>
      <c r="AB29">
        <v>49.209607093866353</v>
      </c>
      <c r="AD29">
        <v>42.474747474747474</v>
      </c>
      <c r="AF29">
        <v>53.440355940355943</v>
      </c>
      <c r="AH29">
        <v>52.824975949975943</v>
      </c>
      <c r="AJ29">
        <v>55.641289437585741</v>
      </c>
      <c r="AL29">
        <v>41.666666666666664</v>
      </c>
      <c r="AN29">
        <v>49.3</v>
      </c>
    </row>
    <row r="30" spans="1:40" x14ac:dyDescent="0.35">
      <c r="A30" t="s">
        <v>7</v>
      </c>
      <c r="B30" t="s">
        <v>162</v>
      </c>
      <c r="C30" s="3">
        <v>56.614782351853798</v>
      </c>
      <c r="D30" s="3">
        <v>51.283574812986579</v>
      </c>
      <c r="E30" s="3">
        <v>50.37934631587882</v>
      </c>
      <c r="F30" s="3">
        <v>63.877955215674518</v>
      </c>
      <c r="G30" s="3">
        <v>66.653405785099409</v>
      </c>
      <c r="H30" s="3">
        <v>50.879629629629626</v>
      </c>
      <c r="I30" s="3">
        <v>79</v>
      </c>
      <c r="J30" s="3"/>
      <c r="K30" s="3" t="e">
        <f t="shared" si="14"/>
        <v>#N/A</v>
      </c>
      <c r="L30" s="3">
        <f t="shared" si="15"/>
        <v>56.614782351853798</v>
      </c>
      <c r="M30" s="3" t="e">
        <f t="shared" si="16"/>
        <v>#N/A</v>
      </c>
      <c r="N30" s="3">
        <f t="shared" si="17"/>
        <v>51.283574812986579</v>
      </c>
      <c r="O30" s="3" t="e">
        <f t="shared" si="18"/>
        <v>#N/A</v>
      </c>
      <c r="P30" s="3">
        <f t="shared" si="19"/>
        <v>50.37934631587882</v>
      </c>
      <c r="Q30" s="3" t="e">
        <f t="shared" si="6"/>
        <v>#N/A</v>
      </c>
      <c r="R30" s="3">
        <f t="shared" si="7"/>
        <v>63.877955215674518</v>
      </c>
      <c r="S30" s="3" t="e">
        <f t="shared" si="8"/>
        <v>#N/A</v>
      </c>
      <c r="T30" s="3">
        <f t="shared" si="9"/>
        <v>66.653405785099409</v>
      </c>
      <c r="U30" s="3" t="e">
        <f t="shared" si="10"/>
        <v>#N/A</v>
      </c>
      <c r="V30" s="3">
        <f t="shared" si="11"/>
        <v>50.879629629629626</v>
      </c>
      <c r="W30" s="3" t="e">
        <f t="shared" si="12"/>
        <v>#N/A</v>
      </c>
      <c r="X30" s="3">
        <f t="shared" si="13"/>
        <v>79</v>
      </c>
      <c r="AB30">
        <v>56.614782351853798</v>
      </c>
      <c r="AD30">
        <v>51.283574812986579</v>
      </c>
      <c r="AF30">
        <v>50.37934631587882</v>
      </c>
      <c r="AH30">
        <v>63.877955215674518</v>
      </c>
      <c r="AJ30">
        <v>66.653405785099409</v>
      </c>
      <c r="AL30">
        <v>50.879629629629626</v>
      </c>
      <c r="AN30">
        <v>79</v>
      </c>
    </row>
    <row r="31" spans="1:40" x14ac:dyDescent="0.35">
      <c r="A31" t="s">
        <v>8</v>
      </c>
      <c r="B31" t="s">
        <v>162</v>
      </c>
      <c r="C31" s="3">
        <v>49.714620957045199</v>
      </c>
      <c r="D31" s="3">
        <v>62.362553271644174</v>
      </c>
      <c r="E31" s="3">
        <v>42.599656236019875</v>
      </c>
      <c r="F31" s="3">
        <v>48.214409047742372</v>
      </c>
      <c r="G31" s="3">
        <v>57.027540360873701</v>
      </c>
      <c r="H31" s="3">
        <v>38.368945868945865</v>
      </c>
      <c r="I31" s="3">
        <v>77.099999999999994</v>
      </c>
      <c r="J31" s="3"/>
      <c r="K31" s="3" t="e">
        <f t="shared" si="14"/>
        <v>#N/A</v>
      </c>
      <c r="L31" s="3">
        <f t="shared" si="15"/>
        <v>49.714620957045199</v>
      </c>
      <c r="M31" s="3" t="e">
        <f t="shared" si="16"/>
        <v>#N/A</v>
      </c>
      <c r="N31" s="3">
        <f t="shared" si="17"/>
        <v>62.362553271644174</v>
      </c>
      <c r="O31" s="3" t="e">
        <f t="shared" si="18"/>
        <v>#N/A</v>
      </c>
      <c r="P31" s="3">
        <f t="shared" si="19"/>
        <v>42.599656236019875</v>
      </c>
      <c r="Q31" s="3" t="e">
        <f t="shared" si="6"/>
        <v>#N/A</v>
      </c>
      <c r="R31" s="3">
        <f t="shared" si="7"/>
        <v>48.214409047742372</v>
      </c>
      <c r="S31" s="3" t="e">
        <f t="shared" si="8"/>
        <v>#N/A</v>
      </c>
      <c r="T31" s="3">
        <f t="shared" si="9"/>
        <v>57.027540360873701</v>
      </c>
      <c r="U31" s="3" t="e">
        <f t="shared" si="10"/>
        <v>#N/A</v>
      </c>
      <c r="V31" s="3">
        <f t="shared" si="11"/>
        <v>38.368945868945865</v>
      </c>
      <c r="W31" s="3" t="e">
        <f t="shared" si="12"/>
        <v>#N/A</v>
      </c>
      <c r="X31" s="3">
        <f t="shared" si="13"/>
        <v>77.099999999999994</v>
      </c>
      <c r="AB31">
        <v>49.714620957045199</v>
      </c>
      <c r="AD31">
        <v>62.362553271644174</v>
      </c>
      <c r="AF31">
        <v>42.599656236019875</v>
      </c>
      <c r="AH31">
        <v>48.214409047742372</v>
      </c>
      <c r="AJ31">
        <v>57.027540360873701</v>
      </c>
      <c r="AL31">
        <v>38.368945868945865</v>
      </c>
      <c r="AN31">
        <v>77.099999999999994</v>
      </c>
    </row>
    <row r="32" spans="1:40" x14ac:dyDescent="0.35">
      <c r="A32" t="s">
        <v>143</v>
      </c>
      <c r="B32" t="s">
        <v>162</v>
      </c>
      <c r="C32" s="3">
        <v>64.692510118015178</v>
      </c>
      <c r="D32" s="3">
        <v>68.234873992449749</v>
      </c>
      <c r="E32" s="3">
        <v>60.302265074992349</v>
      </c>
      <c r="F32" s="3">
        <v>68.678684998129455</v>
      </c>
      <c r="G32" s="3">
        <v>64.564627759072195</v>
      </c>
      <c r="H32" s="3">
        <v>61.682098765432094</v>
      </c>
      <c r="I32" s="3">
        <v>81</v>
      </c>
      <c r="J32" s="3"/>
      <c r="K32" s="3" t="e">
        <f t="shared" si="14"/>
        <v>#N/A</v>
      </c>
      <c r="L32" s="3">
        <f t="shared" si="15"/>
        <v>64.692510118015178</v>
      </c>
      <c r="M32" s="3" t="e">
        <f t="shared" si="16"/>
        <v>#N/A</v>
      </c>
      <c r="N32" s="3">
        <f t="shared" si="17"/>
        <v>68.234873992449749</v>
      </c>
      <c r="O32" s="3" t="e">
        <f t="shared" si="18"/>
        <v>#N/A</v>
      </c>
      <c r="P32" s="3">
        <f t="shared" si="19"/>
        <v>60.302265074992349</v>
      </c>
      <c r="Q32" s="3" t="e">
        <f t="shared" si="6"/>
        <v>#N/A</v>
      </c>
      <c r="R32" s="3">
        <f t="shared" si="7"/>
        <v>68.678684998129455</v>
      </c>
      <c r="S32" s="3" t="e">
        <f t="shared" si="8"/>
        <v>#N/A</v>
      </c>
      <c r="T32" s="3">
        <f t="shared" si="9"/>
        <v>64.564627759072195</v>
      </c>
      <c r="U32" s="3" t="e">
        <f t="shared" si="10"/>
        <v>#N/A</v>
      </c>
      <c r="V32" s="3">
        <f t="shared" si="11"/>
        <v>61.682098765432094</v>
      </c>
      <c r="W32" s="3" t="e">
        <f t="shared" si="12"/>
        <v>#N/A</v>
      </c>
      <c r="X32" s="3">
        <f t="shared" si="13"/>
        <v>81</v>
      </c>
      <c r="AB32">
        <v>64.692510118015178</v>
      </c>
      <c r="AD32">
        <v>68.234873992449749</v>
      </c>
      <c r="AF32">
        <v>60.302265074992349</v>
      </c>
      <c r="AH32">
        <v>68.678684998129455</v>
      </c>
      <c r="AJ32">
        <v>64.564627759072195</v>
      </c>
      <c r="AL32">
        <v>61.682098765432094</v>
      </c>
      <c r="AN32">
        <v>81</v>
      </c>
    </row>
    <row r="33" spans="1:40" x14ac:dyDescent="0.35">
      <c r="A33" t="s">
        <v>15</v>
      </c>
      <c r="B33" t="s">
        <v>162</v>
      </c>
      <c r="C33" s="3">
        <v>66.00832556893161</v>
      </c>
      <c r="D33" s="3">
        <v>72.161003979185793</v>
      </c>
      <c r="E33" s="3">
        <v>60.987732805914611</v>
      </c>
      <c r="F33" s="3">
        <v>62.041600374933701</v>
      </c>
      <c r="G33" s="3">
        <v>70.977438199660412</v>
      </c>
      <c r="H33" s="3">
        <v>63.873852484963599</v>
      </c>
      <c r="I33" s="3">
        <v>78.900000000000006</v>
      </c>
      <c r="J33" s="3"/>
      <c r="K33" s="3" t="e">
        <f t="shared" si="14"/>
        <v>#N/A</v>
      </c>
      <c r="L33" s="3">
        <f t="shared" si="15"/>
        <v>66.00832556893161</v>
      </c>
      <c r="M33" s="3" t="e">
        <f t="shared" si="16"/>
        <v>#N/A</v>
      </c>
      <c r="N33" s="3">
        <f t="shared" si="17"/>
        <v>72.161003979185793</v>
      </c>
      <c r="O33" s="3" t="e">
        <f t="shared" si="18"/>
        <v>#N/A</v>
      </c>
      <c r="P33" s="3">
        <f t="shared" si="19"/>
        <v>60.987732805914611</v>
      </c>
      <c r="Q33" s="3" t="e">
        <f t="shared" si="6"/>
        <v>#N/A</v>
      </c>
      <c r="R33" s="3">
        <f t="shared" si="7"/>
        <v>62.041600374933701</v>
      </c>
      <c r="S33" s="3" t="e">
        <f t="shared" si="8"/>
        <v>#N/A</v>
      </c>
      <c r="T33" s="3">
        <f t="shared" si="9"/>
        <v>70.977438199660412</v>
      </c>
      <c r="U33" s="3" t="e">
        <f t="shared" si="10"/>
        <v>#N/A</v>
      </c>
      <c r="V33" s="3">
        <f t="shared" si="11"/>
        <v>63.873852484963599</v>
      </c>
      <c r="W33" s="3" t="e">
        <f t="shared" si="12"/>
        <v>#N/A</v>
      </c>
      <c r="X33" s="3">
        <f t="shared" si="13"/>
        <v>78.900000000000006</v>
      </c>
      <c r="AB33">
        <v>66.00832556893161</v>
      </c>
      <c r="AD33">
        <v>72.161003979185793</v>
      </c>
      <c r="AF33">
        <v>60.987732805914611</v>
      </c>
      <c r="AH33">
        <v>62.041600374933701</v>
      </c>
      <c r="AJ33">
        <v>70.977438199660412</v>
      </c>
      <c r="AL33">
        <v>63.873852484963599</v>
      </c>
      <c r="AN33">
        <v>78.900000000000006</v>
      </c>
    </row>
    <row r="34" spans="1:40" x14ac:dyDescent="0.35">
      <c r="A34" t="s">
        <v>9</v>
      </c>
      <c r="B34" t="s">
        <v>162</v>
      </c>
      <c r="C34" s="3">
        <v>51.920342720922029</v>
      </c>
      <c r="D34" s="3">
        <v>63.919234360410833</v>
      </c>
      <c r="E34" s="3">
        <v>43.26449281886002</v>
      </c>
      <c r="F34" s="3">
        <v>58.507380872576938</v>
      </c>
      <c r="G34" s="3">
        <v>48.869825708061001</v>
      </c>
      <c r="H34" s="3">
        <v>45.040779844701412</v>
      </c>
      <c r="I34" s="3">
        <v>56.5</v>
      </c>
      <c r="J34" s="3"/>
      <c r="K34" s="3" t="e">
        <f t="shared" si="14"/>
        <v>#N/A</v>
      </c>
      <c r="L34" s="3">
        <f t="shared" si="15"/>
        <v>51.920342720922029</v>
      </c>
      <c r="M34" s="3" t="e">
        <f t="shared" si="16"/>
        <v>#N/A</v>
      </c>
      <c r="N34" s="3">
        <f t="shared" si="17"/>
        <v>63.919234360410833</v>
      </c>
      <c r="O34" s="3" t="e">
        <f t="shared" si="18"/>
        <v>#N/A</v>
      </c>
      <c r="P34" s="3">
        <f t="shared" si="19"/>
        <v>43.26449281886002</v>
      </c>
      <c r="Q34" s="3" t="e">
        <f t="shared" si="6"/>
        <v>#N/A</v>
      </c>
      <c r="R34" s="3">
        <f t="shared" si="7"/>
        <v>58.507380872576938</v>
      </c>
      <c r="S34" s="3" t="e">
        <f t="shared" si="8"/>
        <v>#N/A</v>
      </c>
      <c r="T34" s="3">
        <f t="shared" si="9"/>
        <v>48.869825708061001</v>
      </c>
      <c r="U34" s="3" t="e">
        <f t="shared" si="10"/>
        <v>#N/A</v>
      </c>
      <c r="V34" s="3">
        <f t="shared" si="11"/>
        <v>45.040779844701412</v>
      </c>
      <c r="W34" s="3" t="e">
        <f t="shared" si="12"/>
        <v>#N/A</v>
      </c>
      <c r="X34" s="3">
        <f t="shared" si="13"/>
        <v>56.5</v>
      </c>
      <c r="AB34">
        <v>51.920342720922029</v>
      </c>
      <c r="AD34">
        <v>63.919234360410833</v>
      </c>
      <c r="AF34">
        <v>43.26449281886002</v>
      </c>
      <c r="AH34">
        <v>58.507380872576938</v>
      </c>
      <c r="AJ34">
        <v>48.869825708061001</v>
      </c>
      <c r="AL34">
        <v>45.040779844701412</v>
      </c>
      <c r="AN34">
        <v>56.5</v>
      </c>
    </row>
    <row r="35" spans="1:40" x14ac:dyDescent="0.35">
      <c r="A35" t="s">
        <v>103</v>
      </c>
      <c r="B35" t="s">
        <v>162</v>
      </c>
      <c r="C35" s="3">
        <v>67.468619530488212</v>
      </c>
      <c r="D35" s="3">
        <v>66.468203513658054</v>
      </c>
      <c r="E35" s="3">
        <v>66.862396862396864</v>
      </c>
      <c r="F35" s="3">
        <v>67.501225626225619</v>
      </c>
      <c r="G35" s="3">
        <v>67.277280332835886</v>
      </c>
      <c r="H35" s="3">
        <v>69.233991317324637</v>
      </c>
      <c r="I35" s="3">
        <v>75.599999999999994</v>
      </c>
      <c r="J35" s="3"/>
      <c r="K35" s="3" t="e">
        <f t="shared" si="14"/>
        <v>#N/A</v>
      </c>
      <c r="L35" s="3">
        <f t="shared" si="15"/>
        <v>67.468619530488212</v>
      </c>
      <c r="M35" s="3" t="e">
        <f t="shared" si="16"/>
        <v>#N/A</v>
      </c>
      <c r="N35" s="3">
        <f t="shared" si="17"/>
        <v>66.468203513658054</v>
      </c>
      <c r="O35" s="3" t="e">
        <f t="shared" si="18"/>
        <v>#N/A</v>
      </c>
      <c r="P35" s="3">
        <f t="shared" si="19"/>
        <v>66.862396862396864</v>
      </c>
      <c r="Q35" s="3" t="e">
        <f t="shared" si="6"/>
        <v>#N/A</v>
      </c>
      <c r="R35" s="3">
        <f t="shared" si="7"/>
        <v>67.501225626225619</v>
      </c>
      <c r="S35" s="3" t="e">
        <f t="shared" si="8"/>
        <v>#N/A</v>
      </c>
      <c r="T35" s="3">
        <f t="shared" si="9"/>
        <v>67.277280332835886</v>
      </c>
      <c r="U35" s="3" t="e">
        <f t="shared" si="10"/>
        <v>#N/A</v>
      </c>
      <c r="V35" s="3">
        <f t="shared" si="11"/>
        <v>69.233991317324637</v>
      </c>
      <c r="W35" s="3" t="e">
        <f t="shared" si="12"/>
        <v>#N/A</v>
      </c>
      <c r="X35" s="3">
        <f t="shared" si="13"/>
        <v>75.599999999999994</v>
      </c>
      <c r="AB35">
        <v>67.468619530488212</v>
      </c>
      <c r="AD35">
        <v>66.468203513658054</v>
      </c>
      <c r="AF35">
        <v>66.862396862396864</v>
      </c>
      <c r="AH35">
        <v>67.501225626225619</v>
      </c>
      <c r="AJ35">
        <v>67.277280332835886</v>
      </c>
      <c r="AL35">
        <v>69.233991317324637</v>
      </c>
      <c r="AN35">
        <v>75.599999999999994</v>
      </c>
    </row>
    <row r="36" spans="1:40" x14ac:dyDescent="0.35">
      <c r="A36" t="s">
        <v>122</v>
      </c>
      <c r="B36" t="s">
        <v>89</v>
      </c>
      <c r="C36" s="3">
        <v>49.810152997021689</v>
      </c>
      <c r="D36" s="3">
        <v>57.182211727666278</v>
      </c>
      <c r="E36" s="3">
        <v>46.383277216610551</v>
      </c>
      <c r="F36" s="3">
        <v>55.445994334883231</v>
      </c>
      <c r="G36" s="3">
        <v>62.693602693602685</v>
      </c>
      <c r="H36" s="3">
        <v>27.345679012345681</v>
      </c>
      <c r="I36" s="3">
        <v>76.8</v>
      </c>
      <c r="J36" s="3"/>
      <c r="K36" s="3">
        <f t="shared" si="14"/>
        <v>49.810152997021689</v>
      </c>
      <c r="L36" s="3" t="e">
        <f t="shared" si="15"/>
        <v>#N/A</v>
      </c>
      <c r="M36" s="3">
        <f t="shared" si="16"/>
        <v>57.182211727666278</v>
      </c>
      <c r="N36" s="3" t="e">
        <f t="shared" si="17"/>
        <v>#N/A</v>
      </c>
      <c r="O36" s="3">
        <f t="shared" si="18"/>
        <v>46.383277216610551</v>
      </c>
      <c r="P36" s="3" t="e">
        <f t="shared" si="19"/>
        <v>#N/A</v>
      </c>
      <c r="Q36" s="3">
        <f t="shared" si="6"/>
        <v>55.445994334883231</v>
      </c>
      <c r="R36" s="3" t="e">
        <f t="shared" si="7"/>
        <v>#N/A</v>
      </c>
      <c r="S36" s="3">
        <f t="shared" si="8"/>
        <v>62.693602693602685</v>
      </c>
      <c r="T36" s="3" t="e">
        <f t="shared" si="9"/>
        <v>#N/A</v>
      </c>
      <c r="U36" s="3">
        <f t="shared" si="10"/>
        <v>27.345679012345681</v>
      </c>
      <c r="V36" s="3" t="e">
        <f t="shared" si="11"/>
        <v>#N/A</v>
      </c>
      <c r="W36" s="3">
        <f t="shared" si="12"/>
        <v>76.8</v>
      </c>
      <c r="X36" s="3" t="e">
        <f t="shared" si="13"/>
        <v>#N/A</v>
      </c>
      <c r="AA36">
        <v>49.810152997021689</v>
      </c>
      <c r="AC36">
        <v>57.182211727666278</v>
      </c>
      <c r="AE36">
        <v>46.383277216610551</v>
      </c>
      <c r="AG36">
        <v>55.445994334883231</v>
      </c>
      <c r="AI36">
        <v>62.693602693602685</v>
      </c>
      <c r="AK36">
        <v>27.345679012345681</v>
      </c>
      <c r="AM36">
        <v>76.8</v>
      </c>
    </row>
    <row r="37" spans="1:40" x14ac:dyDescent="0.35">
      <c r="A37" t="s">
        <v>141</v>
      </c>
      <c r="B37" t="s">
        <v>162</v>
      </c>
      <c r="C37" s="3">
        <v>43.702838313949428</v>
      </c>
      <c r="D37" s="3">
        <v>50.538720538720547</v>
      </c>
      <c r="E37" s="3">
        <v>42.820512820512818</v>
      </c>
      <c r="F37" s="3">
        <v>43.692912026245352</v>
      </c>
      <c r="G37" s="3">
        <v>45.77757633313189</v>
      </c>
      <c r="H37" s="3">
        <v>35.684469851136512</v>
      </c>
      <c r="I37" s="3">
        <v>66.3</v>
      </c>
      <c r="J37" s="3"/>
      <c r="K37" s="3" t="e">
        <f t="shared" si="14"/>
        <v>#N/A</v>
      </c>
      <c r="L37" s="3">
        <f t="shared" si="15"/>
        <v>43.702838313949428</v>
      </c>
      <c r="M37" s="3" t="e">
        <f t="shared" si="16"/>
        <v>#N/A</v>
      </c>
      <c r="N37" s="3">
        <f t="shared" si="17"/>
        <v>50.538720538720547</v>
      </c>
      <c r="O37" s="3" t="e">
        <f t="shared" si="18"/>
        <v>#N/A</v>
      </c>
      <c r="P37" s="3">
        <f t="shared" si="19"/>
        <v>42.820512820512818</v>
      </c>
      <c r="Q37" s="3" t="e">
        <f t="shared" si="6"/>
        <v>#N/A</v>
      </c>
      <c r="R37" s="3">
        <f t="shared" si="7"/>
        <v>43.692912026245352</v>
      </c>
      <c r="S37" s="3" t="e">
        <f t="shared" si="8"/>
        <v>#N/A</v>
      </c>
      <c r="T37" s="3">
        <f t="shared" si="9"/>
        <v>45.77757633313189</v>
      </c>
      <c r="U37" s="3" t="e">
        <f t="shared" si="10"/>
        <v>#N/A</v>
      </c>
      <c r="V37" s="3">
        <f t="shared" si="11"/>
        <v>35.684469851136512</v>
      </c>
      <c r="W37" s="3" t="e">
        <f t="shared" si="12"/>
        <v>#N/A</v>
      </c>
      <c r="X37" s="3">
        <f t="shared" si="13"/>
        <v>66.3</v>
      </c>
      <c r="AB37">
        <v>43.702838313949428</v>
      </c>
      <c r="AD37">
        <v>50.538720538720547</v>
      </c>
      <c r="AF37">
        <v>42.820512820512818</v>
      </c>
      <c r="AH37">
        <v>43.692912026245352</v>
      </c>
      <c r="AJ37">
        <v>45.77757633313189</v>
      </c>
      <c r="AL37">
        <v>35.684469851136512</v>
      </c>
      <c r="AN37">
        <v>66.3</v>
      </c>
    </row>
    <row r="38" spans="1:40" x14ac:dyDescent="0.35">
      <c r="A38" t="s">
        <v>123</v>
      </c>
      <c r="B38" t="s">
        <v>162</v>
      </c>
      <c r="C38" s="3">
        <v>61.170560827126472</v>
      </c>
      <c r="D38" s="3">
        <v>68.801652892561961</v>
      </c>
      <c r="E38" s="3">
        <v>53.048158351188654</v>
      </c>
      <c r="F38" s="3">
        <v>63.381032547699213</v>
      </c>
      <c r="G38" s="3">
        <v>68.672839506172835</v>
      </c>
      <c r="H38" s="3">
        <v>51.949120838009719</v>
      </c>
      <c r="I38" s="3">
        <v>70.900000000000006</v>
      </c>
      <c r="J38" s="3"/>
      <c r="K38" s="3" t="e">
        <f t="shared" si="14"/>
        <v>#N/A</v>
      </c>
      <c r="L38" s="3">
        <f t="shared" si="15"/>
        <v>61.170560827126472</v>
      </c>
      <c r="M38" s="3" t="e">
        <f t="shared" si="16"/>
        <v>#N/A</v>
      </c>
      <c r="N38" s="3">
        <f t="shared" si="17"/>
        <v>68.801652892561961</v>
      </c>
      <c r="O38" s="3" t="e">
        <f t="shared" si="18"/>
        <v>#N/A</v>
      </c>
      <c r="P38" s="3">
        <f t="shared" si="19"/>
        <v>53.048158351188654</v>
      </c>
      <c r="Q38" s="3" t="e">
        <f t="shared" si="6"/>
        <v>#N/A</v>
      </c>
      <c r="R38" s="3">
        <f t="shared" si="7"/>
        <v>63.381032547699213</v>
      </c>
      <c r="S38" s="3" t="e">
        <f t="shared" si="8"/>
        <v>#N/A</v>
      </c>
      <c r="T38" s="3">
        <f t="shared" si="9"/>
        <v>68.672839506172835</v>
      </c>
      <c r="U38" s="3" t="e">
        <f t="shared" si="10"/>
        <v>#N/A</v>
      </c>
      <c r="V38" s="3">
        <f t="shared" si="11"/>
        <v>51.949120838009719</v>
      </c>
      <c r="W38" s="3" t="e">
        <f t="shared" si="12"/>
        <v>#N/A</v>
      </c>
      <c r="X38" s="3">
        <f t="shared" si="13"/>
        <v>70.900000000000006</v>
      </c>
      <c r="AB38">
        <v>61.170560827126472</v>
      </c>
      <c r="AD38">
        <v>68.801652892561961</v>
      </c>
      <c r="AF38">
        <v>53.048158351188654</v>
      </c>
      <c r="AH38">
        <v>63.381032547699213</v>
      </c>
      <c r="AJ38">
        <v>68.672839506172835</v>
      </c>
      <c r="AL38">
        <v>51.949120838009719</v>
      </c>
      <c r="AN38">
        <v>70.900000000000006</v>
      </c>
    </row>
    <row r="39" spans="1:40" x14ac:dyDescent="0.35">
      <c r="A39" t="s">
        <v>124</v>
      </c>
      <c r="B39" t="s">
        <v>89</v>
      </c>
      <c r="C39" s="3">
        <v>49.633932923916078</v>
      </c>
      <c r="D39" s="3">
        <v>46.796463917676036</v>
      </c>
      <c r="E39" s="3">
        <v>49.166666666666657</v>
      </c>
      <c r="F39" s="3">
        <v>50.097970445192658</v>
      </c>
      <c r="G39" s="3">
        <v>61.286319990023685</v>
      </c>
      <c r="H39" s="3">
        <v>40.822243600021373</v>
      </c>
      <c r="I39" s="3">
        <v>82.6</v>
      </c>
      <c r="J39" s="3"/>
      <c r="K39" s="3">
        <f t="shared" si="14"/>
        <v>49.633932923916078</v>
      </c>
      <c r="L39" s="3" t="e">
        <f t="shared" si="15"/>
        <v>#N/A</v>
      </c>
      <c r="M39" s="3">
        <f t="shared" si="16"/>
        <v>46.796463917676036</v>
      </c>
      <c r="N39" s="3" t="e">
        <f t="shared" si="17"/>
        <v>#N/A</v>
      </c>
      <c r="O39" s="3">
        <f t="shared" si="18"/>
        <v>49.166666666666657</v>
      </c>
      <c r="P39" s="3" t="e">
        <f t="shared" si="19"/>
        <v>#N/A</v>
      </c>
      <c r="Q39" s="3">
        <f t="shared" si="6"/>
        <v>50.097970445192658</v>
      </c>
      <c r="R39" s="3" t="e">
        <f t="shared" si="7"/>
        <v>#N/A</v>
      </c>
      <c r="S39" s="3">
        <f t="shared" si="8"/>
        <v>61.286319990023685</v>
      </c>
      <c r="T39" s="3" t="e">
        <f t="shared" si="9"/>
        <v>#N/A</v>
      </c>
      <c r="U39" s="3">
        <f t="shared" si="10"/>
        <v>40.822243600021373</v>
      </c>
      <c r="V39" s="3" t="e">
        <f t="shared" si="11"/>
        <v>#N/A</v>
      </c>
      <c r="W39" s="3">
        <f t="shared" si="12"/>
        <v>82.6</v>
      </c>
      <c r="X39" s="3" t="e">
        <f t="shared" si="13"/>
        <v>#N/A</v>
      </c>
      <c r="AA39">
        <v>49.633932923916078</v>
      </c>
      <c r="AC39">
        <v>46.796463917676036</v>
      </c>
      <c r="AE39">
        <v>49.166666666666657</v>
      </c>
      <c r="AG39">
        <v>50.097970445192658</v>
      </c>
      <c r="AI39">
        <v>61.286319990023685</v>
      </c>
      <c r="AK39">
        <v>40.822243600021373</v>
      </c>
      <c r="AM39">
        <v>82.6</v>
      </c>
    </row>
    <row r="40" spans="1:40" x14ac:dyDescent="0.35">
      <c r="A40" t="s">
        <v>125</v>
      </c>
      <c r="B40" t="s">
        <v>89</v>
      </c>
      <c r="C40" s="3">
        <v>65.56453885620553</v>
      </c>
      <c r="D40" s="3">
        <v>64.568764568764564</v>
      </c>
      <c r="E40" s="3">
        <v>67.205017205017214</v>
      </c>
      <c r="F40" s="3">
        <v>66.891434183100841</v>
      </c>
      <c r="G40" s="3">
        <v>68.467643467643484</v>
      </c>
      <c r="H40" s="3">
        <v>60.689834856501527</v>
      </c>
      <c r="I40" s="3">
        <v>48.7</v>
      </c>
      <c r="J40" s="3"/>
      <c r="K40" s="3">
        <f t="shared" si="14"/>
        <v>65.56453885620553</v>
      </c>
      <c r="L40" s="3" t="e">
        <f t="shared" si="15"/>
        <v>#N/A</v>
      </c>
      <c r="M40" s="3">
        <f t="shared" si="16"/>
        <v>64.568764568764564</v>
      </c>
      <c r="N40" s="3" t="e">
        <f t="shared" si="17"/>
        <v>#N/A</v>
      </c>
      <c r="O40" s="3">
        <f t="shared" si="18"/>
        <v>67.205017205017214</v>
      </c>
      <c r="P40" s="3" t="e">
        <f t="shared" si="19"/>
        <v>#N/A</v>
      </c>
      <c r="Q40" s="3">
        <f t="shared" si="6"/>
        <v>66.891434183100841</v>
      </c>
      <c r="R40" s="3" t="e">
        <f t="shared" si="7"/>
        <v>#N/A</v>
      </c>
      <c r="S40" s="3">
        <f t="shared" si="8"/>
        <v>68.467643467643484</v>
      </c>
      <c r="T40" s="3" t="e">
        <f t="shared" si="9"/>
        <v>#N/A</v>
      </c>
      <c r="U40" s="3">
        <f t="shared" si="10"/>
        <v>60.689834856501527</v>
      </c>
      <c r="V40" s="3" t="e">
        <f t="shared" si="11"/>
        <v>#N/A</v>
      </c>
      <c r="W40" s="3">
        <f t="shared" si="12"/>
        <v>48.7</v>
      </c>
      <c r="X40" s="3" t="e">
        <f t="shared" si="13"/>
        <v>#N/A</v>
      </c>
      <c r="AA40">
        <v>65.56453885620553</v>
      </c>
      <c r="AC40">
        <v>64.568764568764564</v>
      </c>
      <c r="AE40">
        <v>67.205017205017214</v>
      </c>
      <c r="AG40">
        <v>66.891434183100841</v>
      </c>
      <c r="AI40">
        <v>68.467643467643484</v>
      </c>
      <c r="AK40">
        <v>60.689834856501527</v>
      </c>
      <c r="AM40">
        <v>48.7</v>
      </c>
    </row>
    <row r="41" spans="1:40" x14ac:dyDescent="0.35">
      <c r="A41" t="s">
        <v>126</v>
      </c>
      <c r="B41" t="s">
        <v>89</v>
      </c>
      <c r="C41" s="3">
        <v>56.483539374953509</v>
      </c>
      <c r="D41" s="3">
        <v>64.313464313464308</v>
      </c>
      <c r="E41" s="3">
        <v>51.141282959464775</v>
      </c>
      <c r="F41" s="3">
        <v>55.642891059557712</v>
      </c>
      <c r="G41" s="3">
        <v>66.171482838149515</v>
      </c>
      <c r="H41" s="3">
        <v>45.148575704131254</v>
      </c>
      <c r="I41" s="3">
        <v>66.099999999999994</v>
      </c>
      <c r="J41" s="3"/>
      <c r="K41" s="3">
        <f t="shared" si="14"/>
        <v>56.483539374953509</v>
      </c>
      <c r="L41" s="3" t="e">
        <f t="shared" si="15"/>
        <v>#N/A</v>
      </c>
      <c r="M41" s="3">
        <f t="shared" si="16"/>
        <v>64.313464313464308</v>
      </c>
      <c r="N41" s="3" t="e">
        <f t="shared" si="17"/>
        <v>#N/A</v>
      </c>
      <c r="O41" s="3">
        <f t="shared" si="18"/>
        <v>51.141282959464775</v>
      </c>
      <c r="P41" s="3" t="e">
        <f t="shared" si="19"/>
        <v>#N/A</v>
      </c>
      <c r="Q41" s="3">
        <f t="shared" si="6"/>
        <v>55.642891059557712</v>
      </c>
      <c r="R41" s="3" t="e">
        <f t="shared" si="7"/>
        <v>#N/A</v>
      </c>
      <c r="S41" s="3">
        <f t="shared" si="8"/>
        <v>66.171482838149515</v>
      </c>
      <c r="T41" s="3" t="e">
        <f t="shared" si="9"/>
        <v>#N/A</v>
      </c>
      <c r="U41" s="3">
        <f t="shared" si="10"/>
        <v>45.148575704131254</v>
      </c>
      <c r="V41" s="3" t="e">
        <f t="shared" si="11"/>
        <v>#N/A</v>
      </c>
      <c r="W41" s="3">
        <f t="shared" si="12"/>
        <v>66.099999999999994</v>
      </c>
      <c r="X41" s="3" t="e">
        <f t="shared" si="13"/>
        <v>#N/A</v>
      </c>
      <c r="AA41">
        <v>56.483539374953509</v>
      </c>
      <c r="AC41">
        <v>64.313464313464308</v>
      </c>
      <c r="AE41">
        <v>51.141282959464775</v>
      </c>
      <c r="AG41">
        <v>55.642891059557712</v>
      </c>
      <c r="AI41">
        <v>66.171482838149515</v>
      </c>
      <c r="AK41">
        <v>45.148575704131254</v>
      </c>
      <c r="AM41">
        <v>66.099999999999994</v>
      </c>
    </row>
    <row r="42" spans="1:40" x14ac:dyDescent="0.35">
      <c r="A42" t="s">
        <v>127</v>
      </c>
      <c r="B42" t="s">
        <v>89</v>
      </c>
      <c r="C42" s="3">
        <v>56.407945963501518</v>
      </c>
      <c r="D42" s="3">
        <v>58.851333851333841</v>
      </c>
      <c r="E42" s="3">
        <v>56.868131868131861</v>
      </c>
      <c r="F42" s="3">
        <v>58.78527336860671</v>
      </c>
      <c r="G42" s="3">
        <v>62.951657396101837</v>
      </c>
      <c r="H42" s="3">
        <v>44.583333333333336</v>
      </c>
      <c r="I42" s="3">
        <v>77.599999999999994</v>
      </c>
      <c r="J42" s="3"/>
      <c r="K42" s="3">
        <f t="shared" si="14"/>
        <v>56.407945963501518</v>
      </c>
      <c r="L42" s="3" t="e">
        <f t="shared" si="15"/>
        <v>#N/A</v>
      </c>
      <c r="M42" s="3">
        <f t="shared" si="16"/>
        <v>58.851333851333841</v>
      </c>
      <c r="N42" s="3" t="e">
        <f t="shared" si="17"/>
        <v>#N/A</v>
      </c>
      <c r="O42" s="3">
        <f t="shared" si="18"/>
        <v>56.868131868131861</v>
      </c>
      <c r="P42" s="3" t="e">
        <f t="shared" si="19"/>
        <v>#N/A</v>
      </c>
      <c r="Q42" s="3">
        <f t="shared" si="6"/>
        <v>58.78527336860671</v>
      </c>
      <c r="R42" s="3" t="e">
        <f t="shared" si="7"/>
        <v>#N/A</v>
      </c>
      <c r="S42" s="3">
        <f t="shared" si="8"/>
        <v>62.951657396101837</v>
      </c>
      <c r="T42" s="3" t="e">
        <f t="shared" si="9"/>
        <v>#N/A</v>
      </c>
      <c r="U42" s="3">
        <f t="shared" si="10"/>
        <v>44.583333333333336</v>
      </c>
      <c r="V42" s="3" t="e">
        <f t="shared" si="11"/>
        <v>#N/A</v>
      </c>
      <c r="W42" s="3">
        <f t="shared" si="12"/>
        <v>77.599999999999994</v>
      </c>
      <c r="X42" s="3" t="e">
        <f t="shared" si="13"/>
        <v>#N/A</v>
      </c>
      <c r="AA42">
        <v>56.407945963501518</v>
      </c>
      <c r="AC42">
        <v>58.851333851333841</v>
      </c>
      <c r="AE42">
        <v>56.868131868131861</v>
      </c>
      <c r="AG42">
        <v>58.78527336860671</v>
      </c>
      <c r="AI42">
        <v>62.951657396101837</v>
      </c>
      <c r="AK42">
        <v>44.583333333333336</v>
      </c>
      <c r="AM42">
        <v>77.599999999999994</v>
      </c>
    </row>
    <row r="43" spans="1:40" x14ac:dyDescent="0.35">
      <c r="A43" t="s">
        <v>128</v>
      </c>
      <c r="B43" t="s">
        <v>162</v>
      </c>
      <c r="C43" s="3">
        <v>46.57685636473515</v>
      </c>
      <c r="D43" s="3">
        <v>46.591870531264469</v>
      </c>
      <c r="E43" s="3">
        <v>43.044548044548037</v>
      </c>
      <c r="F43" s="3">
        <v>47.953466286799625</v>
      </c>
      <c r="G43" s="3">
        <v>51.234567901234563</v>
      </c>
      <c r="H43" s="3">
        <v>44.059829059829063</v>
      </c>
      <c r="I43" s="3">
        <v>56.9</v>
      </c>
      <c r="J43" s="3"/>
      <c r="K43" s="3" t="e">
        <f t="shared" si="14"/>
        <v>#N/A</v>
      </c>
      <c r="L43" s="3">
        <f t="shared" si="15"/>
        <v>46.57685636473515</v>
      </c>
      <c r="M43" s="3" t="e">
        <f t="shared" si="16"/>
        <v>#N/A</v>
      </c>
      <c r="N43" s="3">
        <f t="shared" si="17"/>
        <v>46.591870531264469</v>
      </c>
      <c r="O43" s="3" t="e">
        <f t="shared" si="18"/>
        <v>#N/A</v>
      </c>
      <c r="P43" s="3">
        <f t="shared" si="19"/>
        <v>43.044548044548037</v>
      </c>
      <c r="Q43" s="3" t="e">
        <f t="shared" si="6"/>
        <v>#N/A</v>
      </c>
      <c r="R43" s="3">
        <f t="shared" si="7"/>
        <v>47.953466286799625</v>
      </c>
      <c r="S43" s="3" t="e">
        <f t="shared" si="8"/>
        <v>#N/A</v>
      </c>
      <c r="T43" s="3">
        <f t="shared" si="9"/>
        <v>51.234567901234563</v>
      </c>
      <c r="U43" s="3" t="e">
        <f t="shared" si="10"/>
        <v>#N/A</v>
      </c>
      <c r="V43" s="3">
        <f t="shared" si="11"/>
        <v>44.059829059829063</v>
      </c>
      <c r="W43" s="3" t="e">
        <f t="shared" si="12"/>
        <v>#N/A</v>
      </c>
      <c r="X43" s="3">
        <f t="shared" si="13"/>
        <v>56.9</v>
      </c>
      <c r="AB43">
        <v>46.57685636473515</v>
      </c>
      <c r="AD43">
        <v>46.591870531264469</v>
      </c>
      <c r="AF43">
        <v>43.044548044548037</v>
      </c>
      <c r="AH43">
        <v>47.953466286799625</v>
      </c>
      <c r="AJ43">
        <v>51.234567901234563</v>
      </c>
      <c r="AL43">
        <v>44.059829059829063</v>
      </c>
      <c r="AN43">
        <v>56.9</v>
      </c>
    </row>
    <row r="44" spans="1:40" x14ac:dyDescent="0.35">
      <c r="A44" t="s">
        <v>10</v>
      </c>
      <c r="B44" t="s">
        <v>89</v>
      </c>
      <c r="C44" s="3">
        <v>69.47583617280587</v>
      </c>
      <c r="D44" s="3">
        <v>71.34367316185498</v>
      </c>
      <c r="E44" s="3">
        <v>68.412698412698418</v>
      </c>
      <c r="F44" s="3">
        <v>75.145703062369719</v>
      </c>
      <c r="G44" s="3">
        <v>73.571428571428598</v>
      </c>
      <c r="H44" s="3">
        <v>58.905677655677657</v>
      </c>
      <c r="I44" s="3">
        <v>44.5</v>
      </c>
      <c r="J44" s="3"/>
      <c r="K44" s="3">
        <f t="shared" si="14"/>
        <v>69.47583617280587</v>
      </c>
      <c r="L44" s="3" t="e">
        <f t="shared" si="15"/>
        <v>#N/A</v>
      </c>
      <c r="M44" s="3">
        <f t="shared" si="16"/>
        <v>71.34367316185498</v>
      </c>
      <c r="N44" s="3" t="e">
        <f t="shared" si="17"/>
        <v>#N/A</v>
      </c>
      <c r="O44" s="3">
        <f t="shared" si="18"/>
        <v>68.412698412698418</v>
      </c>
      <c r="P44" s="3" t="e">
        <f t="shared" si="19"/>
        <v>#N/A</v>
      </c>
      <c r="Q44" s="3">
        <f t="shared" si="6"/>
        <v>75.145703062369719</v>
      </c>
      <c r="R44" s="3" t="e">
        <f t="shared" si="7"/>
        <v>#N/A</v>
      </c>
      <c r="S44" s="3">
        <f t="shared" si="8"/>
        <v>73.571428571428598</v>
      </c>
      <c r="T44" s="3" t="e">
        <f t="shared" si="9"/>
        <v>#N/A</v>
      </c>
      <c r="U44" s="3">
        <f t="shared" si="10"/>
        <v>58.905677655677657</v>
      </c>
      <c r="V44" s="3" t="e">
        <f t="shared" si="11"/>
        <v>#N/A</v>
      </c>
      <c r="W44" s="3">
        <f t="shared" si="12"/>
        <v>44.5</v>
      </c>
      <c r="X44" s="3" t="e">
        <f t="shared" si="13"/>
        <v>#N/A</v>
      </c>
      <c r="AA44">
        <v>69.47583617280587</v>
      </c>
      <c r="AC44">
        <v>71.34367316185498</v>
      </c>
      <c r="AE44">
        <v>68.412698412698418</v>
      </c>
      <c r="AG44">
        <v>75.145703062369719</v>
      </c>
      <c r="AI44">
        <v>73.571428571428598</v>
      </c>
      <c r="AK44">
        <v>58.905677655677657</v>
      </c>
      <c r="AM44">
        <v>44.5</v>
      </c>
    </row>
    <row r="45" spans="1:40" x14ac:dyDescent="0.35">
      <c r="A45" t="s">
        <v>104</v>
      </c>
      <c r="B45" t="s">
        <v>162</v>
      </c>
      <c r="C45" s="3">
        <v>57.965510826621937</v>
      </c>
      <c r="D45" s="3">
        <v>55.97402597402597</v>
      </c>
      <c r="E45" s="3">
        <v>58.448588448588445</v>
      </c>
      <c r="F45" s="3">
        <v>62.490832213054439</v>
      </c>
      <c r="G45" s="3">
        <v>61.275298775298779</v>
      </c>
      <c r="H45" s="3">
        <v>51.638808722142052</v>
      </c>
      <c r="I45" s="3">
        <v>69.400000000000006</v>
      </c>
      <c r="J45" s="3"/>
      <c r="K45" s="3" t="e">
        <f t="shared" si="14"/>
        <v>#N/A</v>
      </c>
      <c r="L45" s="3">
        <f t="shared" si="15"/>
        <v>57.965510826621937</v>
      </c>
      <c r="M45" s="3" t="e">
        <f t="shared" si="16"/>
        <v>#N/A</v>
      </c>
      <c r="N45" s="3">
        <f t="shared" si="17"/>
        <v>55.97402597402597</v>
      </c>
      <c r="O45" s="3" t="e">
        <f t="shared" si="18"/>
        <v>#N/A</v>
      </c>
      <c r="P45" s="3">
        <f t="shared" si="19"/>
        <v>58.448588448588445</v>
      </c>
      <c r="Q45" s="3" t="e">
        <f t="shared" si="6"/>
        <v>#N/A</v>
      </c>
      <c r="R45" s="3">
        <f t="shared" si="7"/>
        <v>62.490832213054439</v>
      </c>
      <c r="S45" s="3" t="e">
        <f t="shared" si="8"/>
        <v>#N/A</v>
      </c>
      <c r="T45" s="3">
        <f t="shared" si="9"/>
        <v>61.275298775298779</v>
      </c>
      <c r="U45" s="3" t="e">
        <f t="shared" si="10"/>
        <v>#N/A</v>
      </c>
      <c r="V45" s="3">
        <f t="shared" si="11"/>
        <v>51.638808722142052</v>
      </c>
      <c r="W45" s="3" t="e">
        <f t="shared" si="12"/>
        <v>#N/A</v>
      </c>
      <c r="X45" s="3">
        <f t="shared" si="13"/>
        <v>69.400000000000006</v>
      </c>
      <c r="AB45">
        <v>57.965510826621937</v>
      </c>
      <c r="AD45">
        <v>55.97402597402597</v>
      </c>
      <c r="AF45">
        <v>58.448588448588445</v>
      </c>
      <c r="AH45">
        <v>62.490832213054439</v>
      </c>
      <c r="AJ45">
        <v>61.275298775298779</v>
      </c>
      <c r="AL45">
        <v>51.638808722142052</v>
      </c>
      <c r="AN45">
        <v>69.400000000000006</v>
      </c>
    </row>
    <row r="46" spans="1:40" x14ac:dyDescent="0.35">
      <c r="A46" t="s">
        <v>105</v>
      </c>
      <c r="B46" t="s">
        <v>162</v>
      </c>
      <c r="C46" s="3">
        <v>57.155452279907614</v>
      </c>
      <c r="D46" s="3">
        <v>63.494929181203695</v>
      </c>
      <c r="E46" s="3">
        <v>53.717567835214894</v>
      </c>
      <c r="F46" s="3">
        <v>61.894517066085683</v>
      </c>
      <c r="G46" s="3">
        <v>57.807078592753975</v>
      </c>
      <c r="H46" s="3">
        <v>48.863168724279831</v>
      </c>
      <c r="I46" s="3">
        <v>73.7</v>
      </c>
      <c r="J46" s="3"/>
      <c r="K46" s="3" t="e">
        <f t="shared" si="14"/>
        <v>#N/A</v>
      </c>
      <c r="L46" s="3">
        <f t="shared" si="15"/>
        <v>57.155452279907614</v>
      </c>
      <c r="M46" s="3" t="e">
        <f t="shared" si="16"/>
        <v>#N/A</v>
      </c>
      <c r="N46" s="3">
        <f t="shared" si="17"/>
        <v>63.494929181203695</v>
      </c>
      <c r="O46" s="3" t="e">
        <f t="shared" si="18"/>
        <v>#N/A</v>
      </c>
      <c r="P46" s="3">
        <f t="shared" si="19"/>
        <v>53.717567835214894</v>
      </c>
      <c r="Q46" s="3" t="e">
        <f t="shared" si="6"/>
        <v>#N/A</v>
      </c>
      <c r="R46" s="3">
        <f t="shared" si="7"/>
        <v>61.894517066085683</v>
      </c>
      <c r="S46" s="3" t="e">
        <f t="shared" si="8"/>
        <v>#N/A</v>
      </c>
      <c r="T46" s="3">
        <f t="shared" si="9"/>
        <v>57.807078592753975</v>
      </c>
      <c r="U46" s="3" t="e">
        <f t="shared" si="10"/>
        <v>#N/A</v>
      </c>
      <c r="V46" s="3">
        <f t="shared" si="11"/>
        <v>48.863168724279831</v>
      </c>
      <c r="W46" s="3" t="e">
        <f t="shared" si="12"/>
        <v>#N/A</v>
      </c>
      <c r="X46" s="3">
        <f t="shared" si="13"/>
        <v>73.7</v>
      </c>
      <c r="AB46">
        <v>57.155452279907614</v>
      </c>
      <c r="AD46">
        <v>63.494929181203695</v>
      </c>
      <c r="AF46">
        <v>53.717567835214894</v>
      </c>
      <c r="AH46">
        <v>61.894517066085683</v>
      </c>
      <c r="AJ46">
        <v>57.807078592753975</v>
      </c>
      <c r="AL46">
        <v>48.863168724279831</v>
      </c>
      <c r="AN46">
        <v>73.7</v>
      </c>
    </row>
    <row r="47" spans="1:40" x14ac:dyDescent="0.35">
      <c r="A47" t="s">
        <v>129</v>
      </c>
      <c r="B47" t="s">
        <v>89</v>
      </c>
      <c r="C47" s="3">
        <v>54.199548580861709</v>
      </c>
      <c r="D47" s="3">
        <v>50.318570318570323</v>
      </c>
      <c r="E47" s="3">
        <v>52.220691766146317</v>
      </c>
      <c r="F47" s="3">
        <v>56.747388414055074</v>
      </c>
      <c r="G47" s="3">
        <v>62.139917695473251</v>
      </c>
      <c r="H47" s="3">
        <v>49.571174710063595</v>
      </c>
      <c r="I47" s="3">
        <v>56.6</v>
      </c>
      <c r="J47" s="3"/>
      <c r="K47" s="3">
        <f t="shared" si="14"/>
        <v>54.199548580861709</v>
      </c>
      <c r="L47" s="3" t="e">
        <f t="shared" si="15"/>
        <v>#N/A</v>
      </c>
      <c r="M47" s="3">
        <f t="shared" si="16"/>
        <v>50.318570318570323</v>
      </c>
      <c r="N47" s="3" t="e">
        <f t="shared" si="17"/>
        <v>#N/A</v>
      </c>
      <c r="O47" s="3">
        <f t="shared" si="18"/>
        <v>52.220691766146317</v>
      </c>
      <c r="P47" s="3" t="e">
        <f t="shared" si="19"/>
        <v>#N/A</v>
      </c>
      <c r="Q47" s="3">
        <f t="shared" si="6"/>
        <v>56.747388414055074</v>
      </c>
      <c r="R47" s="3" t="e">
        <f t="shared" si="7"/>
        <v>#N/A</v>
      </c>
      <c r="S47" s="3">
        <f t="shared" si="8"/>
        <v>62.139917695473251</v>
      </c>
      <c r="T47" s="3" t="e">
        <f t="shared" si="9"/>
        <v>#N/A</v>
      </c>
      <c r="U47" s="3">
        <f t="shared" si="10"/>
        <v>49.571174710063595</v>
      </c>
      <c r="V47" s="3" t="e">
        <f t="shared" si="11"/>
        <v>#N/A</v>
      </c>
      <c r="W47" s="3">
        <f t="shared" si="12"/>
        <v>56.6</v>
      </c>
      <c r="X47" s="3" t="e">
        <f t="shared" si="13"/>
        <v>#N/A</v>
      </c>
      <c r="AA47">
        <v>54.199548580861709</v>
      </c>
      <c r="AC47">
        <v>50.318570318570323</v>
      </c>
      <c r="AE47">
        <v>52.220691766146317</v>
      </c>
      <c r="AG47">
        <v>56.747388414055074</v>
      </c>
      <c r="AI47">
        <v>62.139917695473251</v>
      </c>
      <c r="AK47">
        <v>49.571174710063595</v>
      </c>
      <c r="AM47">
        <v>56.6</v>
      </c>
    </row>
    <row r="48" spans="1:40" x14ac:dyDescent="0.35">
      <c r="A48" t="s">
        <v>94</v>
      </c>
      <c r="B48" t="s">
        <v>89</v>
      </c>
      <c r="C48" s="3">
        <v>64.217700696236051</v>
      </c>
      <c r="D48" s="3">
        <v>75.635139271502922</v>
      </c>
      <c r="E48" s="3">
        <v>58.358840934598511</v>
      </c>
      <c r="F48" s="3">
        <v>65.174195660306765</v>
      </c>
      <c r="G48" s="3">
        <v>70.182379349046016</v>
      </c>
      <c r="H48" s="3">
        <v>51.73794826572604</v>
      </c>
      <c r="I48" s="3">
        <v>40.4</v>
      </c>
      <c r="J48" s="3"/>
      <c r="K48" s="3">
        <f t="shared" si="14"/>
        <v>64.217700696236051</v>
      </c>
      <c r="L48" s="3" t="e">
        <f t="shared" si="15"/>
        <v>#N/A</v>
      </c>
      <c r="M48" s="3">
        <f t="shared" si="16"/>
        <v>75.635139271502922</v>
      </c>
      <c r="N48" s="3" t="e">
        <f t="shared" si="17"/>
        <v>#N/A</v>
      </c>
      <c r="O48" s="3">
        <f t="shared" si="18"/>
        <v>58.358840934598511</v>
      </c>
      <c r="P48" s="3" t="e">
        <f t="shared" si="19"/>
        <v>#N/A</v>
      </c>
      <c r="Q48" s="3">
        <f t="shared" si="6"/>
        <v>65.174195660306765</v>
      </c>
      <c r="R48" s="3" t="e">
        <f t="shared" si="7"/>
        <v>#N/A</v>
      </c>
      <c r="S48" s="3">
        <f t="shared" si="8"/>
        <v>70.182379349046016</v>
      </c>
      <c r="T48" s="3" t="e">
        <f t="shared" si="9"/>
        <v>#N/A</v>
      </c>
      <c r="U48" s="3">
        <f t="shared" si="10"/>
        <v>51.73794826572604</v>
      </c>
      <c r="V48" s="3" t="e">
        <f t="shared" si="11"/>
        <v>#N/A</v>
      </c>
      <c r="W48" s="3">
        <f t="shared" si="12"/>
        <v>40.4</v>
      </c>
      <c r="X48" s="3" t="e">
        <f t="shared" si="13"/>
        <v>#N/A</v>
      </c>
      <c r="AA48">
        <v>64.217700696236051</v>
      </c>
      <c r="AC48">
        <v>75.635139271502922</v>
      </c>
      <c r="AE48">
        <v>58.358840934598511</v>
      </c>
      <c r="AG48">
        <v>65.174195660306765</v>
      </c>
      <c r="AI48">
        <v>70.182379349046016</v>
      </c>
      <c r="AK48">
        <v>51.73794826572604</v>
      </c>
      <c r="AM48">
        <v>40.4</v>
      </c>
    </row>
    <row r="49" spans="1:40" x14ac:dyDescent="0.35">
      <c r="A49" t="s">
        <v>18</v>
      </c>
      <c r="B49" t="s">
        <v>89</v>
      </c>
      <c r="C49" s="3">
        <v>49.088635410605107</v>
      </c>
      <c r="D49" s="3">
        <v>60.8939208939209</v>
      </c>
      <c r="E49" s="3">
        <v>48.185720003901814</v>
      </c>
      <c r="F49" s="3">
        <v>51.123745082078415</v>
      </c>
      <c r="G49" s="3">
        <v>57.544317822095586</v>
      </c>
      <c r="H49" s="3">
        <v>27.695473251028805</v>
      </c>
      <c r="I49" s="3">
        <v>40.299999999999997</v>
      </c>
      <c r="J49" s="3"/>
      <c r="K49" s="3">
        <f t="shared" si="14"/>
        <v>49.088635410605107</v>
      </c>
      <c r="L49" s="3" t="e">
        <f t="shared" si="15"/>
        <v>#N/A</v>
      </c>
      <c r="M49" s="3">
        <f t="shared" si="16"/>
        <v>60.8939208939209</v>
      </c>
      <c r="N49" s="3" t="e">
        <f t="shared" si="17"/>
        <v>#N/A</v>
      </c>
      <c r="O49" s="3">
        <f t="shared" si="18"/>
        <v>48.185720003901814</v>
      </c>
      <c r="P49" s="3" t="e">
        <f t="shared" si="19"/>
        <v>#N/A</v>
      </c>
      <c r="Q49" s="3">
        <f t="shared" si="6"/>
        <v>51.123745082078415</v>
      </c>
      <c r="R49" s="3" t="e">
        <f t="shared" si="7"/>
        <v>#N/A</v>
      </c>
      <c r="S49" s="3">
        <f t="shared" si="8"/>
        <v>57.544317822095586</v>
      </c>
      <c r="T49" s="3" t="e">
        <f t="shared" si="9"/>
        <v>#N/A</v>
      </c>
      <c r="U49" s="3">
        <f t="shared" si="10"/>
        <v>27.695473251028805</v>
      </c>
      <c r="V49" s="3" t="e">
        <f t="shared" si="11"/>
        <v>#N/A</v>
      </c>
      <c r="W49" s="3">
        <f t="shared" si="12"/>
        <v>40.299999999999997</v>
      </c>
      <c r="X49" s="3" t="e">
        <f t="shared" si="13"/>
        <v>#N/A</v>
      </c>
      <c r="AA49">
        <v>49.088635410605107</v>
      </c>
      <c r="AC49">
        <v>60.8939208939209</v>
      </c>
      <c r="AE49">
        <v>48.185720003901814</v>
      </c>
      <c r="AG49">
        <v>51.123745082078415</v>
      </c>
      <c r="AI49">
        <v>57.544317822095586</v>
      </c>
      <c r="AK49">
        <v>27.695473251028805</v>
      </c>
      <c r="AM49">
        <v>40.299999999999997</v>
      </c>
    </row>
    <row r="50" spans="1:40" x14ac:dyDescent="0.35">
      <c r="A50" t="s">
        <v>95</v>
      </c>
      <c r="B50" t="s">
        <v>162</v>
      </c>
      <c r="C50" s="3">
        <v>47.888000374111485</v>
      </c>
      <c r="D50" s="3">
        <v>54.173604173604183</v>
      </c>
      <c r="E50" s="3">
        <v>35.153920153920154</v>
      </c>
      <c r="F50" s="3">
        <v>58.393959435626101</v>
      </c>
      <c r="G50" s="3">
        <v>51.746710080043407</v>
      </c>
      <c r="H50" s="3">
        <v>39.971808027363586</v>
      </c>
      <c r="I50" s="3">
        <v>52</v>
      </c>
      <c r="J50" s="3"/>
      <c r="K50" s="3" t="e">
        <f t="shared" si="14"/>
        <v>#N/A</v>
      </c>
      <c r="L50" s="3">
        <f t="shared" si="15"/>
        <v>47.888000374111485</v>
      </c>
      <c r="M50" s="3" t="e">
        <f t="shared" si="16"/>
        <v>#N/A</v>
      </c>
      <c r="N50" s="3">
        <f t="shared" si="17"/>
        <v>54.173604173604183</v>
      </c>
      <c r="O50" s="3" t="e">
        <f t="shared" si="18"/>
        <v>#N/A</v>
      </c>
      <c r="P50" s="3">
        <f t="shared" si="19"/>
        <v>35.153920153920154</v>
      </c>
      <c r="Q50" s="3" t="e">
        <f t="shared" si="6"/>
        <v>#N/A</v>
      </c>
      <c r="R50" s="3">
        <f t="shared" si="7"/>
        <v>58.393959435626101</v>
      </c>
      <c r="S50" s="3" t="e">
        <f t="shared" si="8"/>
        <v>#N/A</v>
      </c>
      <c r="T50" s="3">
        <f t="shared" si="9"/>
        <v>51.746710080043407</v>
      </c>
      <c r="U50" s="3" t="e">
        <f t="shared" si="10"/>
        <v>#N/A</v>
      </c>
      <c r="V50" s="3">
        <f t="shared" si="11"/>
        <v>39.971808027363586</v>
      </c>
      <c r="W50" s="3" t="e">
        <f t="shared" si="12"/>
        <v>#N/A</v>
      </c>
      <c r="X50" s="3">
        <f t="shared" si="13"/>
        <v>52</v>
      </c>
      <c r="AB50">
        <v>47.888000374111485</v>
      </c>
      <c r="AD50">
        <v>54.173604173604183</v>
      </c>
      <c r="AF50">
        <v>35.153920153920154</v>
      </c>
      <c r="AH50">
        <v>58.393959435626101</v>
      </c>
      <c r="AJ50">
        <v>51.746710080043407</v>
      </c>
      <c r="AL50">
        <v>39.971808027363586</v>
      </c>
      <c r="AN50">
        <v>52</v>
      </c>
    </row>
    <row r="51" spans="1:40" x14ac:dyDescent="0.35">
      <c r="A51" t="s">
        <v>131</v>
      </c>
      <c r="B51" t="s">
        <v>162</v>
      </c>
      <c r="C51" s="3">
        <v>55.782466504688728</v>
      </c>
      <c r="D51" s="3">
        <v>56.361971361971356</v>
      </c>
      <c r="E51" s="3">
        <v>48.394753394753394</v>
      </c>
      <c r="F51" s="3">
        <v>61.025867136978242</v>
      </c>
      <c r="G51" s="3">
        <v>59.623380734491839</v>
      </c>
      <c r="H51" s="3">
        <v>53.506359895248785</v>
      </c>
      <c r="I51" s="3">
        <v>63.4</v>
      </c>
      <c r="J51" s="3"/>
      <c r="K51" s="3" t="e">
        <f t="shared" si="14"/>
        <v>#N/A</v>
      </c>
      <c r="L51" s="3">
        <f t="shared" si="15"/>
        <v>55.782466504688728</v>
      </c>
      <c r="M51" s="3" t="e">
        <f t="shared" si="16"/>
        <v>#N/A</v>
      </c>
      <c r="N51" s="3">
        <f t="shared" si="17"/>
        <v>56.361971361971356</v>
      </c>
      <c r="O51" s="3" t="e">
        <f t="shared" si="18"/>
        <v>#N/A</v>
      </c>
      <c r="P51" s="3">
        <f t="shared" si="19"/>
        <v>48.394753394753394</v>
      </c>
      <c r="Q51" s="3" t="e">
        <f t="shared" si="6"/>
        <v>#N/A</v>
      </c>
      <c r="R51" s="3">
        <f t="shared" si="7"/>
        <v>61.025867136978242</v>
      </c>
      <c r="S51" s="3" t="e">
        <f t="shared" si="8"/>
        <v>#N/A</v>
      </c>
      <c r="T51" s="3">
        <f t="shared" si="9"/>
        <v>59.623380734491839</v>
      </c>
      <c r="U51" s="3" t="e">
        <f t="shared" si="10"/>
        <v>#N/A</v>
      </c>
      <c r="V51" s="3">
        <f t="shared" si="11"/>
        <v>53.506359895248785</v>
      </c>
      <c r="W51" s="3" t="e">
        <f t="shared" si="12"/>
        <v>#N/A</v>
      </c>
      <c r="X51" s="3">
        <f t="shared" si="13"/>
        <v>63.4</v>
      </c>
      <c r="AB51">
        <v>55.782466504688728</v>
      </c>
      <c r="AD51">
        <v>56.361971361971356</v>
      </c>
      <c r="AF51">
        <v>48.394753394753394</v>
      </c>
      <c r="AH51">
        <v>61.025867136978242</v>
      </c>
      <c r="AJ51">
        <v>59.623380734491839</v>
      </c>
      <c r="AL51">
        <v>53.506359895248785</v>
      </c>
      <c r="AN51">
        <v>63.4</v>
      </c>
    </row>
    <row r="52" spans="1:40" x14ac:dyDescent="0.35">
      <c r="A52" t="s">
        <v>132</v>
      </c>
      <c r="B52" t="s">
        <v>162</v>
      </c>
      <c r="C52" s="3">
        <v>42.026060359393696</v>
      </c>
      <c r="D52" s="3">
        <v>36.323676323676317</v>
      </c>
      <c r="E52" s="3">
        <v>35.102243435576774</v>
      </c>
      <c r="F52" s="3">
        <v>48.200379867046536</v>
      </c>
      <c r="G52" s="3">
        <v>59.093067426400758</v>
      </c>
      <c r="H52" s="3">
        <v>31.410934744268076</v>
      </c>
      <c r="I52" s="3">
        <v>50.5</v>
      </c>
      <c r="J52" s="3"/>
      <c r="K52" s="3" t="e">
        <f t="shared" si="14"/>
        <v>#N/A</v>
      </c>
      <c r="L52" s="3">
        <f t="shared" si="15"/>
        <v>42.026060359393696</v>
      </c>
      <c r="M52" s="3" t="e">
        <f t="shared" si="16"/>
        <v>#N/A</v>
      </c>
      <c r="N52" s="3">
        <f t="shared" si="17"/>
        <v>36.323676323676317</v>
      </c>
      <c r="O52" s="3" t="e">
        <f t="shared" si="18"/>
        <v>#N/A</v>
      </c>
      <c r="P52" s="3">
        <f t="shared" si="19"/>
        <v>35.102243435576774</v>
      </c>
      <c r="Q52" s="3" t="e">
        <f t="shared" si="6"/>
        <v>#N/A</v>
      </c>
      <c r="R52" s="3">
        <f t="shared" si="7"/>
        <v>48.200379867046536</v>
      </c>
      <c r="S52" s="3" t="e">
        <f t="shared" si="8"/>
        <v>#N/A</v>
      </c>
      <c r="T52" s="3">
        <f t="shared" si="9"/>
        <v>59.093067426400758</v>
      </c>
      <c r="U52" s="3" t="e">
        <f t="shared" si="10"/>
        <v>#N/A</v>
      </c>
      <c r="V52" s="3">
        <f t="shared" si="11"/>
        <v>31.410934744268076</v>
      </c>
      <c r="W52" s="3" t="e">
        <f t="shared" si="12"/>
        <v>#N/A</v>
      </c>
      <c r="X52" s="3">
        <f t="shared" si="13"/>
        <v>50.5</v>
      </c>
      <c r="AB52">
        <v>42.026060359393696</v>
      </c>
      <c r="AD52">
        <v>36.323676323676317</v>
      </c>
      <c r="AF52">
        <v>35.102243435576774</v>
      </c>
      <c r="AH52">
        <v>48.200379867046536</v>
      </c>
      <c r="AJ52">
        <v>59.093067426400758</v>
      </c>
      <c r="AL52">
        <v>31.410934744268076</v>
      </c>
      <c r="AN52">
        <v>50.5</v>
      </c>
    </row>
    <row r="53" spans="1:40" x14ac:dyDescent="0.35">
      <c r="A53" t="s">
        <v>133</v>
      </c>
      <c r="B53" t="s">
        <v>162</v>
      </c>
      <c r="C53" s="3">
        <v>50.401380605926057</v>
      </c>
      <c r="D53" s="3">
        <v>57.340597113324378</v>
      </c>
      <c r="E53" s="3">
        <v>43.172105672105666</v>
      </c>
      <c r="F53" s="3">
        <v>50.273877357210694</v>
      </c>
      <c r="G53" s="3">
        <v>56.303418803418801</v>
      </c>
      <c r="H53" s="3">
        <v>44.916904083570749</v>
      </c>
      <c r="I53" s="3">
        <v>69.8</v>
      </c>
      <c r="J53" s="3"/>
      <c r="K53" s="3" t="e">
        <f t="shared" si="14"/>
        <v>#N/A</v>
      </c>
      <c r="L53" s="3">
        <f t="shared" si="15"/>
        <v>50.401380605926057</v>
      </c>
      <c r="M53" s="3" t="e">
        <f t="shared" si="16"/>
        <v>#N/A</v>
      </c>
      <c r="N53" s="3">
        <f t="shared" si="17"/>
        <v>57.340597113324378</v>
      </c>
      <c r="O53" s="3" t="e">
        <f t="shared" si="18"/>
        <v>#N/A</v>
      </c>
      <c r="P53" s="3">
        <f t="shared" si="19"/>
        <v>43.172105672105666</v>
      </c>
      <c r="Q53" s="3" t="e">
        <f t="shared" si="6"/>
        <v>#N/A</v>
      </c>
      <c r="R53" s="3">
        <f t="shared" si="7"/>
        <v>50.273877357210694</v>
      </c>
      <c r="S53" s="3" t="e">
        <f t="shared" si="8"/>
        <v>#N/A</v>
      </c>
      <c r="T53" s="3">
        <f t="shared" si="9"/>
        <v>56.303418803418801</v>
      </c>
      <c r="U53" s="3" t="e">
        <f t="shared" si="10"/>
        <v>#N/A</v>
      </c>
      <c r="V53" s="3">
        <f t="shared" si="11"/>
        <v>44.916904083570749</v>
      </c>
      <c r="W53" s="3" t="e">
        <f t="shared" si="12"/>
        <v>#N/A</v>
      </c>
      <c r="X53" s="3">
        <f t="shared" si="13"/>
        <v>69.8</v>
      </c>
      <c r="AB53">
        <v>50.401380605926057</v>
      </c>
      <c r="AD53">
        <v>57.340597113324378</v>
      </c>
      <c r="AF53">
        <v>43.172105672105666</v>
      </c>
      <c r="AH53">
        <v>50.273877357210694</v>
      </c>
      <c r="AJ53">
        <v>56.303418803418801</v>
      </c>
      <c r="AL53">
        <v>44.916904083570749</v>
      </c>
      <c r="AN53">
        <v>69.8</v>
      </c>
    </row>
    <row r="54" spans="1:40" x14ac:dyDescent="0.35">
      <c r="A54" t="s">
        <v>96</v>
      </c>
      <c r="B54" t="s">
        <v>162</v>
      </c>
      <c r="C54" s="3">
        <v>59.616685456331922</v>
      </c>
      <c r="D54" s="3">
        <v>66.254620800075344</v>
      </c>
      <c r="E54" s="3">
        <v>54.99956833290166</v>
      </c>
      <c r="F54" s="3">
        <v>60.14434382489938</v>
      </c>
      <c r="G54" s="3">
        <v>67.769935825491388</v>
      </c>
      <c r="H54" s="3">
        <v>48.914958498291831</v>
      </c>
      <c r="I54" s="3">
        <v>58</v>
      </c>
      <c r="J54" s="3"/>
      <c r="K54" s="3" t="e">
        <f t="shared" si="14"/>
        <v>#N/A</v>
      </c>
      <c r="L54" s="3">
        <f t="shared" si="15"/>
        <v>59.616685456331922</v>
      </c>
      <c r="M54" s="3" t="e">
        <f t="shared" si="16"/>
        <v>#N/A</v>
      </c>
      <c r="N54" s="3">
        <f t="shared" si="17"/>
        <v>66.254620800075344</v>
      </c>
      <c r="O54" s="3" t="e">
        <f t="shared" si="18"/>
        <v>#N/A</v>
      </c>
      <c r="P54" s="3">
        <f t="shared" si="19"/>
        <v>54.99956833290166</v>
      </c>
      <c r="Q54" s="3" t="e">
        <f t="shared" si="6"/>
        <v>#N/A</v>
      </c>
      <c r="R54" s="3">
        <f t="shared" si="7"/>
        <v>60.14434382489938</v>
      </c>
      <c r="S54" s="3" t="e">
        <f t="shared" si="8"/>
        <v>#N/A</v>
      </c>
      <c r="T54" s="3">
        <f t="shared" si="9"/>
        <v>67.769935825491388</v>
      </c>
      <c r="U54" s="3" t="e">
        <f t="shared" si="10"/>
        <v>#N/A</v>
      </c>
      <c r="V54" s="3">
        <f t="shared" si="11"/>
        <v>48.914958498291831</v>
      </c>
      <c r="W54" s="3" t="e">
        <f t="shared" si="12"/>
        <v>#N/A</v>
      </c>
      <c r="X54" s="3">
        <f t="shared" si="13"/>
        <v>58</v>
      </c>
      <c r="AB54">
        <v>59.616685456331922</v>
      </c>
      <c r="AD54">
        <v>66.254620800075344</v>
      </c>
      <c r="AF54">
        <v>54.99956833290166</v>
      </c>
      <c r="AH54">
        <v>60.14434382489938</v>
      </c>
      <c r="AJ54">
        <v>67.769935825491388</v>
      </c>
      <c r="AL54">
        <v>48.914958498291831</v>
      </c>
      <c r="AN54">
        <v>58</v>
      </c>
    </row>
    <row r="55" spans="1:40" x14ac:dyDescent="0.35">
      <c r="A55" t="s">
        <v>11</v>
      </c>
      <c r="B55" t="s">
        <v>162</v>
      </c>
      <c r="C55" s="3">
        <v>30.110215391805802</v>
      </c>
      <c r="D55" s="3">
        <v>26.962269756387403</v>
      </c>
      <c r="E55" s="3">
        <v>19.646287808052509</v>
      </c>
      <c r="F55" s="3">
        <v>32.214225196251341</v>
      </c>
      <c r="G55" s="3">
        <v>43.780763334140232</v>
      </c>
      <c r="H55" s="3">
        <v>27.947530864197528</v>
      </c>
      <c r="I55" s="3">
        <v>73.8</v>
      </c>
      <c r="J55" s="3"/>
      <c r="K55" s="3" t="e">
        <f t="shared" si="14"/>
        <v>#N/A</v>
      </c>
      <c r="L55" s="3">
        <f t="shared" si="15"/>
        <v>30.110215391805802</v>
      </c>
      <c r="M55" s="3" t="e">
        <f t="shared" si="16"/>
        <v>#N/A</v>
      </c>
      <c r="N55" s="3">
        <f t="shared" si="17"/>
        <v>26.962269756387403</v>
      </c>
      <c r="O55" s="3" t="e">
        <f t="shared" si="18"/>
        <v>#N/A</v>
      </c>
      <c r="P55" s="3">
        <f t="shared" si="19"/>
        <v>19.646287808052509</v>
      </c>
      <c r="Q55" s="3" t="e">
        <f t="shared" si="6"/>
        <v>#N/A</v>
      </c>
      <c r="R55" s="3">
        <f t="shared" si="7"/>
        <v>32.214225196251341</v>
      </c>
      <c r="S55" s="3" t="e">
        <f t="shared" si="8"/>
        <v>#N/A</v>
      </c>
      <c r="T55" s="3">
        <f t="shared" si="9"/>
        <v>43.780763334140232</v>
      </c>
      <c r="U55" s="3" t="e">
        <f t="shared" si="10"/>
        <v>#N/A</v>
      </c>
      <c r="V55" s="3">
        <f t="shared" si="11"/>
        <v>27.947530864197528</v>
      </c>
      <c r="W55" s="3" t="e">
        <f t="shared" si="12"/>
        <v>#N/A</v>
      </c>
      <c r="X55" s="3">
        <f t="shared" si="13"/>
        <v>73.8</v>
      </c>
      <c r="AB55">
        <v>30.110215391805802</v>
      </c>
      <c r="AD55">
        <v>26.962269756387403</v>
      </c>
      <c r="AF55">
        <v>19.646287808052509</v>
      </c>
      <c r="AH55">
        <v>32.214225196251341</v>
      </c>
      <c r="AJ55">
        <v>43.780763334140232</v>
      </c>
      <c r="AL55">
        <v>27.947530864197528</v>
      </c>
      <c r="AN55">
        <v>73.8</v>
      </c>
    </row>
    <row r="56" spans="1:40" x14ac:dyDescent="0.35">
      <c r="A56" t="s">
        <v>173</v>
      </c>
      <c r="B56" t="s">
        <v>89</v>
      </c>
      <c r="C56" s="3">
        <v>68.194506391476096</v>
      </c>
      <c r="D56" s="3">
        <v>69.295990205081125</v>
      </c>
      <c r="E56" s="3">
        <v>66.140627049717963</v>
      </c>
      <c r="F56" s="3">
        <v>77.03423120089785</v>
      </c>
      <c r="G56" s="3">
        <v>72.407407407407391</v>
      </c>
      <c r="H56" s="3">
        <v>56.09427609427609</v>
      </c>
      <c r="I56" s="3">
        <v>59.4</v>
      </c>
      <c r="J56" s="3"/>
      <c r="K56" s="3">
        <f t="shared" si="14"/>
        <v>68.194506391476096</v>
      </c>
      <c r="L56" s="3" t="e">
        <f t="shared" si="15"/>
        <v>#N/A</v>
      </c>
      <c r="M56" s="3">
        <f t="shared" si="16"/>
        <v>69.295990205081125</v>
      </c>
      <c r="N56" s="3" t="e">
        <f t="shared" si="17"/>
        <v>#N/A</v>
      </c>
      <c r="O56" s="3">
        <f t="shared" si="18"/>
        <v>66.140627049717963</v>
      </c>
      <c r="P56" s="3" t="e">
        <f t="shared" si="19"/>
        <v>#N/A</v>
      </c>
      <c r="Q56" s="3">
        <f t="shared" si="6"/>
        <v>77.03423120089785</v>
      </c>
      <c r="R56" s="3" t="e">
        <f t="shared" si="7"/>
        <v>#N/A</v>
      </c>
      <c r="S56" s="3">
        <f t="shared" si="8"/>
        <v>72.407407407407391</v>
      </c>
      <c r="T56" s="3" t="e">
        <f t="shared" si="9"/>
        <v>#N/A</v>
      </c>
      <c r="U56" s="3">
        <f t="shared" si="10"/>
        <v>56.09427609427609</v>
      </c>
      <c r="V56" s="3" t="e">
        <f t="shared" si="11"/>
        <v>#N/A</v>
      </c>
      <c r="W56" s="3">
        <f t="shared" si="12"/>
        <v>59.4</v>
      </c>
      <c r="X56" s="3" t="e">
        <f t="shared" si="13"/>
        <v>#N/A</v>
      </c>
      <c r="AA56">
        <v>68.194506391476096</v>
      </c>
      <c r="AC56">
        <v>69.295990205081125</v>
      </c>
      <c r="AE56">
        <v>66.140627049717963</v>
      </c>
      <c r="AG56">
        <v>77.03423120089785</v>
      </c>
      <c r="AI56">
        <v>72.407407407407391</v>
      </c>
      <c r="AK56">
        <v>56.09427609427609</v>
      </c>
      <c r="AM56">
        <v>59.4</v>
      </c>
    </row>
    <row r="57" spans="1:40" x14ac:dyDescent="0.35">
      <c r="A57" t="s">
        <v>97</v>
      </c>
      <c r="B57" t="s">
        <v>89</v>
      </c>
      <c r="C57" s="3">
        <v>55.946571292530891</v>
      </c>
      <c r="D57" s="3">
        <v>54.029180695847366</v>
      </c>
      <c r="E57" s="3">
        <v>59.146770737679823</v>
      </c>
      <c r="F57" s="3">
        <v>57.453703703703702</v>
      </c>
      <c r="G57" s="3">
        <v>66.887392442947998</v>
      </c>
      <c r="H57" s="3">
        <v>42.21580888247555</v>
      </c>
      <c r="I57" s="3">
        <v>55.9</v>
      </c>
      <c r="J57" s="3"/>
      <c r="K57" s="3">
        <f t="shared" si="14"/>
        <v>55.946571292530891</v>
      </c>
      <c r="L57" s="3" t="e">
        <f t="shared" si="15"/>
        <v>#N/A</v>
      </c>
      <c r="M57" s="3">
        <f t="shared" si="16"/>
        <v>54.029180695847366</v>
      </c>
      <c r="N57" s="3" t="e">
        <f t="shared" si="17"/>
        <v>#N/A</v>
      </c>
      <c r="O57" s="3">
        <f t="shared" si="18"/>
        <v>59.146770737679823</v>
      </c>
      <c r="P57" s="3" t="e">
        <f t="shared" si="19"/>
        <v>#N/A</v>
      </c>
      <c r="Q57" s="3">
        <f t="shared" si="6"/>
        <v>57.453703703703702</v>
      </c>
      <c r="R57" s="3" t="e">
        <f t="shared" si="7"/>
        <v>#N/A</v>
      </c>
      <c r="S57" s="3">
        <f t="shared" si="8"/>
        <v>66.887392442947998</v>
      </c>
      <c r="T57" s="3" t="e">
        <f t="shared" si="9"/>
        <v>#N/A</v>
      </c>
      <c r="U57" s="3">
        <f t="shared" si="10"/>
        <v>42.21580888247555</v>
      </c>
      <c r="V57" s="3" t="e">
        <f t="shared" si="11"/>
        <v>#N/A</v>
      </c>
      <c r="W57" s="3">
        <f t="shared" si="12"/>
        <v>55.9</v>
      </c>
      <c r="X57" s="3" t="e">
        <f t="shared" si="13"/>
        <v>#N/A</v>
      </c>
      <c r="AA57">
        <v>55.946571292530891</v>
      </c>
      <c r="AC57">
        <v>54.029180695847366</v>
      </c>
      <c r="AE57">
        <v>59.146770737679823</v>
      </c>
      <c r="AG57">
        <v>57.453703703703702</v>
      </c>
      <c r="AI57">
        <v>66.887392442947998</v>
      </c>
      <c r="AK57">
        <v>42.21580888247555</v>
      </c>
      <c r="AM57">
        <v>55.9</v>
      </c>
    </row>
    <row r="58" spans="1:40" x14ac:dyDescent="0.35">
      <c r="A58" t="s">
        <v>135</v>
      </c>
      <c r="B58" t="s">
        <v>89</v>
      </c>
      <c r="C58" s="3">
        <v>42.958037691202669</v>
      </c>
      <c r="D58" s="3">
        <v>41.476536931082386</v>
      </c>
      <c r="E58" s="3">
        <v>38.198120622363049</v>
      </c>
      <c r="F58" s="3">
        <v>48.096168235057121</v>
      </c>
      <c r="G58" s="3">
        <v>43.81265168302204</v>
      </c>
      <c r="H58" s="3">
        <v>43.206710984488758</v>
      </c>
      <c r="I58" s="3">
        <v>7</v>
      </c>
      <c r="J58" s="3"/>
      <c r="K58" s="3">
        <f t="shared" si="14"/>
        <v>42.958037691202669</v>
      </c>
      <c r="L58" s="3" t="e">
        <f t="shared" si="15"/>
        <v>#N/A</v>
      </c>
      <c r="M58" s="3">
        <f t="shared" si="16"/>
        <v>41.476536931082386</v>
      </c>
      <c r="N58" s="3" t="e">
        <f t="shared" si="17"/>
        <v>#N/A</v>
      </c>
      <c r="O58" s="3">
        <f t="shared" si="18"/>
        <v>38.198120622363049</v>
      </c>
      <c r="P58" s="3" t="e">
        <f t="shared" si="19"/>
        <v>#N/A</v>
      </c>
      <c r="Q58" s="3">
        <f t="shared" si="6"/>
        <v>48.096168235057121</v>
      </c>
      <c r="R58" s="3" t="e">
        <f t="shared" si="7"/>
        <v>#N/A</v>
      </c>
      <c r="S58" s="3">
        <f t="shared" si="8"/>
        <v>43.81265168302204</v>
      </c>
      <c r="T58" s="3" t="e">
        <f t="shared" si="9"/>
        <v>#N/A</v>
      </c>
      <c r="U58" s="3">
        <f t="shared" si="10"/>
        <v>43.206710984488758</v>
      </c>
      <c r="V58" s="3" t="e">
        <f t="shared" si="11"/>
        <v>#N/A</v>
      </c>
      <c r="W58" s="3">
        <f t="shared" si="12"/>
        <v>7</v>
      </c>
      <c r="X58" s="3" t="e">
        <f t="shared" si="13"/>
        <v>#N/A</v>
      </c>
      <c r="AA58">
        <v>42.958037691202669</v>
      </c>
      <c r="AC58">
        <v>41.476536931082386</v>
      </c>
      <c r="AE58">
        <v>38.198120622363049</v>
      </c>
      <c r="AG58">
        <v>48.096168235057121</v>
      </c>
      <c r="AI58">
        <v>43.81265168302204</v>
      </c>
      <c r="AK58">
        <v>43.206710984488758</v>
      </c>
      <c r="AM58">
        <v>7</v>
      </c>
    </row>
    <row r="59" spans="1:40" x14ac:dyDescent="0.35">
      <c r="A59" t="s">
        <v>144</v>
      </c>
      <c r="B59" t="s">
        <v>89</v>
      </c>
      <c r="C59" s="3">
        <v>62.059524416847651</v>
      </c>
      <c r="D59" s="3">
        <v>67.056021980264404</v>
      </c>
      <c r="E59" s="3">
        <v>52.03091521273339</v>
      </c>
      <c r="F59" s="3">
        <v>65.371472663139329</v>
      </c>
      <c r="G59" s="3">
        <v>68.004115226337461</v>
      </c>
      <c r="H59" s="3">
        <v>57.835097001763671</v>
      </c>
      <c r="I59" s="3">
        <v>81.599999999999994</v>
      </c>
      <c r="J59" s="3"/>
      <c r="K59" s="3">
        <f t="shared" si="14"/>
        <v>62.059524416847651</v>
      </c>
      <c r="L59" s="3" t="e">
        <f t="shared" si="15"/>
        <v>#N/A</v>
      </c>
      <c r="M59" s="3">
        <f t="shared" si="16"/>
        <v>67.056021980264404</v>
      </c>
      <c r="N59" s="3" t="e">
        <f t="shared" si="17"/>
        <v>#N/A</v>
      </c>
      <c r="O59" s="3">
        <f t="shared" si="18"/>
        <v>52.03091521273339</v>
      </c>
      <c r="P59" s="3" t="e">
        <f t="shared" si="19"/>
        <v>#N/A</v>
      </c>
      <c r="Q59" s="3">
        <f t="shared" si="6"/>
        <v>65.371472663139329</v>
      </c>
      <c r="R59" s="3" t="e">
        <f t="shared" si="7"/>
        <v>#N/A</v>
      </c>
      <c r="S59" s="3">
        <f t="shared" si="8"/>
        <v>68.004115226337461</v>
      </c>
      <c r="T59" s="3" t="e">
        <f t="shared" si="9"/>
        <v>#N/A</v>
      </c>
      <c r="U59" s="3">
        <f t="shared" si="10"/>
        <v>57.835097001763671</v>
      </c>
      <c r="V59" s="3" t="e">
        <f t="shared" si="11"/>
        <v>#N/A</v>
      </c>
      <c r="W59" s="3">
        <f t="shared" si="12"/>
        <v>81.599999999999994</v>
      </c>
      <c r="X59" s="3" t="e">
        <f t="shared" si="13"/>
        <v>#N/A</v>
      </c>
      <c r="AA59">
        <v>62.059524416847651</v>
      </c>
      <c r="AC59">
        <v>67.056021980264404</v>
      </c>
      <c r="AE59">
        <v>52.03091521273339</v>
      </c>
      <c r="AG59">
        <v>65.371472663139329</v>
      </c>
      <c r="AI59">
        <v>68.004115226337461</v>
      </c>
      <c r="AK59">
        <v>57.835097001763671</v>
      </c>
      <c r="AM59">
        <v>81.599999999999994</v>
      </c>
    </row>
    <row r="60" spans="1:40" x14ac:dyDescent="0.35">
      <c r="A60" t="s">
        <v>136</v>
      </c>
      <c r="B60" t="s">
        <v>89</v>
      </c>
      <c r="C60" s="3">
        <v>53.054758949119218</v>
      </c>
      <c r="D60" s="3">
        <v>51.049819989213923</v>
      </c>
      <c r="E60" s="3">
        <v>52.567340067340062</v>
      </c>
      <c r="F60" s="3">
        <v>57.515198279087173</v>
      </c>
      <c r="G60" s="3">
        <v>54.915045516897358</v>
      </c>
      <c r="H60" s="3">
        <v>49.226390893057555</v>
      </c>
      <c r="I60" s="3">
        <v>20.100000000000001</v>
      </c>
      <c r="J60" s="3"/>
      <c r="K60" s="3">
        <f t="shared" si="14"/>
        <v>53.054758949119218</v>
      </c>
      <c r="L60" s="3" t="e">
        <f t="shared" si="15"/>
        <v>#N/A</v>
      </c>
      <c r="M60" s="3">
        <f t="shared" si="16"/>
        <v>51.049819989213923</v>
      </c>
      <c r="N60" s="3" t="e">
        <f t="shared" si="17"/>
        <v>#N/A</v>
      </c>
      <c r="O60" s="3">
        <f t="shared" si="18"/>
        <v>52.567340067340062</v>
      </c>
      <c r="P60" s="3" t="e">
        <f t="shared" si="19"/>
        <v>#N/A</v>
      </c>
      <c r="Q60" s="3">
        <f t="shared" si="6"/>
        <v>57.515198279087173</v>
      </c>
      <c r="R60" s="3" t="e">
        <f t="shared" si="7"/>
        <v>#N/A</v>
      </c>
      <c r="S60" s="3">
        <f t="shared" si="8"/>
        <v>54.915045516897358</v>
      </c>
      <c r="T60" s="3" t="e">
        <f t="shared" si="9"/>
        <v>#N/A</v>
      </c>
      <c r="U60" s="3">
        <f t="shared" si="10"/>
        <v>49.226390893057555</v>
      </c>
      <c r="V60" s="3" t="e">
        <f t="shared" si="11"/>
        <v>#N/A</v>
      </c>
      <c r="W60" s="3">
        <f t="shared" si="12"/>
        <v>20.100000000000001</v>
      </c>
      <c r="X60" s="3" t="e">
        <f t="shared" si="13"/>
        <v>#N/A</v>
      </c>
      <c r="AA60">
        <v>53.054758949119218</v>
      </c>
      <c r="AC60">
        <v>51.049819989213923</v>
      </c>
      <c r="AE60">
        <v>52.567340067340062</v>
      </c>
      <c r="AG60">
        <v>57.515198279087173</v>
      </c>
      <c r="AI60">
        <v>54.915045516897358</v>
      </c>
      <c r="AK60">
        <v>49.226390893057555</v>
      </c>
      <c r="AM60">
        <v>20.100000000000001</v>
      </c>
    </row>
    <row r="61" spans="1:40" x14ac:dyDescent="0.35">
      <c r="A61" t="s">
        <v>106</v>
      </c>
      <c r="B61" t="s">
        <v>162</v>
      </c>
      <c r="C61" s="3">
        <v>63.570850959739843</v>
      </c>
      <c r="D61" s="3">
        <v>67.143967143967132</v>
      </c>
      <c r="E61" s="3">
        <v>60.230972730972717</v>
      </c>
      <c r="F61" s="3">
        <v>66.941391941391927</v>
      </c>
      <c r="G61" s="3">
        <v>68.159001492334824</v>
      </c>
      <c r="H61" s="3">
        <v>55.378921490032603</v>
      </c>
      <c r="I61" s="3">
        <v>54.6</v>
      </c>
      <c r="J61" s="3"/>
      <c r="K61" s="3" t="e">
        <f t="shared" si="14"/>
        <v>#N/A</v>
      </c>
      <c r="L61" s="3">
        <f t="shared" si="15"/>
        <v>63.570850959739843</v>
      </c>
      <c r="M61" s="3" t="e">
        <f t="shared" si="16"/>
        <v>#N/A</v>
      </c>
      <c r="N61" s="3">
        <f t="shared" si="17"/>
        <v>67.143967143967132</v>
      </c>
      <c r="O61" s="3" t="e">
        <f t="shared" si="18"/>
        <v>#N/A</v>
      </c>
      <c r="P61" s="3">
        <f t="shared" si="19"/>
        <v>60.230972730972717</v>
      </c>
      <c r="Q61" s="3" t="e">
        <f t="shared" si="6"/>
        <v>#N/A</v>
      </c>
      <c r="R61" s="3">
        <f t="shared" si="7"/>
        <v>66.941391941391927</v>
      </c>
      <c r="S61" s="3" t="e">
        <f t="shared" si="8"/>
        <v>#N/A</v>
      </c>
      <c r="T61" s="3">
        <f t="shared" si="9"/>
        <v>68.159001492334824</v>
      </c>
      <c r="U61" s="3" t="e">
        <f t="shared" si="10"/>
        <v>#N/A</v>
      </c>
      <c r="V61" s="3">
        <f t="shared" si="11"/>
        <v>55.378921490032603</v>
      </c>
      <c r="W61" s="3" t="e">
        <f t="shared" si="12"/>
        <v>#N/A</v>
      </c>
      <c r="X61" s="3">
        <f t="shared" si="13"/>
        <v>54.6</v>
      </c>
      <c r="AB61">
        <v>63.570850959739843</v>
      </c>
      <c r="AD61">
        <v>67.143967143967132</v>
      </c>
      <c r="AF61">
        <v>60.230972730972717</v>
      </c>
      <c r="AH61">
        <v>66.941391941391927</v>
      </c>
      <c r="AJ61">
        <v>68.159001492334824</v>
      </c>
      <c r="AL61">
        <v>55.378921490032603</v>
      </c>
      <c r="AN61">
        <v>54.6</v>
      </c>
    </row>
    <row r="62" spans="1:40" x14ac:dyDescent="0.35">
      <c r="A62" t="s">
        <v>107</v>
      </c>
      <c r="B62" t="s">
        <v>89</v>
      </c>
      <c r="C62" s="3">
        <v>72.569841680952791</v>
      </c>
      <c r="D62" s="3">
        <v>72.289562289562284</v>
      </c>
      <c r="E62" s="3">
        <v>73.881673881673876</v>
      </c>
      <c r="F62" s="3">
        <v>73.532085198751858</v>
      </c>
      <c r="G62" s="3">
        <v>77.266087821643353</v>
      </c>
      <c r="H62" s="3">
        <v>65.879799213132543</v>
      </c>
      <c r="I62" s="3">
        <v>61.1</v>
      </c>
      <c r="J62" s="3"/>
      <c r="K62" s="3">
        <f t="shared" si="14"/>
        <v>72.569841680952791</v>
      </c>
      <c r="L62" s="3" t="e">
        <f t="shared" si="15"/>
        <v>#N/A</v>
      </c>
      <c r="M62" s="3">
        <f t="shared" si="16"/>
        <v>72.289562289562284</v>
      </c>
      <c r="N62" s="3" t="e">
        <f t="shared" si="17"/>
        <v>#N/A</v>
      </c>
      <c r="O62" s="3">
        <f t="shared" si="18"/>
        <v>73.881673881673876</v>
      </c>
      <c r="P62" s="3" t="e">
        <f t="shared" si="19"/>
        <v>#N/A</v>
      </c>
      <c r="Q62" s="3">
        <f t="shared" si="6"/>
        <v>73.532085198751858</v>
      </c>
      <c r="R62" s="3" t="e">
        <f t="shared" si="7"/>
        <v>#N/A</v>
      </c>
      <c r="S62" s="3">
        <f t="shared" si="8"/>
        <v>77.266087821643353</v>
      </c>
      <c r="T62" s="3" t="e">
        <f t="shared" si="9"/>
        <v>#N/A</v>
      </c>
      <c r="U62" s="3">
        <f t="shared" si="10"/>
        <v>65.879799213132543</v>
      </c>
      <c r="V62" s="3" t="e">
        <f t="shared" si="11"/>
        <v>#N/A</v>
      </c>
      <c r="W62" s="3">
        <f t="shared" si="12"/>
        <v>61.1</v>
      </c>
      <c r="X62" s="3" t="e">
        <f t="shared" si="13"/>
        <v>#N/A</v>
      </c>
      <c r="AA62">
        <v>72.569841680952791</v>
      </c>
      <c r="AC62">
        <v>72.289562289562284</v>
      </c>
      <c r="AE62">
        <v>73.881673881673876</v>
      </c>
      <c r="AG62">
        <v>73.532085198751858</v>
      </c>
      <c r="AI62">
        <v>77.266087821643353</v>
      </c>
      <c r="AK62">
        <v>65.879799213132543</v>
      </c>
      <c r="AM62">
        <v>61.1</v>
      </c>
    </row>
    <row r="63" spans="1:40" x14ac:dyDescent="0.35">
      <c r="A63" t="s">
        <v>12</v>
      </c>
      <c r="B63" t="s">
        <v>89</v>
      </c>
      <c r="C63" s="3">
        <v>43.299006175268801</v>
      </c>
      <c r="D63" s="3">
        <v>42.884253793344698</v>
      </c>
      <c r="E63" s="3">
        <v>39.292929292929294</v>
      </c>
      <c r="F63" s="3">
        <v>36.961880711880717</v>
      </c>
      <c r="G63" s="3">
        <v>55.658436213991763</v>
      </c>
      <c r="H63" s="3">
        <v>41.697530864197525</v>
      </c>
      <c r="I63" s="3">
        <v>24.6</v>
      </c>
      <c r="J63" s="3"/>
      <c r="K63" s="3">
        <f t="shared" si="14"/>
        <v>43.299006175268801</v>
      </c>
      <c r="L63" s="3" t="e">
        <f t="shared" si="15"/>
        <v>#N/A</v>
      </c>
      <c r="M63" s="3">
        <f t="shared" si="16"/>
        <v>42.884253793344698</v>
      </c>
      <c r="N63" s="3" t="e">
        <f t="shared" si="17"/>
        <v>#N/A</v>
      </c>
      <c r="O63" s="3">
        <f t="shared" si="18"/>
        <v>39.292929292929294</v>
      </c>
      <c r="P63" s="3" t="e">
        <f t="shared" si="19"/>
        <v>#N/A</v>
      </c>
      <c r="Q63" s="3">
        <f t="shared" si="6"/>
        <v>36.961880711880717</v>
      </c>
      <c r="R63" s="3" t="e">
        <f t="shared" si="7"/>
        <v>#N/A</v>
      </c>
      <c r="S63" s="3">
        <f t="shared" si="8"/>
        <v>55.658436213991763</v>
      </c>
      <c r="T63" s="3" t="e">
        <f t="shared" si="9"/>
        <v>#N/A</v>
      </c>
      <c r="U63" s="3">
        <f t="shared" si="10"/>
        <v>41.697530864197525</v>
      </c>
      <c r="V63" s="3" t="e">
        <f t="shared" si="11"/>
        <v>#N/A</v>
      </c>
      <c r="W63" s="3">
        <f t="shared" si="12"/>
        <v>24.6</v>
      </c>
      <c r="X63" s="3" t="e">
        <f t="shared" si="13"/>
        <v>#N/A</v>
      </c>
      <c r="AA63">
        <v>43.299006175268801</v>
      </c>
      <c r="AC63">
        <v>42.884253793344698</v>
      </c>
      <c r="AE63">
        <v>39.292929292929294</v>
      </c>
      <c r="AG63">
        <v>36.961880711880717</v>
      </c>
      <c r="AI63">
        <v>55.658436213991763</v>
      </c>
      <c r="AK63">
        <v>41.697530864197525</v>
      </c>
      <c r="AM63">
        <v>24.6</v>
      </c>
    </row>
    <row r="64" spans="1:40" x14ac:dyDescent="0.35">
      <c r="A64" t="s">
        <v>108</v>
      </c>
      <c r="B64" t="s">
        <v>162</v>
      </c>
      <c r="C64" s="3">
        <v>50.768402519665145</v>
      </c>
      <c r="D64" s="3">
        <v>59.155953474135281</v>
      </c>
      <c r="E64" s="3">
        <v>43.077747168656252</v>
      </c>
      <c r="F64" s="3">
        <v>58.713624338624335</v>
      </c>
      <c r="G64" s="3">
        <v>42.709502431724644</v>
      </c>
      <c r="H64" s="3">
        <v>50.185185185185183</v>
      </c>
      <c r="I64" s="3">
        <v>51.8</v>
      </c>
      <c r="J64" s="3"/>
      <c r="K64" s="3" t="e">
        <f t="shared" si="14"/>
        <v>#N/A</v>
      </c>
      <c r="L64" s="3">
        <f t="shared" si="15"/>
        <v>50.768402519665145</v>
      </c>
      <c r="M64" s="3" t="e">
        <f t="shared" si="16"/>
        <v>#N/A</v>
      </c>
      <c r="N64" s="3">
        <f t="shared" si="17"/>
        <v>59.155953474135281</v>
      </c>
      <c r="O64" s="3" t="e">
        <f t="shared" si="18"/>
        <v>#N/A</v>
      </c>
      <c r="P64" s="3">
        <f t="shared" si="19"/>
        <v>43.077747168656252</v>
      </c>
      <c r="Q64" s="3" t="e">
        <f t="shared" si="6"/>
        <v>#N/A</v>
      </c>
      <c r="R64" s="3">
        <f t="shared" si="7"/>
        <v>58.713624338624335</v>
      </c>
      <c r="S64" s="3" t="e">
        <f t="shared" si="8"/>
        <v>#N/A</v>
      </c>
      <c r="T64" s="3">
        <f t="shared" si="9"/>
        <v>42.709502431724644</v>
      </c>
      <c r="U64" s="3" t="e">
        <f t="shared" si="10"/>
        <v>#N/A</v>
      </c>
      <c r="V64" s="3">
        <f t="shared" si="11"/>
        <v>50.185185185185183</v>
      </c>
      <c r="W64" s="3" t="e">
        <f t="shared" si="12"/>
        <v>#N/A</v>
      </c>
      <c r="X64" s="3">
        <f t="shared" si="13"/>
        <v>51.8</v>
      </c>
      <c r="AB64">
        <v>50.768402519665145</v>
      </c>
      <c r="AD64">
        <v>59.155953474135281</v>
      </c>
      <c r="AF64">
        <v>43.077747168656252</v>
      </c>
      <c r="AH64">
        <v>58.713624338624335</v>
      </c>
      <c r="AJ64">
        <v>42.709502431724644</v>
      </c>
      <c r="AL64">
        <v>50.185185185185183</v>
      </c>
      <c r="AN64">
        <v>51.8</v>
      </c>
    </row>
    <row r="65" spans="1:40" x14ac:dyDescent="0.35">
      <c r="A65" t="s">
        <v>138</v>
      </c>
      <c r="B65" t="s">
        <v>89</v>
      </c>
      <c r="C65" s="3">
        <v>63.364804676079189</v>
      </c>
      <c r="D65" s="3">
        <v>63.252624282036045</v>
      </c>
      <c r="E65" s="3">
        <v>66.48890869479105</v>
      </c>
      <c r="F65" s="3">
        <v>65.77711640211642</v>
      </c>
      <c r="G65" s="3">
        <v>72.265038731542006</v>
      </c>
      <c r="H65" s="3">
        <v>49.040335269910429</v>
      </c>
      <c r="I65" s="3">
        <v>45.8</v>
      </c>
      <c r="J65" s="3"/>
      <c r="K65" s="3">
        <f t="shared" si="14"/>
        <v>63.364804676079189</v>
      </c>
      <c r="L65" s="3" t="e">
        <f t="shared" si="15"/>
        <v>#N/A</v>
      </c>
      <c r="M65" s="3">
        <f t="shared" si="16"/>
        <v>63.252624282036045</v>
      </c>
      <c r="N65" s="3" t="e">
        <f t="shared" si="17"/>
        <v>#N/A</v>
      </c>
      <c r="O65" s="3">
        <f t="shared" si="18"/>
        <v>66.48890869479105</v>
      </c>
      <c r="P65" s="3" t="e">
        <f t="shared" si="19"/>
        <v>#N/A</v>
      </c>
      <c r="Q65" s="3">
        <f t="shared" si="6"/>
        <v>65.77711640211642</v>
      </c>
      <c r="R65" s="3" t="e">
        <f t="shared" si="7"/>
        <v>#N/A</v>
      </c>
      <c r="S65" s="3">
        <f t="shared" si="8"/>
        <v>72.265038731542006</v>
      </c>
      <c r="T65" s="3" t="e">
        <f t="shared" si="9"/>
        <v>#N/A</v>
      </c>
      <c r="U65" s="3">
        <f t="shared" si="10"/>
        <v>49.040335269910429</v>
      </c>
      <c r="V65" s="3" t="e">
        <f t="shared" si="11"/>
        <v>#N/A</v>
      </c>
      <c r="W65" s="3">
        <f t="shared" si="12"/>
        <v>45.8</v>
      </c>
      <c r="X65" s="3" t="e">
        <f t="shared" si="13"/>
        <v>#N/A</v>
      </c>
      <c r="AA65">
        <v>63.364804676079189</v>
      </c>
      <c r="AC65">
        <v>63.252624282036045</v>
      </c>
      <c r="AE65">
        <v>66.48890869479105</v>
      </c>
      <c r="AG65">
        <v>65.77711640211642</v>
      </c>
      <c r="AI65">
        <v>72.265038731542006</v>
      </c>
      <c r="AK65">
        <v>49.040335269910429</v>
      </c>
      <c r="AM65">
        <v>45.8</v>
      </c>
    </row>
    <row r="66" spans="1:40" x14ac:dyDescent="0.35">
      <c r="A66" t="s">
        <v>109</v>
      </c>
      <c r="B66" t="s">
        <v>162</v>
      </c>
      <c r="C66" s="3">
        <v>56.391477910417301</v>
      </c>
      <c r="D66" s="3">
        <v>63.621059075604514</v>
      </c>
      <c r="E66" s="3">
        <v>52.277828792980308</v>
      </c>
      <c r="F66" s="3">
        <v>56.936728395061721</v>
      </c>
      <c r="G66" s="3">
        <v>62.834829779274209</v>
      </c>
      <c r="H66" s="3">
        <v>46.286943509165731</v>
      </c>
      <c r="I66" s="3">
        <v>76.2</v>
      </c>
      <c r="J66" s="3"/>
      <c r="K66" s="3" t="e">
        <f t="shared" si="14"/>
        <v>#N/A</v>
      </c>
      <c r="L66" s="3">
        <f t="shared" si="15"/>
        <v>56.391477910417301</v>
      </c>
      <c r="M66" s="3" t="e">
        <f t="shared" si="16"/>
        <v>#N/A</v>
      </c>
      <c r="N66" s="3">
        <f t="shared" si="17"/>
        <v>63.621059075604514</v>
      </c>
      <c r="O66" s="3" t="e">
        <f t="shared" si="18"/>
        <v>#N/A</v>
      </c>
      <c r="P66" s="3">
        <f t="shared" si="19"/>
        <v>52.277828792980308</v>
      </c>
      <c r="Q66" s="3" t="e">
        <f t="shared" si="6"/>
        <v>#N/A</v>
      </c>
      <c r="R66" s="3">
        <f t="shared" si="7"/>
        <v>56.936728395061721</v>
      </c>
      <c r="S66" s="3" t="e">
        <f t="shared" si="8"/>
        <v>#N/A</v>
      </c>
      <c r="T66" s="3">
        <f t="shared" si="9"/>
        <v>62.834829779274209</v>
      </c>
      <c r="U66" s="3" t="e">
        <f t="shared" si="10"/>
        <v>#N/A</v>
      </c>
      <c r="V66" s="3">
        <f t="shared" si="11"/>
        <v>46.286943509165731</v>
      </c>
      <c r="W66" s="3" t="e">
        <f t="shared" si="12"/>
        <v>#N/A</v>
      </c>
      <c r="X66" s="3">
        <f t="shared" si="13"/>
        <v>76.2</v>
      </c>
      <c r="AB66">
        <v>56.391477910417301</v>
      </c>
      <c r="AD66">
        <v>63.621059075604514</v>
      </c>
      <c r="AF66">
        <v>52.277828792980308</v>
      </c>
      <c r="AH66">
        <v>56.936728395061721</v>
      </c>
      <c r="AJ66">
        <v>62.834829779274209</v>
      </c>
      <c r="AL66">
        <v>46.286943509165731</v>
      </c>
      <c r="AN66">
        <v>76.2</v>
      </c>
    </row>
    <row r="67" spans="1:40" x14ac:dyDescent="0.35">
      <c r="A67" t="s">
        <v>98</v>
      </c>
      <c r="B67" t="s">
        <v>89</v>
      </c>
      <c r="C67" s="3">
        <v>57.243956660623326</v>
      </c>
      <c r="D67" s="3">
        <v>65.384615384615373</v>
      </c>
      <c r="E67" s="3">
        <v>58.957708957708952</v>
      </c>
      <c r="F67" s="3">
        <v>55.497742997742996</v>
      </c>
      <c r="G67" s="3">
        <v>64.109347442680772</v>
      </c>
      <c r="H67" s="3">
        <v>42.270368520368521</v>
      </c>
      <c r="I67" s="3">
        <v>59.7</v>
      </c>
      <c r="J67" s="3"/>
      <c r="K67" s="3">
        <f t="shared" si="14"/>
        <v>57.243956660623326</v>
      </c>
      <c r="L67" s="3" t="e">
        <f t="shared" si="15"/>
        <v>#N/A</v>
      </c>
      <c r="M67" s="3">
        <f t="shared" si="16"/>
        <v>65.384615384615373</v>
      </c>
      <c r="N67" s="3" t="e">
        <f t="shared" si="17"/>
        <v>#N/A</v>
      </c>
      <c r="O67" s="3">
        <f t="shared" si="18"/>
        <v>58.957708957708952</v>
      </c>
      <c r="P67" s="3" t="e">
        <f t="shared" si="19"/>
        <v>#N/A</v>
      </c>
      <c r="Q67" s="3">
        <f t="shared" si="6"/>
        <v>55.497742997742996</v>
      </c>
      <c r="R67" s="3" t="e">
        <f t="shared" si="7"/>
        <v>#N/A</v>
      </c>
      <c r="S67" s="3">
        <f t="shared" si="8"/>
        <v>64.109347442680772</v>
      </c>
      <c r="T67" s="3" t="e">
        <f t="shared" si="9"/>
        <v>#N/A</v>
      </c>
      <c r="U67" s="3">
        <f t="shared" si="10"/>
        <v>42.270368520368521</v>
      </c>
      <c r="V67" s="3" t="e">
        <f t="shared" si="11"/>
        <v>#N/A</v>
      </c>
      <c r="W67" s="3">
        <f t="shared" si="12"/>
        <v>59.7</v>
      </c>
      <c r="X67" s="3" t="e">
        <f t="shared" si="13"/>
        <v>#N/A</v>
      </c>
      <c r="AA67">
        <v>57.243956660623326</v>
      </c>
      <c r="AC67">
        <v>65.384615384615373</v>
      </c>
      <c r="AE67">
        <v>58.957708957708952</v>
      </c>
      <c r="AG67">
        <v>55.497742997742996</v>
      </c>
      <c r="AI67">
        <v>64.109347442680772</v>
      </c>
      <c r="AK67">
        <v>42.270368520368521</v>
      </c>
      <c r="AM67">
        <v>59.7</v>
      </c>
    </row>
    <row r="68" spans="1:40" x14ac:dyDescent="0.35">
      <c r="A68" t="s">
        <v>13</v>
      </c>
      <c r="B68" t="s">
        <v>162</v>
      </c>
      <c r="C68" s="3">
        <v>45.590989024069827</v>
      </c>
      <c r="D68" s="3">
        <v>44.818531636713452</v>
      </c>
      <c r="E68" s="3">
        <v>34.261047594380926</v>
      </c>
      <c r="F68" s="3">
        <v>43.600455614344504</v>
      </c>
      <c r="G68" s="3">
        <v>55.927734816623691</v>
      </c>
      <c r="H68" s="3">
        <v>49.347175458286564</v>
      </c>
      <c r="I68" s="3">
        <v>83.7</v>
      </c>
      <c r="J68" s="3"/>
      <c r="K68" s="3" t="e">
        <f t="shared" si="14"/>
        <v>#N/A</v>
      </c>
      <c r="L68" s="3">
        <f t="shared" si="15"/>
        <v>45.590989024069827</v>
      </c>
      <c r="M68" s="3" t="e">
        <f t="shared" si="16"/>
        <v>#N/A</v>
      </c>
      <c r="N68" s="3">
        <f t="shared" si="17"/>
        <v>44.818531636713452</v>
      </c>
      <c r="O68" s="3" t="e">
        <f t="shared" si="18"/>
        <v>#N/A</v>
      </c>
      <c r="P68" s="3">
        <f t="shared" si="19"/>
        <v>34.261047594380926</v>
      </c>
      <c r="Q68" s="3" t="e">
        <f t="shared" ref="Q68:Q71" si="20">IF($B68=Q$2,F68,NA())</f>
        <v>#N/A</v>
      </c>
      <c r="R68" s="3">
        <f t="shared" ref="R68:R71" si="21">IF($B68=R$2,F68,NA())</f>
        <v>43.600455614344504</v>
      </c>
      <c r="S68" s="3" t="e">
        <f t="shared" ref="S68:S71" si="22">IF($B68=S$2,G68,NA())</f>
        <v>#N/A</v>
      </c>
      <c r="T68" s="3">
        <f t="shared" ref="T68:T71" si="23">IF($B68=T$2,G68,NA())</f>
        <v>55.927734816623691</v>
      </c>
      <c r="U68" s="3" t="e">
        <f t="shared" ref="U68:U71" si="24">IF($B68=U$2,H68,NA())</f>
        <v>#N/A</v>
      </c>
      <c r="V68" s="3">
        <f t="shared" ref="V68:V71" si="25">IF($B68=V$2,H68,NA())</f>
        <v>49.347175458286564</v>
      </c>
      <c r="W68" s="3" t="e">
        <f t="shared" ref="W68:W71" si="26">IF($B68=W$2,I68,NA())</f>
        <v>#N/A</v>
      </c>
      <c r="X68" s="3">
        <f t="shared" ref="X68:X71" si="27">IF($B68=X$2,I68,NA())</f>
        <v>83.7</v>
      </c>
      <c r="AB68">
        <v>45.590989024069827</v>
      </c>
      <c r="AD68">
        <v>44.818531636713452</v>
      </c>
      <c r="AF68">
        <v>34.261047594380926</v>
      </c>
      <c r="AH68">
        <v>43.600455614344504</v>
      </c>
      <c r="AJ68">
        <v>55.927734816623691</v>
      </c>
      <c r="AL68">
        <v>49.347175458286564</v>
      </c>
      <c r="AN68">
        <v>83.7</v>
      </c>
    </row>
    <row r="69" spans="1:40" x14ac:dyDescent="0.35">
      <c r="A69" t="s">
        <v>110</v>
      </c>
      <c r="B69" t="s">
        <v>162</v>
      </c>
      <c r="C69" s="3">
        <v>72.441555358222018</v>
      </c>
      <c r="D69" s="3">
        <v>78.997853997853994</v>
      </c>
      <c r="E69" s="3">
        <v>65.745365745365746</v>
      </c>
      <c r="F69" s="3">
        <v>72.47914122914122</v>
      </c>
      <c r="G69" s="3">
        <v>77.106227106227109</v>
      </c>
      <c r="H69" s="3">
        <v>67.879188712522037</v>
      </c>
      <c r="I69" s="3">
        <v>77.2</v>
      </c>
      <c r="J69" s="3"/>
      <c r="K69" s="3" t="e">
        <f t="shared" si="14"/>
        <v>#N/A</v>
      </c>
      <c r="L69" s="3">
        <f t="shared" si="15"/>
        <v>72.441555358222018</v>
      </c>
      <c r="M69" s="3" t="e">
        <f t="shared" si="16"/>
        <v>#N/A</v>
      </c>
      <c r="N69" s="3">
        <f t="shared" si="17"/>
        <v>78.997853997853994</v>
      </c>
      <c r="O69" s="3" t="e">
        <f t="shared" si="18"/>
        <v>#N/A</v>
      </c>
      <c r="P69" s="3">
        <f t="shared" si="19"/>
        <v>65.745365745365746</v>
      </c>
      <c r="Q69" s="3" t="e">
        <f t="shared" si="20"/>
        <v>#N/A</v>
      </c>
      <c r="R69" s="3">
        <f t="shared" si="21"/>
        <v>72.47914122914122</v>
      </c>
      <c r="S69" s="3" t="e">
        <f t="shared" si="22"/>
        <v>#N/A</v>
      </c>
      <c r="T69" s="3">
        <f t="shared" si="23"/>
        <v>77.106227106227109</v>
      </c>
      <c r="U69" s="3" t="e">
        <f t="shared" si="24"/>
        <v>#N/A</v>
      </c>
      <c r="V69" s="3">
        <f t="shared" si="25"/>
        <v>67.879188712522037</v>
      </c>
      <c r="W69" s="3" t="e">
        <f t="shared" si="26"/>
        <v>#N/A</v>
      </c>
      <c r="X69" s="3">
        <f t="shared" si="27"/>
        <v>77.2</v>
      </c>
      <c r="AB69">
        <v>72.441555358222018</v>
      </c>
      <c r="AD69">
        <v>78.997853997853994</v>
      </c>
      <c r="AF69">
        <v>65.745365745365746</v>
      </c>
      <c r="AH69">
        <v>72.47914122914122</v>
      </c>
      <c r="AJ69">
        <v>77.106227106227109</v>
      </c>
      <c r="AL69">
        <v>67.879188712522037</v>
      </c>
      <c r="AN69">
        <v>77.2</v>
      </c>
    </row>
    <row r="70" spans="1:40" x14ac:dyDescent="0.35">
      <c r="A70" t="s">
        <v>139</v>
      </c>
      <c r="B70" t="s">
        <v>89</v>
      </c>
      <c r="C70" s="3">
        <v>59.925432778968137</v>
      </c>
      <c r="D70" s="3">
        <v>63.039485766758496</v>
      </c>
      <c r="E70" s="3">
        <v>59.805304123485932</v>
      </c>
      <c r="F70" s="3">
        <v>64.212896157340595</v>
      </c>
      <c r="G70" s="3">
        <v>65.97923681257015</v>
      </c>
      <c r="H70" s="3">
        <v>46.590241034685477</v>
      </c>
      <c r="I70" s="3">
        <v>67.5</v>
      </c>
      <c r="J70" s="3"/>
      <c r="K70" s="3">
        <f t="shared" si="14"/>
        <v>59.925432778968137</v>
      </c>
      <c r="L70" s="3" t="e">
        <f t="shared" si="15"/>
        <v>#N/A</v>
      </c>
      <c r="M70" s="3">
        <f t="shared" si="16"/>
        <v>63.039485766758496</v>
      </c>
      <c r="N70" s="3" t="e">
        <f t="shared" si="17"/>
        <v>#N/A</v>
      </c>
      <c r="O70" s="3">
        <f t="shared" si="18"/>
        <v>59.805304123485932</v>
      </c>
      <c r="P70" s="3" t="e">
        <f t="shared" si="19"/>
        <v>#N/A</v>
      </c>
      <c r="Q70" s="3">
        <f t="shared" si="20"/>
        <v>64.212896157340595</v>
      </c>
      <c r="R70" s="3" t="e">
        <f t="shared" si="21"/>
        <v>#N/A</v>
      </c>
      <c r="S70" s="3">
        <f t="shared" si="22"/>
        <v>65.97923681257015</v>
      </c>
      <c r="T70" s="3" t="e">
        <f t="shared" si="23"/>
        <v>#N/A</v>
      </c>
      <c r="U70" s="3">
        <f t="shared" si="24"/>
        <v>46.590241034685477</v>
      </c>
      <c r="V70" s="3" t="e">
        <f t="shared" si="25"/>
        <v>#N/A</v>
      </c>
      <c r="W70" s="3">
        <f t="shared" si="26"/>
        <v>67.5</v>
      </c>
      <c r="X70" s="3" t="e">
        <f t="shared" si="27"/>
        <v>#N/A</v>
      </c>
      <c r="AA70">
        <v>59.925432778968137</v>
      </c>
      <c r="AC70">
        <v>63.039485766758496</v>
      </c>
      <c r="AE70">
        <v>59.805304123485932</v>
      </c>
      <c r="AG70">
        <v>64.212896157340595</v>
      </c>
      <c r="AI70">
        <v>65.97923681257015</v>
      </c>
      <c r="AK70">
        <v>46.590241034685477</v>
      </c>
      <c r="AM70">
        <v>67.5</v>
      </c>
    </row>
    <row r="71" spans="1:40" x14ac:dyDescent="0.35">
      <c r="A71" t="s">
        <v>140</v>
      </c>
      <c r="B71" t="s">
        <v>89</v>
      </c>
      <c r="C71" s="3">
        <v>71.047244936133822</v>
      </c>
      <c r="D71" s="3">
        <v>71.212121212121218</v>
      </c>
      <c r="E71" s="3">
        <v>73.114478114478118</v>
      </c>
      <c r="F71" s="3">
        <v>70.822644433755542</v>
      </c>
      <c r="G71" s="3">
        <v>74.02076318742985</v>
      </c>
      <c r="H71" s="3">
        <v>66.066217732884397</v>
      </c>
      <c r="I71" s="3">
        <v>85.6</v>
      </c>
      <c r="J71" s="3"/>
      <c r="K71" s="3">
        <f t="shared" si="14"/>
        <v>71.047244936133822</v>
      </c>
      <c r="L71" s="3" t="e">
        <f t="shared" si="15"/>
        <v>#N/A</v>
      </c>
      <c r="M71" s="3">
        <f t="shared" si="16"/>
        <v>71.212121212121218</v>
      </c>
      <c r="N71" s="3" t="e">
        <f t="shared" si="17"/>
        <v>#N/A</v>
      </c>
      <c r="O71" s="3">
        <f t="shared" si="18"/>
        <v>73.114478114478118</v>
      </c>
      <c r="P71" s="3" t="e">
        <f t="shared" si="19"/>
        <v>#N/A</v>
      </c>
      <c r="Q71" s="3">
        <f t="shared" si="20"/>
        <v>70.822644433755542</v>
      </c>
      <c r="R71" s="3" t="e">
        <f t="shared" si="21"/>
        <v>#N/A</v>
      </c>
      <c r="S71" s="3">
        <f t="shared" si="22"/>
        <v>74.02076318742985</v>
      </c>
      <c r="T71" s="3" t="e">
        <f t="shared" si="23"/>
        <v>#N/A</v>
      </c>
      <c r="U71" s="3">
        <f t="shared" si="24"/>
        <v>66.066217732884397</v>
      </c>
      <c r="V71" s="3" t="e">
        <f t="shared" si="25"/>
        <v>#N/A</v>
      </c>
      <c r="W71" s="3">
        <f t="shared" si="26"/>
        <v>85.6</v>
      </c>
      <c r="X71" s="3" t="e">
        <f t="shared" si="27"/>
        <v>#N/A</v>
      </c>
      <c r="AA71">
        <v>71.047244936133822</v>
      </c>
      <c r="AC71">
        <v>71.212121212121218</v>
      </c>
      <c r="AE71">
        <v>73.114478114478118</v>
      </c>
      <c r="AG71">
        <v>70.822644433755542</v>
      </c>
      <c r="AI71">
        <v>74.02076318742985</v>
      </c>
      <c r="AK71">
        <v>66.066217732884397</v>
      </c>
      <c r="AM71">
        <v>85.6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649-13A5-45FA-AF52-AC8B9032CA18}">
  <dimension ref="A1:R80"/>
  <sheetViews>
    <sheetView workbookViewId="0">
      <selection activeCell="K3" sqref="K3"/>
    </sheetView>
  </sheetViews>
  <sheetFormatPr defaultRowHeight="14.5" x14ac:dyDescent="0.35"/>
  <cols>
    <col min="2" max="2" width="10.90625" bestFit="1" customWidth="1"/>
    <col min="3" max="5" width="11.36328125" bestFit="1" customWidth="1"/>
    <col min="6" max="6" width="13.453125" bestFit="1" customWidth="1"/>
    <col min="7" max="8" width="11.36328125" bestFit="1" customWidth="1"/>
    <col min="9" max="9" width="24.81640625" bestFit="1" customWidth="1"/>
    <col min="10" max="10" width="21.81640625" bestFit="1" customWidth="1"/>
    <col min="12" max="12" width="10.90625" bestFit="1" customWidth="1"/>
    <col min="16" max="16" width="13.1796875" bestFit="1" customWidth="1"/>
  </cols>
  <sheetData>
    <row r="1" spans="1:18" x14ac:dyDescent="0.35">
      <c r="C1" s="13" t="s">
        <v>82</v>
      </c>
      <c r="D1" s="13"/>
      <c r="E1" s="13"/>
      <c r="F1" s="13"/>
      <c r="G1" s="13"/>
      <c r="H1" s="13"/>
    </row>
    <row r="2" spans="1:18" x14ac:dyDescent="0.35">
      <c r="B2" t="s">
        <v>0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7" t="s">
        <v>65</v>
      </c>
      <c r="J2" s="7" t="s">
        <v>66</v>
      </c>
      <c r="K2" s="1" t="s">
        <v>148</v>
      </c>
      <c r="M2" s="1"/>
      <c r="N2" s="1"/>
      <c r="O2" s="1"/>
      <c r="P2" s="1"/>
      <c r="Q2" s="1"/>
      <c r="R2" s="5"/>
    </row>
    <row r="3" spans="1:18" x14ac:dyDescent="0.35">
      <c r="A3" t="s">
        <v>93</v>
      </c>
      <c r="B3" t="s">
        <v>16</v>
      </c>
      <c r="C3" s="4">
        <f>VLOOKUP('2021 results by dimension (wei)'!$B$3:$B$70,'2021 results by dimension'!$B$3:$J$73,2,FALSE)*$K3</f>
        <v>32642.635142635139</v>
      </c>
      <c r="D3" s="4">
        <f>VLOOKUP('2021 results by dimension (wei)'!$B$3:$B$70,'2021 results by dimension'!$B$3:$J$73,3,FALSE)*$K3</f>
        <v>24872.510990692812</v>
      </c>
      <c r="E3" s="4">
        <f>VLOOKUP('2021 results by dimension (wei)'!$B$3:$B$70,'2021 results by dimension'!$B$3:$J$73,4,FALSE)*$K3</f>
        <v>35762.910661868998</v>
      </c>
      <c r="F3" s="4">
        <f>VLOOKUP('2021 results by dimension (wei)'!$B$3:$B$70,'2021 results by dimension'!$B$3:$J$73,5,FALSE)*$K3</f>
        <v>30382.672111838776</v>
      </c>
      <c r="G3" s="4">
        <f>VLOOKUP('2021 results by dimension (wei)'!$B$3:$B$70,'2021 results by dimension'!$B$3:$J$73,6,FALSE)*$K3</f>
        <v>39942.005833672498</v>
      </c>
      <c r="H3" s="4">
        <f>VLOOKUP('2021 results by dimension (wei)'!$B$3:$B$70,'2021 results by dimension'!$B$3:$J$73,7,FALSE)*$K3</f>
        <v>19568.670578392797</v>
      </c>
      <c r="I3" s="6">
        <f>AVERAGE(C3:G3)</f>
        <v>32720.546948141644</v>
      </c>
      <c r="J3" s="6">
        <f>AVERAGE(C3:H3)</f>
        <v>30528.567553183504</v>
      </c>
      <c r="K3" cm="1">
        <f t="array" ref="K3:K70">VLOOKUP($B$3:$B$70,WRA!$B$2:$D$71,3,FALSE)</f>
        <v>744.5</v>
      </c>
    </row>
    <row r="4" spans="1:18" x14ac:dyDescent="0.35">
      <c r="A4" t="s">
        <v>93</v>
      </c>
      <c r="B4" t="s">
        <v>142</v>
      </c>
      <c r="C4" s="4">
        <f>VLOOKUP('2021 results by dimension (wei)'!$B$3:$B$70,'2021 results by dimension'!$B$3:$J$73,2,FALSE)*$K4</f>
        <v>146184.54685828876</v>
      </c>
      <c r="D4" s="4">
        <f>VLOOKUP('2021 results by dimension (wei)'!$B$3:$B$70,'2021 results by dimension'!$B$3:$J$73,3,FALSE)*$K4</f>
        <v>135083.90969765527</v>
      </c>
      <c r="E4" s="4">
        <f>VLOOKUP('2021 results by dimension (wei)'!$B$3:$B$70,'2021 results by dimension'!$B$3:$J$73,4,FALSE)*$K4</f>
        <v>135836.85779857397</v>
      </c>
      <c r="F4" s="4">
        <f>VLOOKUP('2021 results by dimension (wei)'!$B$3:$B$70,'2021 results by dimension'!$B$3:$J$73,5,FALSE)*$K4</f>
        <v>141814.59411764707</v>
      </c>
      <c r="G4" s="4">
        <f>VLOOKUP('2021 results by dimension (wei)'!$B$3:$B$70,'2021 results by dimension'!$B$3:$J$73,6,FALSE)*$K4</f>
        <v>137360.28500323207</v>
      </c>
      <c r="H4" s="4">
        <f>VLOOKUP('2021 results by dimension (wei)'!$B$3:$B$70,'2021 results by dimension'!$B$3:$J$73,7,FALSE)*$K4</f>
        <v>125938.82083333335</v>
      </c>
      <c r="I4" s="6">
        <f t="shared" ref="I4:I70" si="0">AVERAGE(C4:G4)</f>
        <v>139256.03869507945</v>
      </c>
      <c r="J4" s="6">
        <f t="shared" ref="J4:J70" si="1">AVERAGE(C4:H4)</f>
        <v>137036.50238478841</v>
      </c>
      <c r="K4">
        <v>2618.73</v>
      </c>
    </row>
    <row r="5" spans="1:18" x14ac:dyDescent="0.35">
      <c r="A5" t="s">
        <v>92</v>
      </c>
      <c r="B5" t="s">
        <v>113</v>
      </c>
      <c r="C5" s="4"/>
      <c r="D5" s="4"/>
      <c r="E5" s="4"/>
      <c r="F5" s="4"/>
      <c r="G5" s="4"/>
      <c r="H5" s="4"/>
      <c r="I5" s="6"/>
      <c r="J5" s="6"/>
      <c r="K5">
        <v>0</v>
      </c>
    </row>
    <row r="6" spans="1:18" x14ac:dyDescent="0.35">
      <c r="A6" t="s">
        <v>92</v>
      </c>
      <c r="B6" t="s">
        <v>1</v>
      </c>
      <c r="C6" s="4">
        <f>VLOOKUP('2021 results by dimension (wei)'!$B$3:$B$70,'2021 results by dimension'!$B$3:$J$73,2,FALSE)*$K6</f>
        <v>13181.944321133411</v>
      </c>
      <c r="D6" s="4">
        <f>VLOOKUP('2021 results by dimension (wei)'!$B$3:$B$70,'2021 results by dimension'!$B$3:$J$73,3,FALSE)*$K6</f>
        <v>11046.790848965848</v>
      </c>
      <c r="E6" s="4">
        <f>VLOOKUP('2021 results by dimension (wei)'!$B$3:$B$70,'2021 results by dimension'!$B$3:$J$73,4,FALSE)*$K6</f>
        <v>12722.216539109037</v>
      </c>
      <c r="F6" s="4">
        <f>VLOOKUP('2021 results by dimension (wei)'!$B$3:$B$70,'2021 results by dimension'!$B$3:$J$73,5,FALSE)*$K6</f>
        <v>11373.997356902355</v>
      </c>
      <c r="G6" s="4">
        <f>VLOOKUP('2021 results by dimension (wei)'!$B$3:$B$70,'2021 results by dimension'!$B$3:$J$73,6,FALSE)*$K6</f>
        <v>15458.884028625698</v>
      </c>
      <c r="H6" s="4">
        <f>VLOOKUP('2021 results by dimension (wei)'!$B$3:$B$70,'2021 results by dimension'!$B$3:$J$73,7,FALSE)*$K6</f>
        <v>11336.428053181386</v>
      </c>
      <c r="I6" s="6">
        <f t="shared" si="0"/>
        <v>12756.766618947269</v>
      </c>
      <c r="J6" s="6">
        <f t="shared" si="1"/>
        <v>12520.043524652958</v>
      </c>
      <c r="K6">
        <v>209.63399999999999</v>
      </c>
    </row>
    <row r="7" spans="1:18" x14ac:dyDescent="0.35">
      <c r="A7" t="s">
        <v>91</v>
      </c>
      <c r="B7" t="s">
        <v>2</v>
      </c>
      <c r="C7" s="4">
        <f>VLOOKUP('2021 results by dimension (wei)'!$B$3:$B$70,'2021 results by dimension'!$B$3:$J$73,2,FALSE)*$K7</f>
        <v>130372.60595157927</v>
      </c>
      <c r="D7" s="4">
        <f>VLOOKUP('2021 results by dimension (wei)'!$B$3:$B$70,'2021 results by dimension'!$B$3:$J$73,3,FALSE)*$K7</f>
        <v>125240.731000481</v>
      </c>
      <c r="E7" s="4">
        <f>VLOOKUP('2021 results by dimension (wei)'!$B$3:$B$70,'2021 results by dimension'!$B$3:$J$73,4,FALSE)*$K7</f>
        <v>135243.48630952384</v>
      </c>
      <c r="F7" s="4">
        <f>VLOOKUP('2021 results by dimension (wei)'!$B$3:$B$70,'2021 results by dimension'!$B$3:$J$73,5,FALSE)*$K7</f>
        <v>98365.011419753078</v>
      </c>
      <c r="G7" s="4">
        <f>VLOOKUP('2021 results by dimension (wei)'!$B$3:$B$70,'2021 results by dimension'!$B$3:$J$73,6,FALSE)*$K7</f>
        <v>152396.20518925518</v>
      </c>
      <c r="H7" s="4">
        <f>VLOOKUP('2021 results by dimension (wei)'!$B$3:$B$70,'2021 results by dimension'!$B$3:$J$73,7,FALSE)*$K7</f>
        <v>67266.172697056027</v>
      </c>
      <c r="I7" s="6">
        <f t="shared" si="0"/>
        <v>128323.60797411848</v>
      </c>
      <c r="J7" s="6">
        <f t="shared" si="1"/>
        <v>118147.36876127473</v>
      </c>
      <c r="K7">
        <v>3049.7860000000001</v>
      </c>
    </row>
    <row r="8" spans="1:18" x14ac:dyDescent="0.35">
      <c r="A8" t="s">
        <v>116</v>
      </c>
      <c r="B8" t="s">
        <v>158</v>
      </c>
      <c r="C8" s="4"/>
      <c r="D8" s="4"/>
      <c r="E8" s="4"/>
      <c r="F8" s="4"/>
      <c r="G8" s="4"/>
      <c r="H8" s="4"/>
      <c r="I8" s="6"/>
      <c r="J8" s="6"/>
      <c r="K8">
        <v>0</v>
      </c>
    </row>
    <row r="9" spans="1:18" x14ac:dyDescent="0.35">
      <c r="A9" t="s">
        <v>114</v>
      </c>
      <c r="B9" t="s">
        <v>115</v>
      </c>
      <c r="C9" s="4">
        <f>VLOOKUP('2021 results by dimension (wei)'!$B$3:$B$70,'2021 results by dimension'!$B$3:$J$73,2,FALSE)*$K9</f>
        <v>341748.59570651571</v>
      </c>
      <c r="D9" s="4">
        <f>VLOOKUP('2021 results by dimension (wei)'!$B$3:$B$70,'2021 results by dimension'!$B$3:$J$73,3,FALSE)*$K9</f>
        <v>356345.83779183781</v>
      </c>
      <c r="E9" s="4">
        <f>VLOOKUP('2021 results by dimension (wei)'!$B$3:$B$70,'2021 results by dimension'!$B$3:$J$73,4,FALSE)*$K9</f>
        <v>353320.80935422599</v>
      </c>
      <c r="F9" s="4">
        <f>VLOOKUP('2021 results by dimension (wei)'!$B$3:$B$70,'2021 results by dimension'!$B$3:$J$73,5,FALSE)*$K9</f>
        <v>283055.1442798354</v>
      </c>
      <c r="G9" s="4">
        <f>VLOOKUP('2021 results by dimension (wei)'!$B$3:$B$70,'2021 results by dimension'!$B$3:$J$73,6,FALSE)*$K9</f>
        <v>385538.25562338892</v>
      </c>
      <c r="H9" s="4">
        <f>VLOOKUP('2021 results by dimension (wei)'!$B$3:$B$70,'2021 results by dimension'!$B$3:$J$73,7,FALSE)*$K9</f>
        <v>302327.20493827161</v>
      </c>
      <c r="I9" s="6">
        <f t="shared" si="0"/>
        <v>344001.72855116072</v>
      </c>
      <c r="J9" s="6">
        <f t="shared" si="1"/>
        <v>337055.97461567918</v>
      </c>
      <c r="K9">
        <v>5049.1760000000004</v>
      </c>
    </row>
    <row r="10" spans="1:18" x14ac:dyDescent="0.35">
      <c r="A10" t="s">
        <v>114</v>
      </c>
      <c r="B10" t="s">
        <v>3</v>
      </c>
      <c r="C10" s="4">
        <f>VLOOKUP('2021 results by dimension (wei)'!$B$3:$B$70,'2021 results by dimension'!$B$3:$J$73,2,FALSE)*$K10</f>
        <v>173678.44925148922</v>
      </c>
      <c r="D10" s="4">
        <f>VLOOKUP('2021 results by dimension (wei)'!$B$3:$B$70,'2021 results by dimension'!$B$3:$J$73,3,FALSE)*$K10</f>
        <v>166931.07423206422</v>
      </c>
      <c r="E10" s="4">
        <f>VLOOKUP('2021 results by dimension (wei)'!$B$3:$B$70,'2021 results by dimension'!$B$3:$J$73,4,FALSE)*$K10</f>
        <v>188982.92924501418</v>
      </c>
      <c r="F10" s="4">
        <f>VLOOKUP('2021 results by dimension (wei)'!$B$3:$B$70,'2021 results by dimension'!$B$3:$J$73,5,FALSE)*$K10</f>
        <v>135799.45788698955</v>
      </c>
      <c r="G10" s="4">
        <f>VLOOKUP('2021 results by dimension (wei)'!$B$3:$B$70,'2021 results by dimension'!$B$3:$J$73,6,FALSE)*$K10</f>
        <v>182062.88061728392</v>
      </c>
      <c r="H10" s="4">
        <f>VLOOKUP('2021 results by dimension (wei)'!$B$3:$B$70,'2021 results by dimension'!$B$3:$J$73,7,FALSE)*$K10</f>
        <v>196552.78452674896</v>
      </c>
      <c r="I10" s="6">
        <f t="shared" si="0"/>
        <v>169490.95824656822</v>
      </c>
      <c r="J10" s="6">
        <f t="shared" si="1"/>
        <v>174001.26262659833</v>
      </c>
      <c r="K10">
        <v>2891.1819999999998</v>
      </c>
    </row>
    <row r="11" spans="1:18" x14ac:dyDescent="0.35">
      <c r="A11" t="s">
        <v>92</v>
      </c>
      <c r="B11" t="s">
        <v>99</v>
      </c>
      <c r="C11" s="4">
        <f>VLOOKUP('2021 results by dimension (wei)'!$B$3:$B$70,'2021 results by dimension'!$B$3:$J$73,2,FALSE)*$K11</f>
        <v>257125.77604836246</v>
      </c>
      <c r="D11" s="4">
        <f>VLOOKUP('2021 results by dimension (wei)'!$B$3:$B$70,'2021 results by dimension'!$B$3:$J$73,3,FALSE)*$K11</f>
        <v>162994.07820630551</v>
      </c>
      <c r="E11" s="4">
        <f>VLOOKUP('2021 results by dimension (wei)'!$B$3:$B$70,'2021 results by dimension'!$B$3:$J$73,4,FALSE)*$K11</f>
        <v>249003.49543049542</v>
      </c>
      <c r="F11" s="4">
        <f>VLOOKUP('2021 results by dimension (wei)'!$B$3:$B$70,'2021 results by dimension'!$B$3:$J$73,5,FALSE)*$K11</f>
        <v>214256.35567901237</v>
      </c>
      <c r="G11" s="4">
        <f>VLOOKUP('2021 results by dimension (wei)'!$B$3:$B$70,'2021 results by dimension'!$B$3:$J$73,6,FALSE)*$K11</f>
        <v>251983.49320987659</v>
      </c>
      <c r="H11" s="4">
        <f>VLOOKUP('2021 results by dimension (wei)'!$B$3:$B$70,'2021 results by dimension'!$B$3:$J$73,7,FALSE)*$K11</f>
        <v>234024.28368873932</v>
      </c>
      <c r="I11" s="6">
        <f t="shared" si="0"/>
        <v>227072.63971481047</v>
      </c>
      <c r="J11" s="6">
        <f t="shared" si="1"/>
        <v>228231.24704379865</v>
      </c>
      <c r="K11">
        <v>4561.0420000000004</v>
      </c>
    </row>
    <row r="12" spans="1:18" x14ac:dyDescent="0.35">
      <c r="A12" t="s">
        <v>114</v>
      </c>
      <c r="B12" t="s">
        <v>100</v>
      </c>
      <c r="C12" s="4">
        <f>VLOOKUP('2021 results by dimension (wei)'!$B$3:$B$70,'2021 results by dimension'!$B$3:$J$73,2,FALSE)*$K12</f>
        <v>329032.67841833254</v>
      </c>
      <c r="D12" s="4">
        <f>VLOOKUP('2021 results by dimension (wei)'!$B$3:$B$70,'2021 results by dimension'!$B$3:$J$73,3,FALSE)*$K12</f>
        <v>340037.05294377333</v>
      </c>
      <c r="E12" s="4">
        <f>VLOOKUP('2021 results by dimension (wei)'!$B$3:$B$70,'2021 results by dimension'!$B$3:$J$73,4,FALSE)*$K12</f>
        <v>341790.79733995942</v>
      </c>
      <c r="F12" s="4">
        <f>VLOOKUP('2021 results by dimension (wei)'!$B$3:$B$70,'2021 results by dimension'!$B$3:$J$73,5,FALSE)*$K12</f>
        <v>256150.55406044575</v>
      </c>
      <c r="G12" s="4">
        <f>VLOOKUP('2021 results by dimension (wei)'!$B$3:$B$70,'2021 results by dimension'!$B$3:$J$73,6,FALSE)*$K12</f>
        <v>390582.35443969618</v>
      </c>
      <c r="H12" s="4">
        <f>VLOOKUP('2021 results by dimension (wei)'!$B$3:$B$70,'2021 results by dimension'!$B$3:$J$73,7,FALSE)*$K12</f>
        <v>320386.01111111115</v>
      </c>
      <c r="I12" s="6">
        <f t="shared" si="0"/>
        <v>331518.68744044146</v>
      </c>
      <c r="J12" s="6">
        <f t="shared" si="1"/>
        <v>329663.24138555309</v>
      </c>
      <c r="K12">
        <v>6654.1710000000003</v>
      </c>
    </row>
    <row r="13" spans="1:18" x14ac:dyDescent="0.35">
      <c r="A13" t="s">
        <v>92</v>
      </c>
      <c r="B13" t="s">
        <v>159</v>
      </c>
      <c r="C13" s="4"/>
      <c r="D13" s="4"/>
      <c r="E13" s="4"/>
      <c r="F13" s="4"/>
      <c r="G13" s="4"/>
      <c r="H13" s="4"/>
      <c r="I13" s="6"/>
      <c r="J13" s="6"/>
      <c r="K13" t="e">
        <v>#N/A</v>
      </c>
    </row>
    <row r="14" spans="1:18" x14ac:dyDescent="0.35">
      <c r="A14" t="s">
        <v>114</v>
      </c>
      <c r="B14" t="s">
        <v>117</v>
      </c>
      <c r="C14" s="4"/>
      <c r="D14" s="4"/>
      <c r="E14" s="4"/>
      <c r="F14" s="4"/>
      <c r="G14" s="4"/>
      <c r="H14" s="4"/>
      <c r="I14" s="6"/>
      <c r="J14" s="6"/>
      <c r="K14">
        <v>0</v>
      </c>
    </row>
    <row r="15" spans="1:18" x14ac:dyDescent="0.35">
      <c r="A15" t="s">
        <v>90</v>
      </c>
      <c r="B15" t="s">
        <v>146</v>
      </c>
      <c r="C15" s="4">
        <f>VLOOKUP('2021 results by dimension (wei)'!$B$3:$B$70,'2021 results by dimension'!$B$3:$J$73,2,FALSE)*$K15</f>
        <v>13592.547770411406</v>
      </c>
      <c r="D15" s="4">
        <f>VLOOKUP('2021 results by dimension (wei)'!$B$3:$B$70,'2021 results by dimension'!$B$3:$J$73,3,FALSE)*$K15</f>
        <v>12505.855757878486</v>
      </c>
      <c r="E15" s="4">
        <f>VLOOKUP('2021 results by dimension (wei)'!$B$3:$B$70,'2021 results by dimension'!$B$3:$J$73,4,FALSE)*$K15</f>
        <v>16860.272678710178</v>
      </c>
      <c r="F15" s="4">
        <f>VLOOKUP('2021 results by dimension (wei)'!$B$3:$B$70,'2021 results by dimension'!$B$3:$J$73,5,FALSE)*$K15</f>
        <v>15005.367063492062</v>
      </c>
      <c r="G15" s="4">
        <f>VLOOKUP('2021 results by dimension (wei)'!$B$3:$B$70,'2021 results by dimension'!$B$3:$J$73,6,FALSE)*$K15</f>
        <v>16720.887806637809</v>
      </c>
      <c r="H15" s="4">
        <f>VLOOKUP('2021 results by dimension (wei)'!$B$3:$B$70,'2021 results by dimension'!$B$3:$J$73,7,FALSE)*$K15</f>
        <v>14119.634920634922</v>
      </c>
      <c r="I15" s="6">
        <f t="shared" si="0"/>
        <v>14936.986215425986</v>
      </c>
      <c r="J15" s="6">
        <f t="shared" si="1"/>
        <v>14800.760999627477</v>
      </c>
      <c r="K15">
        <v>260.55</v>
      </c>
    </row>
    <row r="16" spans="1:18" x14ac:dyDescent="0.35">
      <c r="A16" t="s">
        <v>91</v>
      </c>
      <c r="B16" t="s">
        <v>101</v>
      </c>
      <c r="C16" s="4">
        <f>VLOOKUP('2021 results by dimension (wei)'!$B$3:$B$70,'2021 results by dimension'!$B$3:$J$73,2,FALSE)*$K16</f>
        <v>162157.70284599235</v>
      </c>
      <c r="D16" s="4">
        <f>VLOOKUP('2021 results by dimension (wei)'!$B$3:$B$70,'2021 results by dimension'!$B$3:$J$73,3,FALSE)*$K16</f>
        <v>118741.94356115266</v>
      </c>
      <c r="E16" s="4">
        <f>VLOOKUP('2021 results by dimension (wei)'!$B$3:$B$70,'2021 results by dimension'!$B$3:$J$73,4,FALSE)*$K16</f>
        <v>159060.55007349036</v>
      </c>
      <c r="F16" s="4">
        <f>VLOOKUP('2021 results by dimension (wei)'!$B$3:$B$70,'2021 results by dimension'!$B$3:$J$73,5,FALSE)*$K16</f>
        <v>125021.31256961147</v>
      </c>
      <c r="G16" s="4">
        <f>VLOOKUP('2021 results by dimension (wei)'!$B$3:$B$70,'2021 results by dimension'!$B$3:$J$73,6,FALSE)*$K16</f>
        <v>184645.02844704353</v>
      </c>
      <c r="H16" s="4">
        <f>VLOOKUP('2021 results by dimension (wei)'!$B$3:$B$70,'2021 results by dimension'!$B$3:$J$73,7,FALSE)*$K16</f>
        <v>84513.382892416223</v>
      </c>
      <c r="I16" s="6">
        <f t="shared" si="0"/>
        <v>149925.30749945805</v>
      </c>
      <c r="J16" s="6">
        <f t="shared" si="1"/>
        <v>139023.32006495108</v>
      </c>
      <c r="K16">
        <v>2835.4490000000001</v>
      </c>
    </row>
    <row r="17" spans="1:11" x14ac:dyDescent="0.35">
      <c r="A17" t="s">
        <v>114</v>
      </c>
      <c r="B17" t="s">
        <v>4</v>
      </c>
      <c r="C17" s="4">
        <f>VLOOKUP('2021 results by dimension (wei)'!$B$3:$B$70,'2021 results by dimension'!$B$3:$J$73,2,FALSE)*$K17</f>
        <v>1170068.8813131314</v>
      </c>
      <c r="D17" s="4">
        <f>VLOOKUP('2021 results by dimension (wei)'!$B$3:$B$70,'2021 results by dimension'!$B$3:$J$73,3,FALSE)*$K17</f>
        <v>1084083.9008356289</v>
      </c>
      <c r="E17" s="4">
        <f>VLOOKUP('2021 results by dimension (wei)'!$B$3:$B$70,'2021 results by dimension'!$B$3:$J$73,4,FALSE)*$K17</f>
        <v>1151780.4912528058</v>
      </c>
      <c r="F17" s="4">
        <f>VLOOKUP('2021 results by dimension (wei)'!$B$3:$B$70,'2021 results by dimension'!$B$3:$J$73,5,FALSE)*$K17</f>
        <v>783829.7257154882</v>
      </c>
      <c r="G17" s="4">
        <f>VLOOKUP('2021 results by dimension (wei)'!$B$3:$B$70,'2021 results by dimension'!$B$3:$J$73,6,FALSE)*$K17</f>
        <v>1145134.5776234567</v>
      </c>
      <c r="H17" s="4">
        <f>VLOOKUP('2021 results by dimension (wei)'!$B$3:$B$70,'2021 results by dimension'!$B$3:$J$73,7,FALSE)*$K17</f>
        <v>1094974.9083333334</v>
      </c>
      <c r="I17" s="6">
        <f t="shared" si="0"/>
        <v>1066979.5153481022</v>
      </c>
      <c r="J17" s="6">
        <f t="shared" si="1"/>
        <v>1071645.414178974</v>
      </c>
      <c r="K17">
        <v>20746.893</v>
      </c>
    </row>
    <row r="18" spans="1:11" x14ac:dyDescent="0.35">
      <c r="A18" t="s">
        <v>91</v>
      </c>
      <c r="B18" t="s">
        <v>160</v>
      </c>
      <c r="C18" s="4"/>
      <c r="D18" s="4"/>
      <c r="E18" s="4"/>
      <c r="F18" s="4"/>
      <c r="G18" s="4"/>
      <c r="H18" s="4"/>
      <c r="I18" s="6"/>
      <c r="J18" s="6"/>
      <c r="K18">
        <v>0</v>
      </c>
    </row>
    <row r="19" spans="1:11" x14ac:dyDescent="0.35">
      <c r="A19" t="s">
        <v>90</v>
      </c>
      <c r="B19" t="s">
        <v>5</v>
      </c>
      <c r="C19" s="4">
        <f>VLOOKUP('2021 results by dimension (wei)'!$B$3:$B$70,'2021 results by dimension'!$B$3:$J$73,2,FALSE)*$K19</f>
        <v>1647760.5830959163</v>
      </c>
      <c r="D19" s="4">
        <f>VLOOKUP('2021 results by dimension (wei)'!$B$3:$B$70,'2021 results by dimension'!$B$3:$J$73,3,FALSE)*$K19</f>
        <v>1058920.0454176574</v>
      </c>
      <c r="E19" s="4">
        <f>VLOOKUP('2021 results by dimension (wei)'!$B$3:$B$70,'2021 results by dimension'!$B$3:$J$73,4,FALSE)*$K19</f>
        <v>1543469.408512475</v>
      </c>
      <c r="F19" s="4">
        <f>VLOOKUP('2021 results by dimension (wei)'!$B$3:$B$70,'2021 results by dimension'!$B$3:$J$73,5,FALSE)*$K19</f>
        <v>1404205.6432957987</v>
      </c>
      <c r="G19" s="4">
        <f>VLOOKUP('2021 results by dimension (wei)'!$B$3:$B$70,'2021 results by dimension'!$B$3:$J$73,6,FALSE)*$K19</f>
        <v>1517898.7740098038</v>
      </c>
      <c r="H19" s="4">
        <f>VLOOKUP('2021 results by dimension (wei)'!$B$3:$B$70,'2021 results by dimension'!$B$3:$J$73,7,FALSE)*$K19</f>
        <v>1378467.5636593858</v>
      </c>
      <c r="I19" s="6">
        <f t="shared" si="0"/>
        <v>1434450.8908663304</v>
      </c>
      <c r="J19" s="6">
        <f t="shared" si="1"/>
        <v>1425120.3363318394</v>
      </c>
      <c r="K19">
        <v>25724.12</v>
      </c>
    </row>
    <row r="20" spans="1:11" x14ac:dyDescent="0.35">
      <c r="A20" t="s">
        <v>91</v>
      </c>
      <c r="B20" t="s">
        <v>118</v>
      </c>
      <c r="C20" s="4"/>
      <c r="D20" s="4"/>
      <c r="E20" s="4"/>
      <c r="F20" s="4"/>
      <c r="G20" s="4"/>
      <c r="H20" s="4"/>
      <c r="I20" s="6"/>
      <c r="J20" s="6"/>
      <c r="K20">
        <v>0</v>
      </c>
    </row>
    <row r="21" spans="1:11" x14ac:dyDescent="0.35">
      <c r="A21" t="s">
        <v>116</v>
      </c>
      <c r="B21" t="s">
        <v>137</v>
      </c>
      <c r="C21" s="4">
        <f>VLOOKUP('2021 results by dimension (wei)'!$B$3:$B$70,'2021 results by dimension'!$B$3:$J$73,2,FALSE)*$K21</f>
        <v>19458.841754205387</v>
      </c>
      <c r="D21" s="4">
        <f>VLOOKUP('2021 results by dimension (wei)'!$B$3:$B$70,'2021 results by dimension'!$B$3:$J$73,3,FALSE)*$K21</f>
        <v>19982.738769311494</v>
      </c>
      <c r="E21" s="4">
        <f>VLOOKUP('2021 results by dimension (wei)'!$B$3:$B$70,'2021 results by dimension'!$B$3:$J$73,4,FALSE)*$K21</f>
        <v>19474.068263033263</v>
      </c>
      <c r="F21" s="4">
        <f>VLOOKUP('2021 results by dimension (wei)'!$B$3:$B$70,'2021 results by dimension'!$B$3:$J$73,5,FALSE)*$K21</f>
        <v>17018.364664902998</v>
      </c>
      <c r="G21" s="4">
        <f>VLOOKUP('2021 results by dimension (wei)'!$B$3:$B$70,'2021 results by dimension'!$B$3:$J$73,6,FALSE)*$K21</f>
        <v>21880.676213292882</v>
      </c>
      <c r="H21" s="4">
        <f>VLOOKUP('2021 results by dimension (wei)'!$B$3:$B$70,'2021 results by dimension'!$B$3:$J$73,7,FALSE)*$K21</f>
        <v>8909.3830687830687</v>
      </c>
      <c r="I21" s="6">
        <f t="shared" si="0"/>
        <v>19562.937932949204</v>
      </c>
      <c r="J21" s="6">
        <f t="shared" si="1"/>
        <v>17787.34545558818</v>
      </c>
      <c r="K21">
        <v>316.71600000000001</v>
      </c>
    </row>
    <row r="22" spans="1:11" x14ac:dyDescent="0.35">
      <c r="A22" t="s">
        <v>116</v>
      </c>
      <c r="B22" t="s">
        <v>119</v>
      </c>
      <c r="C22" s="4"/>
      <c r="D22" s="4"/>
      <c r="E22" s="4"/>
      <c r="F22" s="4"/>
      <c r="G22" s="4"/>
      <c r="H22" s="4"/>
      <c r="I22" s="6"/>
      <c r="J22" s="6"/>
      <c r="K22">
        <v>0</v>
      </c>
    </row>
    <row r="23" spans="1:11" x14ac:dyDescent="0.35">
      <c r="A23" t="s">
        <v>116</v>
      </c>
      <c r="B23" t="s">
        <v>17</v>
      </c>
      <c r="C23" s="4">
        <f>VLOOKUP('2021 results by dimension (wei)'!$B$3:$B$70,'2021 results by dimension'!$B$3:$J$73,2,FALSE)*$K23</f>
        <v>34252.811486414816</v>
      </c>
      <c r="D23" s="4">
        <f>VLOOKUP('2021 results by dimension (wei)'!$B$3:$B$70,'2021 results by dimension'!$B$3:$J$73,3,FALSE)*$K23</f>
        <v>33305.971244681241</v>
      </c>
      <c r="E23" s="4">
        <f>VLOOKUP('2021 results by dimension (wei)'!$B$3:$B$70,'2021 results by dimension'!$B$3:$J$73,4,FALSE)*$K23</f>
        <v>39469.965840681958</v>
      </c>
      <c r="F23" s="4">
        <f>VLOOKUP('2021 results by dimension (wei)'!$B$3:$B$70,'2021 results by dimension'!$B$3:$J$73,5,FALSE)*$K23</f>
        <v>31386.743981481475</v>
      </c>
      <c r="G23" s="4">
        <f>VLOOKUP('2021 results by dimension (wei)'!$B$3:$B$70,'2021 results by dimension'!$B$3:$J$73,6,FALSE)*$K23</f>
        <v>39071.40401234568</v>
      </c>
      <c r="H23" s="4">
        <f>VLOOKUP('2021 results by dimension (wei)'!$B$3:$B$70,'2021 results by dimension'!$B$3:$J$73,7,FALSE)*$K23</f>
        <v>23425.342585809252</v>
      </c>
      <c r="I23" s="6">
        <f t="shared" si="0"/>
        <v>35497.379313121033</v>
      </c>
      <c r="J23" s="6">
        <f t="shared" si="1"/>
        <v>33485.373191902407</v>
      </c>
      <c r="K23">
        <v>599.95899999999995</v>
      </c>
    </row>
    <row r="24" spans="1:11" x14ac:dyDescent="0.35">
      <c r="A24" t="s">
        <v>93</v>
      </c>
      <c r="B24" t="s">
        <v>57</v>
      </c>
      <c r="C24" s="4">
        <f>VLOOKUP('2021 results by dimension (wei)'!$B$3:$B$70,'2021 results by dimension'!$B$3:$J$73,2,FALSE)*$K24</f>
        <v>32859.45686518868</v>
      </c>
      <c r="D24" s="4">
        <f>VLOOKUP('2021 results by dimension (wei)'!$B$3:$B$70,'2021 results by dimension'!$B$3:$J$73,3,FALSE)*$K24</f>
        <v>31531.70434565434</v>
      </c>
      <c r="E24" s="4">
        <f>VLOOKUP('2021 results by dimension (wei)'!$B$3:$B$70,'2021 results by dimension'!$B$3:$J$73,4,FALSE)*$K24</f>
        <v>30672.847256138921</v>
      </c>
      <c r="F24" s="4">
        <f>VLOOKUP('2021 results by dimension (wei)'!$B$3:$B$70,'2021 results by dimension'!$B$3:$J$73,5,FALSE)*$K24</f>
        <v>39423.117089947082</v>
      </c>
      <c r="G24" s="4">
        <f>VLOOKUP('2021 results by dimension (wei)'!$B$3:$B$70,'2021 results by dimension'!$B$3:$J$73,6,FALSE)*$K24</f>
        <v>45355.496601546598</v>
      </c>
      <c r="H24" s="4">
        <f>VLOOKUP('2021 results by dimension (wei)'!$B$3:$B$70,'2021 results by dimension'!$B$3:$J$73,7,FALSE)*$K24</f>
        <v>35037.676619183287</v>
      </c>
      <c r="I24" s="6">
        <f t="shared" si="0"/>
        <v>35968.524431695121</v>
      </c>
      <c r="J24" s="6">
        <f t="shared" si="1"/>
        <v>35813.383129609814</v>
      </c>
      <c r="K24">
        <v>889.31399999999996</v>
      </c>
    </row>
    <row r="25" spans="1:11" x14ac:dyDescent="0.35">
      <c r="A25" t="s">
        <v>116</v>
      </c>
      <c r="B25" t="s">
        <v>120</v>
      </c>
      <c r="C25" s="4"/>
      <c r="D25" s="4"/>
      <c r="E25" s="4"/>
      <c r="F25" s="4"/>
      <c r="G25" s="4"/>
      <c r="H25" s="4"/>
      <c r="I25" s="6"/>
      <c r="J25" s="6"/>
      <c r="K25">
        <v>0</v>
      </c>
    </row>
    <row r="26" spans="1:11" x14ac:dyDescent="0.35">
      <c r="A26" t="s">
        <v>91</v>
      </c>
      <c r="B26" t="s">
        <v>14</v>
      </c>
      <c r="C26" s="4">
        <f>VLOOKUP('2021 results by dimension (wei)'!$B$3:$B$70,'2021 results by dimension'!$B$3:$J$73,2,FALSE)*$K26</f>
        <v>312393.67169880628</v>
      </c>
      <c r="D26" s="4">
        <f>VLOOKUP('2021 results by dimension (wei)'!$B$3:$B$70,'2021 results by dimension'!$B$3:$J$73,3,FALSE)*$K26</f>
        <v>190934.50004810005</v>
      </c>
      <c r="E26" s="4">
        <f>VLOOKUP('2021 results by dimension (wei)'!$B$3:$B$70,'2021 results by dimension'!$B$3:$J$73,4,FALSE)*$K26</f>
        <v>261483.32679600222</v>
      </c>
      <c r="F26" s="4">
        <f>VLOOKUP('2021 results by dimension (wei)'!$B$3:$B$70,'2021 results by dimension'!$B$3:$J$73,5,FALSE)*$K26</f>
        <v>226969.38271604932</v>
      </c>
      <c r="G26" s="4">
        <f>VLOOKUP('2021 results by dimension (wei)'!$B$3:$B$70,'2021 results by dimension'!$B$3:$J$73,6,FALSE)*$K26</f>
        <v>301112.71440329211</v>
      </c>
      <c r="H26" s="4">
        <f>VLOOKUP('2021 results by dimension (wei)'!$B$3:$B$70,'2021 results by dimension'!$B$3:$J$73,7,FALSE)*$K26</f>
        <v>148876.19423868312</v>
      </c>
      <c r="I26" s="6">
        <f t="shared" si="0"/>
        <v>258578.71913245</v>
      </c>
      <c r="J26" s="6">
        <f t="shared" si="1"/>
        <v>240294.96498348887</v>
      </c>
      <c r="K26">
        <v>4966.2079999999996</v>
      </c>
    </row>
    <row r="27" spans="1:11" x14ac:dyDescent="0.35">
      <c r="A27" t="s">
        <v>114</v>
      </c>
      <c r="B27" t="s">
        <v>6</v>
      </c>
      <c r="C27" s="4">
        <f>VLOOKUP('2021 results by dimension (wei)'!$B$3:$B$70,'2021 results by dimension'!$B$3:$J$73,2,FALSE)*$K27</f>
        <v>246539.78912226661</v>
      </c>
      <c r="D27" s="4">
        <f>VLOOKUP('2021 results by dimension (wei)'!$B$3:$B$70,'2021 results by dimension'!$B$3:$J$73,3,FALSE)*$K27</f>
        <v>206477.49235990862</v>
      </c>
      <c r="E27" s="4">
        <f>VLOOKUP('2021 results by dimension (wei)'!$B$3:$B$70,'2021 results by dimension'!$B$3:$J$73,4,FALSE)*$K27</f>
        <v>212701.7467082378</v>
      </c>
      <c r="F27" s="4">
        <f>VLOOKUP('2021 results by dimension (wei)'!$B$3:$B$70,'2021 results by dimension'!$B$3:$J$73,5,FALSE)*$K27</f>
        <v>177561.48912698412</v>
      </c>
      <c r="G27" s="4">
        <f>VLOOKUP('2021 results by dimension (wei)'!$B$3:$B$70,'2021 results by dimension'!$B$3:$J$73,6,FALSE)*$K27</f>
        <v>234732.01839469431</v>
      </c>
      <c r="H27" s="4">
        <f>VLOOKUP('2021 results by dimension (wei)'!$B$3:$B$70,'2021 results by dimension'!$B$3:$J$73,7,FALSE)*$K27</f>
        <v>184794.98713624338</v>
      </c>
      <c r="I27" s="6">
        <f t="shared" si="0"/>
        <v>215602.5071424183</v>
      </c>
      <c r="J27" s="6">
        <f t="shared" si="1"/>
        <v>210467.92047472249</v>
      </c>
      <c r="K27">
        <v>3324.3310000000001</v>
      </c>
    </row>
    <row r="28" spans="1:11" x14ac:dyDescent="0.35">
      <c r="A28" t="s">
        <v>114</v>
      </c>
      <c r="B28" t="s">
        <v>102</v>
      </c>
      <c r="C28" s="4">
        <f>VLOOKUP('2021 results by dimension (wei)'!$B$3:$B$70,'2021 results by dimension'!$B$3:$J$73,2,FALSE)*$K28</f>
        <v>29811.718533549785</v>
      </c>
      <c r="D28" s="4">
        <f>VLOOKUP('2021 results by dimension (wei)'!$B$3:$B$70,'2021 results by dimension'!$B$3:$J$73,3,FALSE)*$K28</f>
        <v>36598.340984848488</v>
      </c>
      <c r="E28" s="4">
        <f>VLOOKUP('2021 results by dimension (wei)'!$B$3:$B$70,'2021 results by dimension'!$B$3:$J$73,4,FALSE)*$K28</f>
        <v>38382.631936177248</v>
      </c>
      <c r="F28" s="4">
        <f>VLOOKUP('2021 results by dimension (wei)'!$B$3:$B$70,'2021 results by dimension'!$B$3:$J$73,5,FALSE)*$K28</f>
        <v>33620.816382575758</v>
      </c>
      <c r="G28" s="4">
        <f>VLOOKUP('2021 results by dimension (wei)'!$B$3:$B$70,'2021 results by dimension'!$B$3:$J$73,6,FALSE)*$K28</f>
        <v>41306.638194444444</v>
      </c>
      <c r="H28" s="4">
        <f>VLOOKUP('2021 results by dimension (wei)'!$B$3:$B$70,'2021 results by dimension'!$B$3:$J$73,7,FALSE)*$K28</f>
        <v>34368.891219135803</v>
      </c>
      <c r="I28" s="6">
        <f t="shared" si="0"/>
        <v>35944.029206319145</v>
      </c>
      <c r="J28" s="6">
        <f t="shared" si="1"/>
        <v>35681.506208455256</v>
      </c>
      <c r="K28">
        <v>505.50900000000001</v>
      </c>
    </row>
    <row r="29" spans="1:11" x14ac:dyDescent="0.35">
      <c r="A29" t="s">
        <v>91</v>
      </c>
      <c r="B29" t="s">
        <v>121</v>
      </c>
      <c r="C29" s="4">
        <f>VLOOKUP('2021 results by dimension (wei)'!$B$3:$B$70,'2021 results by dimension'!$B$3:$J$73,2,FALSE)*$K29</f>
        <v>132026.76358585857</v>
      </c>
      <c r="D29" s="4">
        <f>VLOOKUP('2021 results by dimension (wei)'!$B$3:$B$70,'2021 results by dimension'!$B$3:$J$73,3,FALSE)*$K29</f>
        <v>166111.81135040885</v>
      </c>
      <c r="E29" s="4">
        <f>VLOOKUP('2021 results by dimension (wei)'!$B$3:$B$70,'2021 results by dimension'!$B$3:$J$73,4,FALSE)*$K29</f>
        <v>164198.98941889126</v>
      </c>
      <c r="F29" s="4">
        <f>VLOOKUP('2021 results by dimension (wei)'!$B$3:$B$70,'2021 results by dimension'!$B$3:$J$73,5,FALSE)*$K29</f>
        <v>129514.95833333333</v>
      </c>
      <c r="G29" s="4">
        <f>VLOOKUP('2021 results by dimension (wei)'!$B$3:$B$70,'2021 results by dimension'!$B$3:$J$73,6,FALSE)*$K29</f>
        <v>172953.10279492458</v>
      </c>
      <c r="H29" s="4">
        <f>VLOOKUP('2021 results by dimension (wei)'!$B$3:$B$70,'2021 results by dimension'!$B$3:$J$73,7,FALSE)*$K29</f>
        <v>171930.74378974937</v>
      </c>
      <c r="I29" s="6">
        <f t="shared" si="0"/>
        <v>152961.12509668333</v>
      </c>
      <c r="J29" s="6">
        <f t="shared" si="1"/>
        <v>156122.72821219434</v>
      </c>
      <c r="K29">
        <v>3108.3589999999999</v>
      </c>
    </row>
    <row r="30" spans="1:11" x14ac:dyDescent="0.35">
      <c r="A30" t="s">
        <v>91</v>
      </c>
      <c r="B30" t="s">
        <v>7</v>
      </c>
      <c r="C30" s="4">
        <f>VLOOKUP('2021 results by dimension (wei)'!$B$3:$B$70,'2021 results by dimension'!$B$3:$J$73,2,FALSE)*$K30</f>
        <v>141935.60123406004</v>
      </c>
      <c r="D30" s="4">
        <f>VLOOKUP('2021 results by dimension (wei)'!$B$3:$B$70,'2021 results by dimension'!$B$3:$J$73,3,FALSE)*$K30</f>
        <v>139433.0023832978</v>
      </c>
      <c r="E30" s="4">
        <f>VLOOKUP('2021 results by dimension (wei)'!$B$3:$B$70,'2021 results by dimension'!$B$3:$J$73,4,FALSE)*$K30</f>
        <v>176792.58928812415</v>
      </c>
      <c r="F30" s="4">
        <f>VLOOKUP('2021 results by dimension (wei)'!$B$3:$B$70,'2021 results by dimension'!$B$3:$J$73,5,FALSE)*$K30</f>
        <v>140817.61749999999</v>
      </c>
      <c r="G30" s="4">
        <f>VLOOKUP('2021 results by dimension (wei)'!$B$3:$B$70,'2021 results by dimension'!$B$3:$J$73,6,FALSE)*$K30</f>
        <v>184474.09836199979</v>
      </c>
      <c r="H30" s="4">
        <f>VLOOKUP('2021 results by dimension (wei)'!$B$3:$B$70,'2021 results by dimension'!$B$3:$J$73,7,FALSE)*$K30</f>
        <v>99758.519493177388</v>
      </c>
      <c r="I30" s="6">
        <f t="shared" si="0"/>
        <v>156690.58175349637</v>
      </c>
      <c r="J30" s="6">
        <f t="shared" si="1"/>
        <v>147201.90471010987</v>
      </c>
      <c r="K30">
        <v>2767.6619999999998</v>
      </c>
    </row>
    <row r="31" spans="1:11" x14ac:dyDescent="0.35">
      <c r="A31" t="s">
        <v>92</v>
      </c>
      <c r="B31" t="s">
        <v>8</v>
      </c>
      <c r="C31" s="4">
        <f>VLOOKUP('2021 results by dimension (wei)'!$B$3:$B$70,'2021 results by dimension'!$B$3:$J$73,2,FALSE)*$K31</f>
        <v>22522188.656151254</v>
      </c>
      <c r="D31" s="4">
        <f>VLOOKUP('2021 results by dimension (wei)'!$B$3:$B$70,'2021 results by dimension'!$B$3:$J$73,3,FALSE)*$K31</f>
        <v>15384833.431300182</v>
      </c>
      <c r="E31" s="4">
        <f>VLOOKUP('2021 results by dimension (wei)'!$B$3:$B$70,'2021 results by dimension'!$B$3:$J$73,4,FALSE)*$K31</f>
        <v>17412597.136426874</v>
      </c>
      <c r="F31" s="4">
        <f>VLOOKUP('2021 results by dimension (wei)'!$B$3:$B$70,'2021 results by dimension'!$B$3:$J$73,5,FALSE)*$K31</f>
        <v>13856915.601801993</v>
      </c>
      <c r="G31" s="4">
        <f>VLOOKUP('2021 results by dimension (wei)'!$B$3:$B$70,'2021 results by dimension'!$B$3:$J$73,6,FALSE)*$K31</f>
        <v>20595452.803371321</v>
      </c>
      <c r="H31" s="4">
        <f>VLOOKUP('2021 results by dimension (wei)'!$B$3:$B$70,'2021 results by dimension'!$B$3:$J$73,7,FALSE)*$K31</f>
        <v>16394049.02583096</v>
      </c>
      <c r="I31" s="6">
        <f t="shared" si="0"/>
        <v>17954397.525810324</v>
      </c>
      <c r="J31" s="6">
        <f t="shared" si="1"/>
        <v>17694339.44248043</v>
      </c>
      <c r="K31">
        <v>361149.239</v>
      </c>
    </row>
    <row r="32" spans="1:11" x14ac:dyDescent="0.35">
      <c r="A32" t="s">
        <v>92</v>
      </c>
      <c r="B32" t="s">
        <v>143</v>
      </c>
      <c r="C32" s="4">
        <f>VLOOKUP('2021 results by dimension (wei)'!$B$3:$B$70,'2021 results by dimension'!$B$3:$J$73,2,FALSE)*$K32</f>
        <v>4941892.3254871946</v>
      </c>
      <c r="D32" s="4">
        <f>VLOOKUP('2021 results by dimension (wei)'!$B$3:$B$70,'2021 results by dimension'!$B$3:$J$73,3,FALSE)*$K32</f>
        <v>4367375.2664447501</v>
      </c>
      <c r="E32" s="4">
        <f>VLOOKUP('2021 results by dimension (wei)'!$B$3:$B$70,'2021 results by dimension'!$B$3:$J$73,4,FALSE)*$K32</f>
        <v>4974035.2177445758</v>
      </c>
      <c r="F32" s="4">
        <f>VLOOKUP('2021 results by dimension (wei)'!$B$3:$B$70,'2021 results by dimension'!$B$3:$J$73,5,FALSE)*$K32</f>
        <v>4467309.348919753</v>
      </c>
      <c r="G32" s="4">
        <f>VLOOKUP('2021 results by dimension (wei)'!$B$3:$B$70,'2021 results by dimension'!$B$3:$J$73,6,FALSE)*$K32</f>
        <v>4676075.7330013085</v>
      </c>
      <c r="H32" s="4">
        <f>VLOOKUP('2021 results by dimension (wei)'!$B$3:$B$70,'2021 results by dimension'!$B$3:$J$73,7,FALSE)*$K32</f>
        <v>3208716.2926487089</v>
      </c>
      <c r="I32" s="6">
        <f t="shared" si="0"/>
        <v>4685337.578319517</v>
      </c>
      <c r="J32" s="6">
        <f t="shared" si="1"/>
        <v>4439234.030707716</v>
      </c>
      <c r="K32">
        <v>72424.73</v>
      </c>
    </row>
    <row r="33" spans="1:11" x14ac:dyDescent="0.35">
      <c r="A33" t="s">
        <v>91</v>
      </c>
      <c r="B33" t="s">
        <v>15</v>
      </c>
      <c r="C33" s="4">
        <f>VLOOKUP('2021 results by dimension (wei)'!$B$3:$B$70,'2021 results by dimension'!$B$3:$J$73,2,FALSE)*$K33</f>
        <v>56395.484312825218</v>
      </c>
      <c r="D33" s="4">
        <f>VLOOKUP('2021 results by dimension (wei)'!$B$3:$B$70,'2021 results by dimension'!$B$3:$J$73,3,FALSE)*$K33</f>
        <v>47663.315905676805</v>
      </c>
      <c r="E33" s="4">
        <f>VLOOKUP('2021 results by dimension (wei)'!$B$3:$B$70,'2021 results by dimension'!$B$3:$J$73,4,FALSE)*$K33</f>
        <v>48486.937649819309</v>
      </c>
      <c r="F33" s="4">
        <f>VLOOKUP('2021 results by dimension (wei)'!$B$3:$B$70,'2021 results by dimension'!$B$3:$J$73,5,FALSE)*$K33</f>
        <v>49918.884815606209</v>
      </c>
      <c r="G33" s="4">
        <f>VLOOKUP('2021 results by dimension (wei)'!$B$3:$B$70,'2021 results by dimension'!$B$3:$J$73,6,FALSE)*$K33</f>
        <v>55470.500434113208</v>
      </c>
      <c r="H33" s="4">
        <f>VLOOKUP('2021 results by dimension (wei)'!$B$3:$B$70,'2021 results by dimension'!$B$3:$J$73,7,FALSE)*$K33</f>
        <v>48828.488290598289</v>
      </c>
      <c r="I33" s="6">
        <f t="shared" si="0"/>
        <v>51587.024623608144</v>
      </c>
      <c r="J33" s="6">
        <f t="shared" si="1"/>
        <v>51127.268568106498</v>
      </c>
      <c r="K33">
        <v>781.52300000000002</v>
      </c>
    </row>
    <row r="34" spans="1:11" x14ac:dyDescent="0.35">
      <c r="A34" t="s">
        <v>90</v>
      </c>
      <c r="B34" t="s">
        <v>9</v>
      </c>
      <c r="C34" s="4">
        <f>VLOOKUP('2021 results by dimension (wei)'!$B$3:$B$70,'2021 results by dimension'!$B$3:$J$73,2,FALSE)*$K34</f>
        <v>174363.36183473389</v>
      </c>
      <c r="D34" s="4">
        <f>VLOOKUP('2021 results by dimension (wei)'!$B$3:$B$70,'2021 results by dimension'!$B$3:$J$73,3,FALSE)*$K34</f>
        <v>118019.91202578368</v>
      </c>
      <c r="E34" s="4">
        <f>VLOOKUP('2021 results by dimension (wei)'!$B$3:$B$70,'2021 results by dimension'!$B$3:$J$73,4,FALSE)*$K34</f>
        <v>159600.52906087643</v>
      </c>
      <c r="F34" s="4">
        <f>VLOOKUP('2021 results by dimension (wei)'!$B$3:$B$70,'2021 results by dimension'!$B$3:$J$73,5,FALSE)*$K34</f>
        <v>122865.39211496564</v>
      </c>
      <c r="G34" s="4">
        <f>VLOOKUP('2021 results by dimension (wei)'!$B$3:$B$70,'2021 results by dimension'!$B$3:$J$73,6,FALSE)*$K34</f>
        <v>133310.53145424835</v>
      </c>
      <c r="H34" s="4">
        <f>VLOOKUP('2021 results by dimension (wei)'!$B$3:$B$70,'2021 results by dimension'!$B$3:$J$73,7,FALSE)*$K34</f>
        <v>113128.84980936817</v>
      </c>
      <c r="I34" s="6">
        <f t="shared" si="0"/>
        <v>141631.9452981216</v>
      </c>
      <c r="J34" s="6">
        <f t="shared" si="1"/>
        <v>136881.42938332935</v>
      </c>
      <c r="K34">
        <v>2727.87</v>
      </c>
    </row>
    <row r="35" spans="1:11" x14ac:dyDescent="0.35">
      <c r="A35" t="s">
        <v>93</v>
      </c>
      <c r="B35" t="s">
        <v>103</v>
      </c>
      <c r="C35" s="4">
        <f>VLOOKUP('2021 results by dimension (wei)'!$B$3:$B$70,'2021 results by dimension'!$B$3:$J$73,2,FALSE)*$K35</f>
        <v>300466.12410511199</v>
      </c>
      <c r="D35" s="4">
        <f>VLOOKUP('2021 results by dimension (wei)'!$B$3:$B$70,'2021 results by dimension'!$B$3:$J$73,3,FALSE)*$K35</f>
        <v>302248.05503422499</v>
      </c>
      <c r="E35" s="4">
        <f>VLOOKUP('2021 results by dimension (wei)'!$B$3:$B$70,'2021 results by dimension'!$B$3:$J$73,4,FALSE)*$K35</f>
        <v>305135.84788084595</v>
      </c>
      <c r="F35" s="4">
        <f>VLOOKUP('2021 results by dimension (wei)'!$B$3:$B$70,'2021 results by dimension'!$B$3:$J$73,5,FALSE)*$K35</f>
        <v>312968.7268164088</v>
      </c>
      <c r="G35" s="4">
        <f>VLOOKUP('2021 results by dimension (wei)'!$B$3:$B$70,'2021 results by dimension'!$B$3:$J$73,6,FALSE)*$K35</f>
        <v>304123.51460328762</v>
      </c>
      <c r="H35" s="4">
        <f>VLOOKUP('2021 results by dimension (wei)'!$B$3:$B$70,'2021 results by dimension'!$B$3:$J$73,7,FALSE)*$K35</f>
        <v>239253.85512481345</v>
      </c>
      <c r="I35" s="6">
        <f t="shared" si="0"/>
        <v>304988.45368797588</v>
      </c>
      <c r="J35" s="6">
        <f t="shared" si="1"/>
        <v>294032.68726078217</v>
      </c>
      <c r="K35">
        <v>4520.4489999999996</v>
      </c>
    </row>
    <row r="36" spans="1:11" x14ac:dyDescent="0.35">
      <c r="A36" t="s">
        <v>116</v>
      </c>
      <c r="B36" t="s">
        <v>122</v>
      </c>
      <c r="C36" s="4"/>
      <c r="D36" s="4"/>
      <c r="E36" s="4"/>
      <c r="F36" s="4"/>
      <c r="G36" s="4"/>
      <c r="H36" s="4"/>
      <c r="I36" s="6"/>
      <c r="J36" s="6"/>
      <c r="K36">
        <v>0</v>
      </c>
    </row>
    <row r="37" spans="1:11" x14ac:dyDescent="0.35">
      <c r="A37" t="s">
        <v>93</v>
      </c>
      <c r="B37" t="s">
        <v>141</v>
      </c>
      <c r="C37" s="4">
        <f>VLOOKUP('2021 results by dimension (wei)'!$B$3:$B$70,'2021 results by dimension'!$B$3:$J$73,2,FALSE)*$K37</f>
        <v>83630.918821548839</v>
      </c>
      <c r="D37" s="4">
        <f>VLOOKUP('2021 results by dimension (wei)'!$B$3:$B$70,'2021 results by dimension'!$B$3:$J$73,3,FALSE)*$K37</f>
        <v>70858.913589743577</v>
      </c>
      <c r="E37" s="4">
        <f>VLOOKUP('2021 results by dimension (wei)'!$B$3:$B$70,'2021 results by dimension'!$B$3:$J$73,4,FALSE)*$K37</f>
        <v>72302.550198998521</v>
      </c>
      <c r="F37" s="4">
        <f>VLOOKUP('2021 results by dimension (wei)'!$B$3:$B$70,'2021 results by dimension'!$B$3:$J$73,5,FALSE)*$K37</f>
        <v>59050.268180492341</v>
      </c>
      <c r="G37" s="4">
        <f>VLOOKUP('2021 results by dimension (wei)'!$B$3:$B$70,'2021 results by dimension'!$B$3:$J$73,6,FALSE)*$K37</f>
        <v>75752.229762726987</v>
      </c>
      <c r="H37" s="4">
        <f>VLOOKUP('2021 results by dimension (wei)'!$B$3:$B$70,'2021 results by dimension'!$B$3:$J$73,7,FALSE)*$K37</f>
        <v>45463.957475035255</v>
      </c>
      <c r="I37" s="6">
        <f t="shared" si="0"/>
        <v>72318.97611070206</v>
      </c>
      <c r="J37" s="6">
        <f t="shared" si="1"/>
        <v>67843.139671424258</v>
      </c>
      <c r="K37">
        <v>1654.789</v>
      </c>
    </row>
    <row r="38" spans="1:11" x14ac:dyDescent="0.35">
      <c r="A38" t="s">
        <v>92</v>
      </c>
      <c r="B38" t="s">
        <v>123</v>
      </c>
      <c r="C38" s="4"/>
      <c r="D38" s="4"/>
      <c r="E38" s="4"/>
      <c r="F38" s="4"/>
      <c r="G38" s="4"/>
      <c r="H38" s="4"/>
      <c r="I38" s="6"/>
      <c r="J38" s="6"/>
      <c r="K38">
        <v>0</v>
      </c>
    </row>
    <row r="39" spans="1:11" x14ac:dyDescent="0.35">
      <c r="A39" t="s">
        <v>116</v>
      </c>
      <c r="B39" t="s">
        <v>124</v>
      </c>
      <c r="C39" s="4"/>
      <c r="D39" s="4"/>
      <c r="E39" s="4"/>
      <c r="F39" s="4"/>
      <c r="G39" s="4"/>
      <c r="H39" s="4"/>
      <c r="I39" s="6"/>
      <c r="J39" s="6"/>
      <c r="K39">
        <v>0</v>
      </c>
    </row>
    <row r="40" spans="1:11" x14ac:dyDescent="0.35">
      <c r="A40" t="s">
        <v>116</v>
      </c>
      <c r="B40" t="s">
        <v>125</v>
      </c>
      <c r="C40" s="4"/>
      <c r="D40" s="4"/>
      <c r="E40" s="4"/>
      <c r="F40" s="4"/>
      <c r="G40" s="4"/>
      <c r="H40" s="4"/>
      <c r="I40" s="6"/>
      <c r="J40" s="6"/>
      <c r="K40">
        <v>0</v>
      </c>
    </row>
    <row r="41" spans="1:11" x14ac:dyDescent="0.35">
      <c r="A41" t="s">
        <v>114</v>
      </c>
      <c r="B41" t="s">
        <v>126</v>
      </c>
      <c r="C41" s="4">
        <f>VLOOKUP('2021 results by dimension (wei)'!$B$3:$B$70,'2021 results by dimension'!$B$3:$J$73,2,FALSE)*$K41</f>
        <v>453186.04824064823</v>
      </c>
      <c r="D41" s="4">
        <f>VLOOKUP('2021 results by dimension (wei)'!$B$3:$B$70,'2021 results by dimension'!$B$3:$J$73,3,FALSE)*$K41</f>
        <v>360368.02205824479</v>
      </c>
      <c r="E41" s="4">
        <f>VLOOKUP('2021 results by dimension (wei)'!$B$3:$B$70,'2021 results by dimension'!$B$3:$J$73,4,FALSE)*$K41</f>
        <v>392088.68906610354</v>
      </c>
      <c r="F41" s="4">
        <f>VLOOKUP('2021 results by dimension (wei)'!$B$3:$B$70,'2021 results by dimension'!$B$3:$J$73,5,FALSE)*$K41</f>
        <v>318140.29652209929</v>
      </c>
      <c r="G41" s="4">
        <f>VLOOKUP('2021 results by dimension (wei)'!$B$3:$B$70,'2021 results by dimension'!$B$3:$J$73,6,FALSE)*$K41</f>
        <v>466278.61107719451</v>
      </c>
      <c r="H41" s="4">
        <f>VLOOKUP('2021 results by dimension (wei)'!$B$3:$B$70,'2021 results by dimension'!$B$3:$J$73,7,FALSE)*$K41</f>
        <v>335118.33339438343</v>
      </c>
      <c r="I41" s="6">
        <f t="shared" si="0"/>
        <v>398012.3333928581</v>
      </c>
      <c r="J41" s="6">
        <f t="shared" si="1"/>
        <v>387530.00005977898</v>
      </c>
      <c r="K41">
        <v>7046.5190000000002</v>
      </c>
    </row>
    <row r="42" spans="1:11" x14ac:dyDescent="0.35">
      <c r="A42" t="s">
        <v>116</v>
      </c>
      <c r="B42" t="s">
        <v>127</v>
      </c>
      <c r="C42" s="4">
        <f>VLOOKUP('2021 results by dimension (wei)'!$B$3:$B$70,'2021 results by dimension'!$B$3:$J$73,2,FALSE)*$K42</f>
        <v>286813.79991582484</v>
      </c>
      <c r="D42" s="4">
        <f>VLOOKUP('2021 results by dimension (wei)'!$B$3:$B$70,'2021 results by dimension'!$B$3:$J$73,3,FALSE)*$K42</f>
        <v>277148.60357142851</v>
      </c>
      <c r="E42" s="4">
        <f>VLOOKUP('2021 results by dimension (wei)'!$B$3:$B$70,'2021 results by dimension'!$B$3:$J$73,4,FALSE)*$K42</f>
        <v>286491.85210537922</v>
      </c>
      <c r="F42" s="4">
        <f>VLOOKUP('2021 results by dimension (wei)'!$B$3:$B$70,'2021 results by dimension'!$B$3:$J$73,5,FALSE)*$K42</f>
        <v>217278.25708333333</v>
      </c>
      <c r="G42" s="4">
        <f>VLOOKUP('2021 results by dimension (wei)'!$B$3:$B$70,'2021 results by dimension'!$B$3:$J$73,6,FALSE)*$K42</f>
        <v>306796.85382128158</v>
      </c>
      <c r="H42" s="4">
        <f>VLOOKUP('2021 results by dimension (wei)'!$B$3:$B$70,'2021 results by dimension'!$B$3:$J$73,7,FALSE)*$K42</f>
        <v>206055.61472663141</v>
      </c>
      <c r="I42" s="6">
        <f t="shared" si="0"/>
        <v>274905.87329944951</v>
      </c>
      <c r="J42" s="6">
        <f t="shared" si="1"/>
        <v>263430.8302039798</v>
      </c>
      <c r="K42">
        <v>4873.5309999999999</v>
      </c>
    </row>
    <row r="43" spans="1:11" x14ac:dyDescent="0.35">
      <c r="A43" t="s">
        <v>114</v>
      </c>
      <c r="B43" t="s">
        <v>10</v>
      </c>
      <c r="C43" s="4">
        <f>VLOOKUP('2021 results by dimension (wei)'!$B$3:$B$70,'2021 results by dimension'!$B$3:$J$73,2,FALSE)*$K43</f>
        <v>335187.77271677816</v>
      </c>
      <c r="D43" s="4">
        <f>VLOOKUP('2021 results by dimension (wei)'!$B$3:$B$70,'2021 results by dimension'!$B$3:$J$73,3,FALSE)*$K43</f>
        <v>321417.42904761905</v>
      </c>
      <c r="E43" s="4">
        <f>VLOOKUP('2021 results by dimension (wei)'!$B$3:$B$70,'2021 results by dimension'!$B$3:$J$73,4,FALSE)*$K43</f>
        <v>353050.51902176521</v>
      </c>
      <c r="F43" s="4">
        <f>VLOOKUP('2021 results by dimension (wei)'!$B$3:$B$70,'2021 results by dimension'!$B$3:$J$73,5,FALSE)*$K43</f>
        <v>276751.42053571425</v>
      </c>
      <c r="G43" s="4">
        <f>VLOOKUP('2021 results by dimension (wei)'!$B$3:$B$70,'2021 results by dimension'!$B$3:$J$73,6,FALSE)*$K43</f>
        <v>345654.24214285723</v>
      </c>
      <c r="H43" s="4">
        <f>VLOOKUP('2021 results by dimension (wei)'!$B$3:$B$70,'2021 results by dimension'!$B$3:$J$73,7,FALSE)*$K43</f>
        <v>271590.40816578484</v>
      </c>
      <c r="I43" s="6">
        <f t="shared" si="0"/>
        <v>326412.27669294679</v>
      </c>
      <c r="J43" s="6">
        <f t="shared" si="1"/>
        <v>317275.29860508646</v>
      </c>
      <c r="K43">
        <v>4698.2129999999997</v>
      </c>
    </row>
    <row r="44" spans="1:11" x14ac:dyDescent="0.35">
      <c r="A44" t="s">
        <v>92</v>
      </c>
      <c r="B44" t="s">
        <v>104</v>
      </c>
      <c r="C44" s="4">
        <f>VLOOKUP('2021 results by dimension (wei)'!$B$3:$B$70,'2021 results by dimension'!$B$3:$J$73,2,FALSE)*$K44</f>
        <v>48055.82831168831</v>
      </c>
      <c r="D44" s="4">
        <f>VLOOKUP('2021 results by dimension (wei)'!$B$3:$B$70,'2021 results by dimension'!$B$3:$J$73,3,FALSE)*$K44</f>
        <v>50180.334229474225</v>
      </c>
      <c r="E44" s="4">
        <f>VLOOKUP('2021 results by dimension (wei)'!$B$3:$B$70,'2021 results by dimension'!$B$3:$J$73,4,FALSE)*$K44</f>
        <v>53650.754106531334</v>
      </c>
      <c r="F44" s="4">
        <f>VLOOKUP('2021 results by dimension (wei)'!$B$3:$B$70,'2021 results by dimension'!$B$3:$J$73,5,FALSE)*$K44</f>
        <v>44333.879562690396</v>
      </c>
      <c r="G44" s="4">
        <f>VLOOKUP('2021 results by dimension (wei)'!$B$3:$B$70,'2021 results by dimension'!$B$3:$J$73,6,FALSE)*$K44</f>
        <v>52607.172459947462</v>
      </c>
      <c r="H44" s="4">
        <f>VLOOKUP('2021 results by dimension (wei)'!$B$3:$B$70,'2021 results by dimension'!$B$3:$J$73,7,FALSE)*$K44</f>
        <v>43361.740392529289</v>
      </c>
      <c r="I44" s="6">
        <f t="shared" si="0"/>
        <v>49765.593734066344</v>
      </c>
      <c r="J44" s="6">
        <f t="shared" si="1"/>
        <v>48698.284843810172</v>
      </c>
      <c r="K44">
        <v>858.53800000000001</v>
      </c>
    </row>
    <row r="45" spans="1:11" x14ac:dyDescent="0.35">
      <c r="A45" t="s">
        <v>90</v>
      </c>
      <c r="B45" t="s">
        <v>105</v>
      </c>
      <c r="C45" s="4">
        <f>VLOOKUP('2021 results by dimension (wei)'!$B$3:$B$70,'2021 results by dimension'!$B$3:$J$73,2,FALSE)*$K45</f>
        <v>612653.04743005731</v>
      </c>
      <c r="D45" s="4">
        <f>VLOOKUP('2021 results by dimension (wei)'!$B$3:$B$70,'2021 results by dimension'!$B$3:$J$73,3,FALSE)*$K45</f>
        <v>518312.75440681324</v>
      </c>
      <c r="E45" s="4">
        <f>VLOOKUP('2021 results by dimension (wei)'!$B$3:$B$70,'2021 results by dimension'!$B$3:$J$73,4,FALSE)*$K45</f>
        <v>597210.91099310084</v>
      </c>
      <c r="F45" s="4">
        <f>VLOOKUP('2021 results by dimension (wei)'!$B$3:$B$70,'2021 results by dimension'!$B$3:$J$73,5,FALSE)*$K45</f>
        <v>471473.38554526749</v>
      </c>
      <c r="G45" s="4">
        <f>VLOOKUP('2021 results by dimension (wei)'!$B$3:$B$70,'2021 results by dimension'!$B$3:$J$73,6,FALSE)*$K45</f>
        <v>557771.83027969417</v>
      </c>
      <c r="H45" s="4">
        <f>VLOOKUP('2021 results by dimension (wei)'!$B$3:$B$70,'2021 results by dimension'!$B$3:$J$73,7,FALSE)*$K45</f>
        <v>477187.13507625274</v>
      </c>
      <c r="I45" s="6">
        <f t="shared" si="0"/>
        <v>551484.38573098672</v>
      </c>
      <c r="J45" s="6">
        <f t="shared" si="1"/>
        <v>539101.51062186435</v>
      </c>
      <c r="K45">
        <v>9648.85</v>
      </c>
    </row>
    <row r="46" spans="1:11" x14ac:dyDescent="0.35">
      <c r="A46" t="s">
        <v>114</v>
      </c>
      <c r="B46" t="s">
        <v>129</v>
      </c>
      <c r="C46" s="4"/>
      <c r="D46" s="4"/>
      <c r="E46" s="4"/>
      <c r="F46" s="4"/>
      <c r="G46" s="4"/>
      <c r="H46" s="4"/>
      <c r="I46" s="6"/>
      <c r="J46" s="6"/>
      <c r="K46">
        <v>0</v>
      </c>
    </row>
    <row r="47" spans="1:11" x14ac:dyDescent="0.35">
      <c r="A47" t="s">
        <v>92</v>
      </c>
      <c r="B47" t="s">
        <v>130</v>
      </c>
      <c r="C47" s="4"/>
      <c r="D47" s="4"/>
      <c r="E47" s="4"/>
      <c r="F47" s="4"/>
      <c r="G47" s="4"/>
      <c r="H47" s="4"/>
      <c r="I47" s="6"/>
      <c r="J47" s="6"/>
      <c r="K47">
        <v>0</v>
      </c>
    </row>
    <row r="48" spans="1:11" x14ac:dyDescent="0.35">
      <c r="A48" t="s">
        <v>114</v>
      </c>
      <c r="B48" t="s">
        <v>94</v>
      </c>
      <c r="C48" s="4">
        <f>VLOOKUP('2021 results by dimension (wei)'!$B$3:$B$70,'2021 results by dimension'!$B$3:$J$73,2,FALSE)*$K48</f>
        <v>401484.55540251004</v>
      </c>
      <c r="D48" s="4">
        <f>VLOOKUP('2021 results by dimension (wei)'!$B$3:$B$70,'2021 results by dimension'!$B$3:$J$73,3,FALSE)*$K48</f>
        <v>309778.94047801249</v>
      </c>
      <c r="E48" s="4">
        <f>VLOOKUP('2021 results by dimension (wei)'!$B$3:$B$70,'2021 results by dimension'!$B$3:$J$73,4,FALSE)*$K48</f>
        <v>345956.03604914888</v>
      </c>
      <c r="F48" s="4">
        <f>VLOOKUP('2021 results by dimension (wei)'!$B$3:$B$70,'2021 results by dimension'!$B$3:$J$73,5,FALSE)*$K48</f>
        <v>274634.08353542036</v>
      </c>
      <c r="G48" s="4">
        <f>VLOOKUP('2021 results by dimension (wei)'!$B$3:$B$70,'2021 results by dimension'!$B$3:$J$73,6,FALSE)*$K48</f>
        <v>372540.35150112235</v>
      </c>
      <c r="H48" s="4">
        <f>VLOOKUP('2021 results by dimension (wei)'!$B$3:$B$70,'2021 results by dimension'!$B$3:$J$73,7,FALSE)*$K48</f>
        <v>322352.97675832402</v>
      </c>
      <c r="I48" s="6">
        <f t="shared" si="0"/>
        <v>340878.79339324275</v>
      </c>
      <c r="J48" s="6">
        <f t="shared" si="1"/>
        <v>337791.15728742298</v>
      </c>
      <c r="K48">
        <v>5308.1750000000002</v>
      </c>
    </row>
    <row r="49" spans="1:11" x14ac:dyDescent="0.35">
      <c r="A49" t="s">
        <v>116</v>
      </c>
      <c r="B49" t="s">
        <v>18</v>
      </c>
      <c r="C49" s="4">
        <f>VLOOKUP('2021 results by dimension (wei)'!$B$3:$B$70,'2021 results by dimension'!$B$3:$J$73,2,FALSE)*$K49</f>
        <v>2978134.056751397</v>
      </c>
      <c r="D49" s="4">
        <f>VLOOKUP('2021 results by dimension (wei)'!$B$3:$B$70,'2021 results by dimension'!$B$3:$J$73,3,FALSE)*$K49</f>
        <v>2356615.1051875059</v>
      </c>
      <c r="E49" s="4">
        <f>VLOOKUP('2021 results by dimension (wei)'!$B$3:$B$70,'2021 results by dimension'!$B$3:$J$73,4,FALSE)*$K49</f>
        <v>2500304.8597058575</v>
      </c>
      <c r="F49" s="4">
        <f>VLOOKUP('2021 results by dimension (wei)'!$B$3:$B$70,'2021 results by dimension'!$B$3:$J$73,5,FALSE)*$K49</f>
        <v>1354500.2669547324</v>
      </c>
      <c r="G49" s="4">
        <f>VLOOKUP('2021 results by dimension (wei)'!$B$3:$B$70,'2021 results by dimension'!$B$3:$J$73,6,FALSE)*$K49</f>
        <v>2814315.2906354852</v>
      </c>
      <c r="H49" s="4">
        <f>VLOOKUP('2021 results by dimension (wei)'!$B$3:$B$70,'2021 results by dimension'!$B$3:$J$73,7,FALSE)*$K49</f>
        <v>1892735.1427219282</v>
      </c>
      <c r="I49" s="6">
        <f t="shared" si="0"/>
        <v>2400773.9158469955</v>
      </c>
      <c r="J49" s="6">
        <f t="shared" si="1"/>
        <v>2316100.7869928177</v>
      </c>
      <c r="K49">
        <v>48906.919000000002</v>
      </c>
    </row>
    <row r="50" spans="1:11" x14ac:dyDescent="0.35">
      <c r="A50" t="s">
        <v>92</v>
      </c>
      <c r="B50" t="s">
        <v>95</v>
      </c>
      <c r="C50" s="4">
        <f>VLOOKUP('2021 results by dimension (wei)'!$B$3:$B$70,'2021 results by dimension'!$B$3:$J$73,2,FALSE)*$K50</f>
        <v>3061478.2215562221</v>
      </c>
      <c r="D50" s="4">
        <f>VLOOKUP('2021 results by dimension (wei)'!$B$3:$B$70,'2021 results by dimension'!$B$3:$J$73,3,FALSE)*$K50</f>
        <v>1986630.9911495913</v>
      </c>
      <c r="E50" s="4">
        <f>VLOOKUP('2021 results by dimension (wei)'!$B$3:$B$70,'2021 results by dimension'!$B$3:$J$73,4,FALSE)*$K50</f>
        <v>3299980.4574514991</v>
      </c>
      <c r="F50" s="4">
        <f>VLOOKUP('2021 results by dimension (wei)'!$B$3:$B$70,'2021 results by dimension'!$B$3:$J$73,5,FALSE)*$K50</f>
        <v>2258901.2050932609</v>
      </c>
      <c r="G50" s="4">
        <f>VLOOKUP('2021 results by dimension (wei)'!$B$3:$B$70,'2021 results by dimension'!$B$3:$J$73,6,FALSE)*$K50</f>
        <v>2924328.7088590418</v>
      </c>
      <c r="H50" s="4">
        <f>VLOOKUP('2021 results by dimension (wei)'!$B$3:$B$70,'2021 results by dimension'!$B$3:$J$73,7,FALSE)*$K50</f>
        <v>2745882.7477954146</v>
      </c>
      <c r="I50" s="6">
        <f t="shared" si="0"/>
        <v>2706263.9168219231</v>
      </c>
      <c r="J50" s="6">
        <f t="shared" si="1"/>
        <v>2712867.0553175048</v>
      </c>
      <c r="K50">
        <v>56512.36</v>
      </c>
    </row>
    <row r="51" spans="1:11" x14ac:dyDescent="0.35">
      <c r="A51" t="s">
        <v>90</v>
      </c>
      <c r="B51" t="s">
        <v>131</v>
      </c>
      <c r="C51" s="4"/>
      <c r="D51" s="4"/>
      <c r="E51" s="4"/>
      <c r="F51" s="4"/>
      <c r="G51" s="4"/>
      <c r="H51" s="4"/>
      <c r="I51" s="6"/>
      <c r="J51" s="6"/>
      <c r="K51">
        <v>0</v>
      </c>
    </row>
    <row r="52" spans="1:11" x14ac:dyDescent="0.35">
      <c r="A52" t="s">
        <v>92</v>
      </c>
      <c r="B52" t="s">
        <v>132</v>
      </c>
      <c r="C52" s="4">
        <f>VLOOKUP('2021 results by dimension (wei)'!$B$3:$B$70,'2021 results by dimension'!$B$3:$J$73,2,FALSE)*$K52</f>
        <v>83897.703296703272</v>
      </c>
      <c r="D52" s="4">
        <f>VLOOKUP('2021 results by dimension (wei)'!$B$3:$B$70,'2021 results by dimension'!$B$3:$J$73,3,FALSE)*$K52</f>
        <v>81076.529219237564</v>
      </c>
      <c r="E52" s="4">
        <f>VLOOKUP('2021 results by dimension (wei)'!$B$3:$B$70,'2021 results by dimension'!$B$3:$J$73,4,FALSE)*$K52</f>
        <v>111329.62238841405</v>
      </c>
      <c r="F52" s="4">
        <f>VLOOKUP('2021 results by dimension (wei)'!$B$3:$B$70,'2021 results by dimension'!$B$3:$J$73,5,FALSE)*$K52</f>
        <v>72550.621252204583</v>
      </c>
      <c r="G52" s="4">
        <f>VLOOKUP('2021 results by dimension (wei)'!$B$3:$B$70,'2021 results by dimension'!$B$3:$J$73,6,FALSE)*$K52</f>
        <v>136488.73516144347</v>
      </c>
      <c r="H52" s="4">
        <f>VLOOKUP('2021 results by dimension (wei)'!$B$3:$B$70,'2021 results by dimension'!$B$3:$J$73,7,FALSE)*$K52</f>
        <v>81239.377826391719</v>
      </c>
      <c r="I52" s="6">
        <f t="shared" si="0"/>
        <v>97068.642263600588</v>
      </c>
      <c r="J52" s="6">
        <f t="shared" si="1"/>
        <v>94430.431524065789</v>
      </c>
      <c r="K52">
        <v>2309.7249999999999</v>
      </c>
    </row>
    <row r="53" spans="1:11" x14ac:dyDescent="0.35">
      <c r="A53" t="s">
        <v>91</v>
      </c>
      <c r="B53" t="s">
        <v>133</v>
      </c>
      <c r="C53" s="4"/>
      <c r="D53" s="4"/>
      <c r="E53" s="4"/>
      <c r="F53" s="4"/>
      <c r="G53" s="4"/>
      <c r="H53" s="4"/>
      <c r="I53" s="6"/>
      <c r="J53" s="6"/>
      <c r="K53">
        <v>0</v>
      </c>
    </row>
    <row r="54" spans="1:11" x14ac:dyDescent="0.35">
      <c r="A54" t="s">
        <v>92</v>
      </c>
      <c r="B54" t="s">
        <v>96</v>
      </c>
      <c r="C54" s="4">
        <f>VLOOKUP('2021 results by dimension (wei)'!$B$3:$B$70,'2021 results by dimension'!$B$3:$J$73,2,FALSE)*$K54</f>
        <v>1915881.4906901179</v>
      </c>
      <c r="D54" s="4">
        <f>VLOOKUP('2021 results by dimension (wei)'!$B$3:$B$70,'2021 results by dimension'!$B$3:$J$73,3,FALSE)*$K54</f>
        <v>1590419.7125045324</v>
      </c>
      <c r="E54" s="4">
        <f>VLOOKUP('2021 results by dimension (wei)'!$B$3:$B$70,'2021 results by dimension'!$B$3:$J$73,4,FALSE)*$K54</f>
        <v>1739190.9230230802</v>
      </c>
      <c r="F54" s="4">
        <f>VLOOKUP('2021 results by dimension (wei)'!$B$3:$B$70,'2021 results by dimension'!$B$3:$J$73,5,FALSE)*$K54</f>
        <v>1414471.3602322214</v>
      </c>
      <c r="G54" s="4">
        <f>VLOOKUP('2021 results by dimension (wei)'!$B$3:$B$70,'2021 results by dimension'!$B$3:$J$73,6,FALSE)*$K54</f>
        <v>1959699.7779990074</v>
      </c>
      <c r="H54" s="4">
        <f>VLOOKUP('2021 results by dimension (wei)'!$B$3:$B$70,'2021 results by dimension'!$B$3:$J$73,7,FALSE)*$K54</f>
        <v>969161.75225546083</v>
      </c>
      <c r="I54" s="6">
        <f t="shared" si="0"/>
        <v>1723932.6528897919</v>
      </c>
      <c r="J54" s="6">
        <f t="shared" si="1"/>
        <v>1598137.5027840699</v>
      </c>
      <c r="K54">
        <v>28916.949000000001</v>
      </c>
    </row>
    <row r="55" spans="1:11" x14ac:dyDescent="0.35">
      <c r="A55" t="s">
        <v>93</v>
      </c>
      <c r="B55" t="s">
        <v>11</v>
      </c>
      <c r="C55" s="4">
        <f>VLOOKUP('2021 results by dimension (wei)'!$B$3:$B$70,'2021 results by dimension'!$B$3:$J$73,2,FALSE)*$K55</f>
        <v>111937.0174792038</v>
      </c>
      <c r="D55" s="4">
        <f>VLOOKUP('2021 results by dimension (wei)'!$B$3:$B$70,'2021 results by dimension'!$B$3:$J$73,3,FALSE)*$K55</f>
        <v>81563.862450803543</v>
      </c>
      <c r="E55" s="4">
        <f>VLOOKUP('2021 results by dimension (wei)'!$B$3:$B$70,'2021 results by dimension'!$B$3:$J$73,4,FALSE)*$K55</f>
        <v>133741.1249665854</v>
      </c>
      <c r="F55" s="4">
        <f>VLOOKUP('2021 results by dimension (wei)'!$B$3:$B$70,'2021 results by dimension'!$B$3:$J$73,5,FALSE)*$K55</f>
        <v>116027.44424382715</v>
      </c>
      <c r="G55" s="4">
        <f>VLOOKUP('2021 results by dimension (wei)'!$B$3:$B$70,'2021 results by dimension'!$B$3:$J$73,6,FALSE)*$K55</f>
        <v>181760.96133099328</v>
      </c>
      <c r="H55" s="4">
        <f>VLOOKUP('2021 results by dimension (wei)'!$B$3:$B$70,'2021 results by dimension'!$B$3:$J$73,7,FALSE)*$K55</f>
        <v>152120.01388636729</v>
      </c>
      <c r="I55" s="6">
        <f t="shared" si="0"/>
        <v>125006.08209428261</v>
      </c>
      <c r="J55" s="6">
        <f t="shared" si="1"/>
        <v>129525.07072629673</v>
      </c>
      <c r="K55">
        <v>4151.6170000000002</v>
      </c>
    </row>
    <row r="56" spans="1:11" x14ac:dyDescent="0.35">
      <c r="A56" t="s">
        <v>116</v>
      </c>
      <c r="B56" t="s">
        <v>97</v>
      </c>
      <c r="C56" s="4">
        <f>VLOOKUP('2021 results by dimension (wei)'!$B$3:$B$70,'2021 results by dimension'!$B$3:$J$73,2,FALSE)*$K56</f>
        <v>109011.43613916948</v>
      </c>
      <c r="D56" s="4">
        <f>VLOOKUP('2021 results by dimension (wei)'!$B$3:$B$70,'2021 results by dimension'!$B$3:$J$73,3,FALSE)*$K56</f>
        <v>119336.89051117233</v>
      </c>
      <c r="E56" s="4">
        <f>VLOOKUP('2021 results by dimension (wei)'!$B$3:$B$70,'2021 results by dimension'!$B$3:$J$73,4,FALSE)*$K56</f>
        <v>115920.89074074074</v>
      </c>
      <c r="F56" s="4">
        <f>VLOOKUP('2021 results by dimension (wei)'!$B$3:$B$70,'2021 results by dimension'!$B$3:$J$73,5,FALSE)*$K56</f>
        <v>85176.304633637978</v>
      </c>
      <c r="G56" s="4">
        <f>VLOOKUP('2021 results by dimension (wei)'!$B$3:$B$70,'2021 results by dimension'!$B$3:$J$73,6,FALSE)*$K56</f>
        <v>134954.67848858962</v>
      </c>
      <c r="H56" s="4">
        <f>VLOOKUP('2021 results by dimension (wei)'!$B$3:$B$70,'2021 results by dimension'!$B$3:$J$73,7,FALSE)*$K56</f>
        <v>95145.35054246166</v>
      </c>
      <c r="I56" s="6">
        <f t="shared" si="0"/>
        <v>112880.04010266202</v>
      </c>
      <c r="J56" s="6">
        <f t="shared" si="1"/>
        <v>109924.25850929529</v>
      </c>
      <c r="K56">
        <v>2017.64</v>
      </c>
    </row>
    <row r="57" spans="1:11" x14ac:dyDescent="0.35">
      <c r="A57" t="s">
        <v>116</v>
      </c>
      <c r="B57" t="s">
        <v>135</v>
      </c>
      <c r="C57" s="4"/>
      <c r="D57" s="4"/>
      <c r="E57" s="4"/>
      <c r="F57" s="4"/>
      <c r="G57" s="4"/>
      <c r="H57" s="4"/>
      <c r="I57" s="6"/>
      <c r="J57" s="6"/>
      <c r="K57">
        <v>0</v>
      </c>
    </row>
    <row r="58" spans="1:11" x14ac:dyDescent="0.35">
      <c r="A58" t="s">
        <v>116</v>
      </c>
      <c r="B58" t="s">
        <v>144</v>
      </c>
      <c r="C58" s="4">
        <f>VLOOKUP('2021 results by dimension (wei)'!$B$3:$B$70,'2021 results by dimension'!$B$3:$J$73,2,FALSE)*$K58</f>
        <v>1091752.5721211028</v>
      </c>
      <c r="D58" s="4">
        <f>VLOOKUP('2021 results by dimension (wei)'!$B$3:$B$70,'2021 results by dimension'!$B$3:$J$73,3,FALSE)*$K58</f>
        <v>847125.78879247</v>
      </c>
      <c r="E58" s="4">
        <f>VLOOKUP('2021 results by dimension (wei)'!$B$3:$B$70,'2021 results by dimension'!$B$3:$J$73,4,FALSE)*$K58</f>
        <v>1064326.0860945766</v>
      </c>
      <c r="F58" s="4">
        <f>VLOOKUP('2021 results by dimension (wei)'!$B$3:$B$70,'2021 results by dimension'!$B$3:$J$73,5,FALSE)*$K58</f>
        <v>941624.83914021158</v>
      </c>
      <c r="G58" s="4">
        <f>VLOOKUP('2021 results by dimension (wei)'!$B$3:$B$70,'2021 results by dimension'!$B$3:$J$73,6,FALSE)*$K58</f>
        <v>1107188.6688271607</v>
      </c>
      <c r="H58" s="4">
        <f>VLOOKUP('2021 results by dimension (wei)'!$B$3:$B$70,'2021 results by dimension'!$B$3:$J$73,7,FALSE)*$K58</f>
        <v>780407.36181257013</v>
      </c>
      <c r="I58" s="6">
        <f t="shared" si="0"/>
        <v>1010403.5909951044</v>
      </c>
      <c r="J58" s="6">
        <f t="shared" si="1"/>
        <v>972070.88613134867</v>
      </c>
      <c r="K58">
        <v>16281.200999999999</v>
      </c>
    </row>
    <row r="59" spans="1:11" x14ac:dyDescent="0.35">
      <c r="A59" t="s">
        <v>116</v>
      </c>
      <c r="B59" t="s">
        <v>136</v>
      </c>
      <c r="C59" s="4"/>
      <c r="D59" s="4"/>
      <c r="E59" s="4"/>
      <c r="F59" s="4"/>
      <c r="G59" s="4"/>
      <c r="H59" s="4"/>
      <c r="I59" s="6"/>
      <c r="J59" s="6"/>
      <c r="K59">
        <v>0</v>
      </c>
    </row>
    <row r="60" spans="1:11" x14ac:dyDescent="0.35">
      <c r="A60" t="s">
        <v>93</v>
      </c>
      <c r="B60" t="s">
        <v>106</v>
      </c>
      <c r="C60" s="4">
        <f>VLOOKUP('2021 results by dimension (wei)'!$B$3:$B$70,'2021 results by dimension'!$B$3:$J$73,2,FALSE)*$K60</f>
        <v>160376.78986568982</v>
      </c>
      <c r="D60" s="4">
        <f>VLOOKUP('2021 results by dimension (wei)'!$B$3:$B$70,'2021 results by dimension'!$B$3:$J$73,3,FALSE)*$K60</f>
        <v>143864.75014753762</v>
      </c>
      <c r="E60" s="4">
        <f>VLOOKUP('2021 results by dimension (wei)'!$B$3:$B$70,'2021 results by dimension'!$B$3:$J$73,4,FALSE)*$K60</f>
        <v>159892.92866300364</v>
      </c>
      <c r="F60" s="4">
        <f>VLOOKUP('2021 results by dimension (wei)'!$B$3:$B$70,'2021 results by dimension'!$B$3:$J$73,5,FALSE)*$K60</f>
        <v>132275.37830393887</v>
      </c>
      <c r="G60" s="4">
        <f>VLOOKUP('2021 results by dimension (wei)'!$B$3:$B$70,'2021 results by dimension'!$B$3:$J$73,6,FALSE)*$K60</f>
        <v>162801.25117351784</v>
      </c>
      <c r="H60" s="4">
        <f>VLOOKUP('2021 results by dimension (wei)'!$B$3:$B$70,'2021 results by dimension'!$B$3:$J$73,7,FALSE)*$K60</f>
        <v>166819.43492063493</v>
      </c>
      <c r="I60" s="6">
        <f t="shared" si="0"/>
        <v>151842.21963073756</v>
      </c>
      <c r="J60" s="6">
        <f t="shared" si="1"/>
        <v>154338.4221790538</v>
      </c>
      <c r="K60">
        <v>2388.5509999999999</v>
      </c>
    </row>
    <row r="61" spans="1:11" x14ac:dyDescent="0.35">
      <c r="A61" t="s">
        <v>116</v>
      </c>
      <c r="B61" t="s">
        <v>107</v>
      </c>
      <c r="C61" s="4">
        <f>VLOOKUP('2021 results by dimension (wei)'!$B$3:$B$70,'2021 results by dimension'!$B$3:$J$73,2,FALSE)*$K61</f>
        <v>1053808.0340740739</v>
      </c>
      <c r="D61" s="4">
        <f>VLOOKUP('2021 results by dimension (wei)'!$B$3:$B$70,'2021 results by dimension'!$B$3:$J$73,3,FALSE)*$K61</f>
        <v>1077017.1936507935</v>
      </c>
      <c r="E61" s="4">
        <f>VLOOKUP('2021 results by dimension (wei)'!$B$3:$B$70,'2021 results by dimension'!$B$3:$J$73,4,FALSE)*$K61</f>
        <v>1071921.0310649842</v>
      </c>
      <c r="F61" s="4">
        <f>VLOOKUP('2021 results by dimension (wei)'!$B$3:$B$70,'2021 results by dimension'!$B$3:$J$73,5,FALSE)*$K61</f>
        <v>960369.0974901641</v>
      </c>
      <c r="G61" s="4">
        <f>VLOOKUP('2021 results by dimension (wei)'!$B$3:$B$70,'2021 results by dimension'!$B$3:$J$73,6,FALSE)*$K61</f>
        <v>1126353.8127644369</v>
      </c>
      <c r="H61" s="4">
        <f>VLOOKUP('2021 results by dimension (wei)'!$B$3:$B$70,'2021 results by dimension'!$B$3:$J$73,7,FALSE)*$K61</f>
        <v>952728.59924750158</v>
      </c>
      <c r="I61" s="6">
        <f t="shared" si="0"/>
        <v>1057893.8338088903</v>
      </c>
      <c r="J61" s="6">
        <f t="shared" si="1"/>
        <v>1040366.2947153255</v>
      </c>
      <c r="K61">
        <v>14577.596</v>
      </c>
    </row>
    <row r="62" spans="1:11" x14ac:dyDescent="0.35">
      <c r="A62" t="s">
        <v>114</v>
      </c>
      <c r="B62" t="s">
        <v>12</v>
      </c>
      <c r="C62" s="4">
        <f>VLOOKUP('2021 results by dimension (wei)'!$B$3:$B$70,'2021 results by dimension'!$B$3:$J$73,2,FALSE)*$K62</f>
        <v>166089.81437229435</v>
      </c>
      <c r="D62" s="4">
        <f>VLOOKUP('2021 results by dimension (wei)'!$B$3:$B$70,'2021 results by dimension'!$B$3:$J$73,3,FALSE)*$K62</f>
        <v>152180.69</v>
      </c>
      <c r="E62" s="4">
        <f>VLOOKUP('2021 results by dimension (wei)'!$B$3:$B$70,'2021 results by dimension'!$B$3:$J$73,4,FALSE)*$K62</f>
        <v>143152.58779761905</v>
      </c>
      <c r="F62" s="4">
        <f>VLOOKUP('2021 results by dimension (wei)'!$B$3:$B$70,'2021 results by dimension'!$B$3:$J$73,5,FALSE)*$K62</f>
        <v>161493.66138888887</v>
      </c>
      <c r="G62" s="4">
        <f>VLOOKUP('2021 results by dimension (wei)'!$B$3:$B$70,'2021 results by dimension'!$B$3:$J$73,6,FALSE)*$K62</f>
        <v>215563.95462962959</v>
      </c>
      <c r="H62" s="4">
        <f>VLOOKUP('2021 results by dimension (wei)'!$B$3:$B$70,'2021 results by dimension'!$B$3:$J$73,7,FALSE)*$K62</f>
        <v>186476.76666666663</v>
      </c>
      <c r="I62" s="6">
        <f t="shared" si="0"/>
        <v>167696.14163768638</v>
      </c>
      <c r="J62" s="6">
        <f t="shared" si="1"/>
        <v>170826.24580918308</v>
      </c>
      <c r="K62">
        <v>3872.9789999999998</v>
      </c>
    </row>
    <row r="63" spans="1:11" x14ac:dyDescent="0.35">
      <c r="A63" t="s">
        <v>92</v>
      </c>
      <c r="B63" t="s">
        <v>108</v>
      </c>
      <c r="C63" s="4">
        <f>VLOOKUP('2021 results by dimension (wei)'!$B$3:$B$70,'2021 results by dimension'!$B$3:$J$73,2,FALSE)*$K63</f>
        <v>19631.849655647376</v>
      </c>
      <c r="D63" s="4">
        <f>VLOOKUP('2021 results by dimension (wei)'!$B$3:$B$70,'2021 results by dimension'!$B$3:$J$73,3,FALSE)*$K63</f>
        <v>14296.039641873274</v>
      </c>
      <c r="E63" s="4">
        <f>VLOOKUP('2021 results by dimension (wei)'!$B$3:$B$70,'2021 results by dimension'!$B$3:$J$73,4,FALSE)*$K63</f>
        <v>19485.055654761902</v>
      </c>
      <c r="F63" s="4">
        <f>VLOOKUP('2021 results by dimension (wei)'!$B$3:$B$70,'2021 results by dimension'!$B$3:$J$73,5,FALSE)*$K63</f>
        <v>16654.756666666664</v>
      </c>
      <c r="G63" s="4">
        <f>VLOOKUP('2021 results by dimension (wei)'!$B$3:$B$70,'2021 results by dimension'!$B$3:$J$73,6,FALSE)*$K63</f>
        <v>14173.83173400673</v>
      </c>
      <c r="H63" s="4">
        <f>VLOOKUP('2021 results by dimension (wei)'!$B$3:$B$70,'2021 results by dimension'!$B$3:$J$73,7,FALSE)*$K63</f>
        <v>19392.992592592596</v>
      </c>
      <c r="I63" s="6">
        <f t="shared" si="0"/>
        <v>16848.306670591192</v>
      </c>
      <c r="J63" s="6">
        <f t="shared" si="1"/>
        <v>17272.420990924758</v>
      </c>
      <c r="K63">
        <v>331.86599999999999</v>
      </c>
    </row>
    <row r="64" spans="1:11" x14ac:dyDescent="0.35">
      <c r="A64" t="s">
        <v>114</v>
      </c>
      <c r="B64" t="s">
        <v>138</v>
      </c>
      <c r="C64" s="4">
        <f>VLOOKUP('2021 results by dimension (wei)'!$B$3:$B$70,'2021 results by dimension'!$B$3:$J$73,2,FALSE)*$K64</f>
        <v>132634.74412012281</v>
      </c>
      <c r="D64" s="4">
        <f>VLOOKUP('2021 results by dimension (wei)'!$B$3:$B$70,'2021 results by dimension'!$B$3:$J$73,3,FALSE)*$K64</f>
        <v>139420.92508665085</v>
      </c>
      <c r="E64" s="4">
        <f>VLOOKUP('2021 results by dimension (wei)'!$B$3:$B$70,'2021 results by dimension'!$B$3:$J$73,4,FALSE)*$K64</f>
        <v>137928.36426917993</v>
      </c>
      <c r="F64" s="4">
        <f>VLOOKUP('2021 results by dimension (wei)'!$B$3:$B$70,'2021 results by dimension'!$B$3:$J$73,5,FALSE)*$K64</f>
        <v>102832.92422915154</v>
      </c>
      <c r="G64" s="4">
        <f>VLOOKUP('2021 results by dimension (wei)'!$B$3:$B$70,'2021 results by dimension'!$B$3:$J$73,6,FALSE)*$K64</f>
        <v>151532.92104136411</v>
      </c>
      <c r="H64" s="4">
        <f>VLOOKUP('2021 results by dimension (wei)'!$B$3:$B$70,'2021 results by dimension'!$B$3:$J$73,7,FALSE)*$K64</f>
        <v>108747.44249273784</v>
      </c>
      <c r="I64" s="6">
        <f t="shared" si="0"/>
        <v>132869.97574929384</v>
      </c>
      <c r="J64" s="6">
        <f t="shared" si="1"/>
        <v>128849.55353986782</v>
      </c>
      <c r="K64">
        <v>2096.9050000000002</v>
      </c>
    </row>
    <row r="65" spans="1:12" x14ac:dyDescent="0.35">
      <c r="A65" t="s">
        <v>93</v>
      </c>
      <c r="B65" t="s">
        <v>109</v>
      </c>
      <c r="C65" s="4">
        <f>VLOOKUP('2021 results by dimension (wei)'!$B$3:$B$70,'2021 results by dimension'!$B$3:$J$73,2,FALSE)*$K65</f>
        <v>101598.69597490049</v>
      </c>
      <c r="D65" s="4">
        <f>VLOOKUP('2021 results by dimension (wei)'!$B$3:$B$70,'2021 results by dimension'!$B$3:$J$73,3,FALSE)*$K65</f>
        <v>83484.294523518009</v>
      </c>
      <c r="E65" s="4">
        <f>VLOOKUP('2021 results by dimension (wei)'!$B$3:$B$70,'2021 results by dimension'!$B$3:$J$73,4,FALSE)*$K65</f>
        <v>90924.254359567887</v>
      </c>
      <c r="F65" s="4">
        <f>VLOOKUP('2021 results by dimension (wei)'!$B$3:$B$70,'2021 results by dimension'!$B$3:$J$73,5,FALSE)*$K65</f>
        <v>73917.240132809573</v>
      </c>
      <c r="G65" s="4">
        <f>VLOOKUP('2021 results by dimension (wei)'!$B$3:$B$70,'2021 results by dimension'!$B$3:$J$73,6,FALSE)*$K65</f>
        <v>100343.13889356525</v>
      </c>
      <c r="H65" s="4">
        <f>VLOOKUP('2021 results by dimension (wei)'!$B$3:$B$70,'2021 results by dimension'!$B$3:$J$73,7,FALSE)*$K65</f>
        <v>125356.11162551442</v>
      </c>
      <c r="I65" s="6">
        <f t="shared" si="0"/>
        <v>90053.524776872247</v>
      </c>
      <c r="J65" s="6">
        <f t="shared" si="1"/>
        <v>95937.289251645954</v>
      </c>
      <c r="K65">
        <v>1596.9349999999999</v>
      </c>
    </row>
    <row r="66" spans="1:12" x14ac:dyDescent="0.35">
      <c r="A66" t="s">
        <v>116</v>
      </c>
      <c r="B66" t="s">
        <v>98</v>
      </c>
      <c r="C66" s="4">
        <f>VLOOKUP('2021 results by dimension (wei)'!$B$3:$B$70,'2021 results by dimension'!$B$3:$J$73,2,FALSE)*$K66</f>
        <v>741898.50384615373</v>
      </c>
      <c r="D66" s="4">
        <f>VLOOKUP('2021 results by dimension (wei)'!$B$3:$B$70,'2021 results by dimension'!$B$3:$J$73,3,FALSE)*$K66</f>
        <v>668974.43394938391</v>
      </c>
      <c r="E66" s="4">
        <f>VLOOKUP('2021 results by dimension (wei)'!$B$3:$B$70,'2021 results by dimension'!$B$3:$J$73,4,FALSE)*$K66</f>
        <v>629715.29701085959</v>
      </c>
      <c r="F66" s="4">
        <f>VLOOKUP('2021 results by dimension (wei)'!$B$3:$B$70,'2021 results by dimension'!$B$3:$J$73,5,FALSE)*$K66</f>
        <v>479628.47189380071</v>
      </c>
      <c r="G66" s="4">
        <f>VLOOKUP('2021 results by dimension (wei)'!$B$3:$B$70,'2021 results by dimension'!$B$3:$J$73,6,FALSE)*$K66</f>
        <v>727428.44276895944</v>
      </c>
      <c r="H66" s="4">
        <f>VLOOKUP('2021 results by dimension (wei)'!$B$3:$B$70,'2021 results by dimension'!$B$3:$J$73,7,FALSE)*$K66</f>
        <v>541318.82742504415</v>
      </c>
      <c r="I66" s="6">
        <f t="shared" si="0"/>
        <v>649529.02989383147</v>
      </c>
      <c r="J66" s="6">
        <f t="shared" si="1"/>
        <v>631493.99614903354</v>
      </c>
      <c r="K66">
        <v>11346.683000000001</v>
      </c>
    </row>
    <row r="67" spans="1:12" x14ac:dyDescent="0.35">
      <c r="A67" t="s">
        <v>93</v>
      </c>
      <c r="B67" t="s">
        <v>13</v>
      </c>
      <c r="C67" s="4">
        <f>VLOOKUP('2021 results by dimension (wei)'!$B$3:$B$70,'2021 results by dimension'!$B$3:$J$73,2,FALSE)*$K67</f>
        <v>404165.98878656694</v>
      </c>
      <c r="D67" s="4">
        <f>VLOOKUP('2021 results by dimension (wei)'!$B$3:$B$70,'2021 results by dimension'!$B$3:$J$73,3,FALSE)*$K67</f>
        <v>308960.37135013135</v>
      </c>
      <c r="E67" s="4">
        <f>VLOOKUP('2021 results by dimension (wei)'!$B$3:$B$70,'2021 results by dimension'!$B$3:$J$73,4,FALSE)*$K67</f>
        <v>393181.58385361556</v>
      </c>
      <c r="F67" s="4">
        <f>VLOOKUP('2021 results by dimension (wei)'!$B$3:$B$70,'2021 results by dimension'!$B$3:$J$73,5,FALSE)*$K67</f>
        <v>445004.53795735125</v>
      </c>
      <c r="G67" s="4">
        <f>VLOOKUP('2021 results by dimension (wei)'!$B$3:$B$70,'2021 results by dimension'!$B$3:$J$73,6,FALSE)*$K67</f>
        <v>504346.91671686328</v>
      </c>
      <c r="H67" s="4">
        <f>VLOOKUP('2021 results by dimension (wei)'!$B$3:$B$70,'2021 results by dimension'!$B$3:$J$73,7,FALSE)*$K67</f>
        <v>369725.81051146379</v>
      </c>
      <c r="I67" s="6">
        <f t="shared" si="0"/>
        <v>411131.87973290571</v>
      </c>
      <c r="J67" s="6">
        <f t="shared" si="1"/>
        <v>404230.86819599872</v>
      </c>
      <c r="K67">
        <v>9017.8320000000003</v>
      </c>
    </row>
    <row r="68" spans="1:12" x14ac:dyDescent="0.35">
      <c r="A68" t="s">
        <v>92</v>
      </c>
      <c r="B68" t="s">
        <v>110</v>
      </c>
      <c r="C68" s="4">
        <f>VLOOKUP('2021 results by dimension (wei)'!$B$3:$B$70,'2021 results by dimension'!$B$3:$J$73,2,FALSE)*$K68</f>
        <v>2007139.3974118473</v>
      </c>
      <c r="D68" s="4">
        <f>VLOOKUP('2021 results by dimension (wei)'!$B$3:$B$70,'2021 results by dimension'!$B$3:$J$73,3,FALSE)*$K68</f>
        <v>1670426.5635919636</v>
      </c>
      <c r="E68" s="4">
        <f>VLOOKUP('2021 results by dimension (wei)'!$B$3:$B$70,'2021 results by dimension'!$B$3:$J$73,4,FALSE)*$K68</f>
        <v>1841515.0854039476</v>
      </c>
      <c r="F68" s="4">
        <f>VLOOKUP('2021 results by dimension (wei)'!$B$3:$B$70,'2021 results by dimension'!$B$3:$J$73,5,FALSE)*$K68</f>
        <v>1724641.7090388006</v>
      </c>
      <c r="G68" s="4">
        <f>VLOOKUP('2021 results by dimension (wei)'!$B$3:$B$70,'2021 results by dimension'!$B$3:$J$73,6,FALSE)*$K68</f>
        <v>1959077.8531135533</v>
      </c>
      <c r="H68" s="4">
        <f>VLOOKUP('2021 results by dimension (wei)'!$B$3:$B$70,'2021 results by dimension'!$B$3:$J$73,7,FALSE)*$K68</f>
        <v>1189717.1126984127</v>
      </c>
      <c r="I68" s="6">
        <f t="shared" si="0"/>
        <v>1840560.1217120227</v>
      </c>
      <c r="J68" s="6">
        <f t="shared" si="1"/>
        <v>1732086.2868764212</v>
      </c>
      <c r="K68">
        <v>25407.518</v>
      </c>
    </row>
    <row r="69" spans="1:12" x14ac:dyDescent="0.35">
      <c r="A69" t="s">
        <v>116</v>
      </c>
      <c r="B69" t="s">
        <v>139</v>
      </c>
      <c r="C69" s="4">
        <f>VLOOKUP('2021 results by dimension (wei)'!$B$3:$B$70,'2021 results by dimension'!$B$3:$J$73,2,FALSE)*$K69</f>
        <v>294317.55339761247</v>
      </c>
      <c r="D69" s="4">
        <f>VLOOKUP('2021 results by dimension (wei)'!$B$3:$B$70,'2021 results by dimension'!$B$3:$J$73,3,FALSE)*$K69</f>
        <v>279217.86759095278</v>
      </c>
      <c r="E69" s="4">
        <f>VLOOKUP('2021 results by dimension (wei)'!$B$3:$B$70,'2021 results by dimension'!$B$3:$J$73,4,FALSE)*$K69</f>
        <v>299795.9495343648</v>
      </c>
      <c r="F69" s="4">
        <f>VLOOKUP('2021 results by dimension (wei)'!$B$3:$B$70,'2021 results by dimension'!$B$3:$J$73,5,FALSE)*$K69</f>
        <v>217519.63212815989</v>
      </c>
      <c r="G69" s="4">
        <f>VLOOKUP('2021 results by dimension (wei)'!$B$3:$B$70,'2021 results by dimension'!$B$3:$J$73,6,FALSE)*$K69</f>
        <v>308042.6072250281</v>
      </c>
      <c r="H69" s="4">
        <f>VLOOKUP('2021 results by dimension (wei)'!$B$3:$B$70,'2021 results by dimension'!$B$3:$J$73,7,FALSE)*$K69</f>
        <v>225360.81875233821</v>
      </c>
      <c r="I69" s="6">
        <f t="shared" si="0"/>
        <v>279778.72197522363</v>
      </c>
      <c r="J69" s="6">
        <f t="shared" si="1"/>
        <v>270709.07143807603</v>
      </c>
      <c r="K69">
        <v>4668.7809999999999</v>
      </c>
    </row>
    <row r="70" spans="1:12" x14ac:dyDescent="0.35">
      <c r="A70" t="s">
        <v>116</v>
      </c>
      <c r="B70" t="s">
        <v>140</v>
      </c>
      <c r="C70" s="4">
        <f>VLOOKUP('2021 results by dimension (wei)'!$B$3:$B$70,'2021 results by dimension'!$B$3:$J$73,2,FALSE)*$K70</f>
        <v>281074.02878787881</v>
      </c>
      <c r="D70" s="4">
        <f>VLOOKUP('2021 results by dimension (wei)'!$B$3:$B$70,'2021 results by dimension'!$B$3:$J$73,3,FALSE)*$K70</f>
        <v>288582.62577441079</v>
      </c>
      <c r="E70" s="4">
        <f>VLOOKUP('2021 results by dimension (wei)'!$B$3:$B$70,'2021 results by dimension'!$B$3:$J$73,4,FALSE)*$K70</f>
        <v>279536.76511209982</v>
      </c>
      <c r="F70" s="4">
        <f>VLOOKUP('2021 results by dimension (wei)'!$B$3:$B$70,'2021 results by dimension'!$B$3:$J$73,5,FALSE)*$K70</f>
        <v>260763.16319304152</v>
      </c>
      <c r="G70" s="4">
        <f>VLOOKUP('2021 results by dimension (wei)'!$B$3:$B$70,'2021 results by dimension'!$B$3:$J$73,6,FALSE)*$K70</f>
        <v>292159.73023849603</v>
      </c>
      <c r="H70" s="4">
        <f>VLOOKUP('2021 results by dimension (wei)'!$B$3:$B$70,'2021 results by dimension'!$B$3:$J$73,7,FALSE)*$K70</f>
        <v>183543.48189300406</v>
      </c>
      <c r="I70" s="6">
        <f t="shared" si="0"/>
        <v>280423.26262118539</v>
      </c>
      <c r="J70" s="6">
        <f t="shared" si="1"/>
        <v>264276.63249982189</v>
      </c>
      <c r="K70">
        <v>3946.9969999999998</v>
      </c>
    </row>
    <row r="71" spans="1:12" x14ac:dyDescent="0.35">
      <c r="B71" s="5" t="s">
        <v>64</v>
      </c>
      <c r="C71" s="6">
        <f>SUM(C3:C70)</f>
        <v>50297971.422061026</v>
      </c>
      <c r="D71" s="6">
        <f t="shared" ref="D71:J71" si="2">SUM(D3:D70)</f>
        <v>38438578.905984774</v>
      </c>
      <c r="E71" s="6">
        <f t="shared" si="2"/>
        <v>44299460.238102324</v>
      </c>
      <c r="F71" s="6">
        <f t="shared" si="2"/>
        <v>35585564.484758705</v>
      </c>
      <c r="G71" s="6">
        <f t="shared" si="2"/>
        <v>48223005.43631877</v>
      </c>
      <c r="H71" s="6">
        <f t="shared" si="2"/>
        <v>37047563.427743278</v>
      </c>
      <c r="I71" s="6">
        <f t="shared" si="2"/>
        <v>43368916.097445101</v>
      </c>
      <c r="J71" s="6">
        <f t="shared" si="2"/>
        <v>42315357.319161452</v>
      </c>
      <c r="K71" t="e">
        <f>SUM(_xlfn.ANCHORARRAY(K3))</f>
        <v>#N/A</v>
      </c>
      <c r="L71" s="5"/>
    </row>
    <row r="73" spans="1:12" x14ac:dyDescent="0.35">
      <c r="C73" t="s">
        <v>58</v>
      </c>
      <c r="D73" t="s">
        <v>111</v>
      </c>
      <c r="E73" t="s">
        <v>60</v>
      </c>
      <c r="F73" t="s">
        <v>112</v>
      </c>
      <c r="G73" t="s">
        <v>62</v>
      </c>
      <c r="H73" t="s">
        <v>63</v>
      </c>
      <c r="I73" t="s">
        <v>65</v>
      </c>
      <c r="J73" t="s">
        <v>66</v>
      </c>
      <c r="K73" t="s">
        <v>149</v>
      </c>
    </row>
    <row r="74" spans="1:12" x14ac:dyDescent="0.35">
      <c r="B74" t="s">
        <v>116</v>
      </c>
      <c r="C74" s="3">
        <f t="shared" ref="C74:J79" si="3">AVERAGEIF($A$3:$A$68,$B74,C$3:C$70)/$K74</f>
        <v>127.68124575688911</v>
      </c>
      <c r="D74" s="3">
        <f t="shared" si="3"/>
        <v>109.16889107334391</v>
      </c>
      <c r="E74" s="3">
        <f t="shared" si="3"/>
        <v>115.80286827688532</v>
      </c>
      <c r="F74" s="3">
        <f t="shared" si="3"/>
        <v>82.631868650189134</v>
      </c>
      <c r="G74" s="3">
        <f t="shared" si="3"/>
        <v>126.93033316954588</v>
      </c>
      <c r="H74" s="3">
        <f t="shared" si="3"/>
        <v>90.997057723234079</v>
      </c>
      <c r="I74" s="3">
        <f t="shared" si="3"/>
        <v>112.44304138537066</v>
      </c>
      <c r="J74" s="3">
        <f t="shared" si="3"/>
        <v>108.86871077501458</v>
      </c>
      <c r="K74">
        <f t="shared" ref="K74:K79" si="4">AVERAGEIF($A$3:$A$68,B74,$K$3:$K$71)</f>
        <v>6182.5153125000006</v>
      </c>
    </row>
    <row r="75" spans="1:12" x14ac:dyDescent="0.35">
      <c r="B75" t="s">
        <v>114</v>
      </c>
      <c r="C75" s="3">
        <f t="shared" si="3"/>
        <v>71.817769243759045</v>
      </c>
      <c r="D75" s="3">
        <f t="shared" si="3"/>
        <v>66.006480738953755</v>
      </c>
      <c r="E75" s="3">
        <f t="shared" si="3"/>
        <v>69.531294000559384</v>
      </c>
      <c r="F75" s="3">
        <f t="shared" si="3"/>
        <v>53.279435601381827</v>
      </c>
      <c r="G75" s="3">
        <f t="shared" si="3"/>
        <v>74.695900102899387</v>
      </c>
      <c r="H75" s="3">
        <f t="shared" si="3"/>
        <v>63.803205357995552</v>
      </c>
      <c r="I75" s="3">
        <f t="shared" si="3"/>
        <v>67.066175937510678</v>
      </c>
      <c r="J75" s="3">
        <f t="shared" si="3"/>
        <v>66.522347507591476</v>
      </c>
      <c r="K75">
        <f t="shared" si="4"/>
        <v>4784.1579230769221</v>
      </c>
    </row>
    <row r="76" spans="1:12" x14ac:dyDescent="0.35">
      <c r="B76" t="s">
        <v>90</v>
      </c>
      <c r="C76" s="3">
        <f t="shared" si="3"/>
        <v>79.779745341967498</v>
      </c>
      <c r="D76" s="3">
        <f t="shared" si="3"/>
        <v>55.64705057637812</v>
      </c>
      <c r="E76" s="3">
        <f t="shared" si="3"/>
        <v>75.503687472128959</v>
      </c>
      <c r="F76" s="3">
        <f t="shared" si="3"/>
        <v>65.611210517251976</v>
      </c>
      <c r="G76" s="3">
        <f t="shared" si="3"/>
        <v>72.524158520793435</v>
      </c>
      <c r="H76" s="3">
        <f t="shared" si="3"/>
        <v>64.61259561585365</v>
      </c>
      <c r="I76" s="3">
        <f t="shared" si="3"/>
        <v>69.813170485703992</v>
      </c>
      <c r="J76" s="3">
        <f t="shared" si="3"/>
        <v>68.946408007395604</v>
      </c>
      <c r="K76">
        <f t="shared" si="4"/>
        <v>7672.2780000000002</v>
      </c>
    </row>
    <row r="77" spans="1:12" x14ac:dyDescent="0.35">
      <c r="B77" t="s">
        <v>91</v>
      </c>
      <c r="C77" s="3">
        <f t="shared" si="3"/>
        <v>80.12586590210401</v>
      </c>
      <c r="D77" s="3">
        <f t="shared" si="3"/>
        <v>67.518923646106742</v>
      </c>
      <c r="E77" s="3">
        <f t="shared" si="3"/>
        <v>80.981202356468501</v>
      </c>
      <c r="F77" s="3">
        <f t="shared" si="3"/>
        <v>66.018139771965679</v>
      </c>
      <c r="G77" s="3">
        <f t="shared" si="3"/>
        <v>90.043899995239144</v>
      </c>
      <c r="H77" s="3">
        <f t="shared" si="3"/>
        <v>53.216114221943307</v>
      </c>
      <c r="I77" s="3">
        <f t="shared" si="3"/>
        <v>76.937606334376824</v>
      </c>
      <c r="J77" s="3">
        <f t="shared" si="3"/>
        <v>72.984024315637896</v>
      </c>
      <c r="K77">
        <f t="shared" si="4"/>
        <v>1945.4430000000002</v>
      </c>
    </row>
    <row r="78" spans="1:12" x14ac:dyDescent="0.35">
      <c r="B78" t="s">
        <v>92</v>
      </c>
      <c r="C78" s="3" t="e">
        <f t="shared" si="3"/>
        <v>#N/A</v>
      </c>
      <c r="D78" s="3" t="e">
        <f t="shared" si="3"/>
        <v>#N/A</v>
      </c>
      <c r="E78" s="3" t="e">
        <f t="shared" si="3"/>
        <v>#N/A</v>
      </c>
      <c r="F78" s="3" t="e">
        <f t="shared" si="3"/>
        <v>#N/A</v>
      </c>
      <c r="G78" s="3" t="e">
        <f t="shared" si="3"/>
        <v>#N/A</v>
      </c>
      <c r="H78" s="3" t="e">
        <f t="shared" si="3"/>
        <v>#N/A</v>
      </c>
      <c r="I78" s="3" t="e">
        <f t="shared" si="3"/>
        <v>#N/A</v>
      </c>
      <c r="J78" s="3" t="e">
        <f t="shared" si="3"/>
        <v>#N/A</v>
      </c>
      <c r="K78" t="e">
        <f t="shared" si="4"/>
        <v>#N/A</v>
      </c>
    </row>
    <row r="79" spans="1:12" x14ac:dyDescent="0.35">
      <c r="B79" t="s">
        <v>93</v>
      </c>
      <c r="C79" s="3">
        <f t="shared" si="3"/>
        <v>49.808805053509921</v>
      </c>
      <c r="D79" s="3">
        <f t="shared" si="3"/>
        <v>42.869901907414025</v>
      </c>
      <c r="E79" s="3">
        <f t="shared" si="3"/>
        <v>49.213821308437403</v>
      </c>
      <c r="F79" s="3">
        <f t="shared" si="3"/>
        <v>48.975015005021469</v>
      </c>
      <c r="G79" s="3">
        <f t="shared" si="3"/>
        <v>56.259352547445019</v>
      </c>
      <c r="H79" s="3">
        <f t="shared" si="3"/>
        <v>46.379925210947796</v>
      </c>
      <c r="I79" s="3">
        <f t="shared" si="3"/>
        <v>49.425379164365573</v>
      </c>
      <c r="J79" s="3">
        <f t="shared" si="3"/>
        <v>48.917803505462608</v>
      </c>
      <c r="K79">
        <f t="shared" si="4"/>
        <v>3064.746333333334</v>
      </c>
    </row>
    <row r="80" spans="1:12" x14ac:dyDescent="0.35">
      <c r="B80" t="s">
        <v>64</v>
      </c>
      <c r="C80" s="3" t="e">
        <f>C71/$K$80</f>
        <v>#N/A</v>
      </c>
      <c r="D80" s="3" t="e">
        <f t="shared" ref="D80:J80" si="5">D71/$K$80</f>
        <v>#N/A</v>
      </c>
      <c r="E80" s="3" t="e">
        <f t="shared" si="5"/>
        <v>#N/A</v>
      </c>
      <c r="F80" s="3" t="e">
        <f t="shared" si="5"/>
        <v>#N/A</v>
      </c>
      <c r="G80" s="3" t="e">
        <f t="shared" si="5"/>
        <v>#N/A</v>
      </c>
      <c r="H80" s="3" t="e">
        <f t="shared" si="5"/>
        <v>#N/A</v>
      </c>
      <c r="I80" s="3" t="e">
        <f t="shared" si="5"/>
        <v>#N/A</v>
      </c>
      <c r="J80" s="3" t="e">
        <f t="shared" si="5"/>
        <v>#N/A</v>
      </c>
      <c r="K80" s="3" t="e">
        <f>K71</f>
        <v>#N/A</v>
      </c>
    </row>
  </sheetData>
  <mergeCells count="1">
    <mergeCell ref="C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5435-95F9-4D20-874D-C598439D83A2}">
  <dimension ref="A1:AB78"/>
  <sheetViews>
    <sheetView topLeftCell="A19" workbookViewId="0">
      <selection activeCell="B3" sqref="B3:B48"/>
    </sheetView>
  </sheetViews>
  <sheetFormatPr defaultRowHeight="14.5" x14ac:dyDescent="0.35"/>
  <cols>
    <col min="2" max="2" width="10.90625" bestFit="1" customWidth="1"/>
    <col min="3" max="3" width="11.81640625" bestFit="1" customWidth="1"/>
    <col min="4" max="4" width="10.36328125" bestFit="1" customWidth="1"/>
    <col min="5" max="5" width="11" bestFit="1" customWidth="1"/>
    <col min="6" max="6" width="17.26953125" bestFit="1" customWidth="1"/>
    <col min="7" max="7" width="10.36328125" bestFit="1" customWidth="1"/>
    <col min="8" max="9" width="9.08984375" customWidth="1"/>
    <col min="12" max="12" width="10.90625" bestFit="1" customWidth="1"/>
    <col min="13" max="13" width="10.36328125" bestFit="1" customWidth="1"/>
    <col min="16" max="16" width="13.1796875" bestFit="1" customWidth="1"/>
    <col min="18" max="18" width="10.36328125" bestFit="1" customWidth="1"/>
    <col min="22" max="22" width="10.90625" bestFit="1" customWidth="1"/>
    <col min="26" max="26" width="13.1796875" bestFit="1" customWidth="1"/>
  </cols>
  <sheetData>
    <row r="1" spans="1:28" ht="42.5" customHeight="1" x14ac:dyDescent="0.35">
      <c r="C1" s="14" t="s">
        <v>68</v>
      </c>
      <c r="D1" s="14"/>
      <c r="E1" s="14"/>
      <c r="F1" s="14"/>
      <c r="G1" s="14"/>
      <c r="M1" s="15" t="s">
        <v>145</v>
      </c>
      <c r="N1" s="15"/>
      <c r="O1" s="15"/>
      <c r="P1" s="15"/>
      <c r="Q1" s="15"/>
      <c r="R1" s="15"/>
      <c r="S1" s="8"/>
    </row>
    <row r="2" spans="1:28" x14ac:dyDescent="0.35">
      <c r="B2" t="s">
        <v>0</v>
      </c>
      <c r="C2" s="1" t="s">
        <v>67</v>
      </c>
      <c r="D2" s="1" t="s">
        <v>69</v>
      </c>
      <c r="E2" s="1" t="s">
        <v>70</v>
      </c>
      <c r="F2" s="1" t="s">
        <v>71</v>
      </c>
      <c r="G2" s="1" t="s">
        <v>72</v>
      </c>
      <c r="H2" s="7" t="s">
        <v>73</v>
      </c>
      <c r="I2" s="7" t="s">
        <v>148</v>
      </c>
      <c r="L2" s="2" t="s">
        <v>0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7" t="s">
        <v>64</v>
      </c>
      <c r="S2" s="7" t="s">
        <v>147</v>
      </c>
      <c r="V2" s="2"/>
      <c r="W2" s="1"/>
      <c r="X2" s="1"/>
      <c r="Y2" s="1"/>
      <c r="Z2" s="1"/>
      <c r="AA2" s="1"/>
      <c r="AB2" s="7"/>
    </row>
    <row r="3" spans="1:28" x14ac:dyDescent="0.35">
      <c r="A3" t="s">
        <v>93</v>
      </c>
      <c r="B3" t="s">
        <v>16</v>
      </c>
      <c r="C3" s="4" t="e">
        <f>(#REF!)*$I3</f>
        <v>#REF!</v>
      </c>
      <c r="D3" s="4" t="e">
        <f>(#REF!)*$I3</f>
        <v>#REF!</v>
      </c>
      <c r="E3" s="4" t="e">
        <f>(#REF!)*$I3</f>
        <v>#REF!</v>
      </c>
      <c r="F3" s="4" t="e">
        <f>(#REF!)*$I3</f>
        <v>#REF!</v>
      </c>
      <c r="G3" s="4" t="e">
        <f>(#REF!)*$I3</f>
        <v>#REF!</v>
      </c>
      <c r="H3" s="6" t="e">
        <f>AVERAGE(C3:G3)</f>
        <v>#REF!</v>
      </c>
      <c r="I3" s="4" cm="1">
        <f t="array" ref="I3:I48">VLOOKUP($B$3:$B$48,WRA!B2:D71,3,FALSE)</f>
        <v>744.5</v>
      </c>
      <c r="K3" t="s">
        <v>93</v>
      </c>
      <c r="L3" t="s">
        <v>16</v>
      </c>
      <c r="M3" s="4" t="e">
        <f>(#REF!)*$S3</f>
        <v>#REF!</v>
      </c>
      <c r="N3" s="4" t="e">
        <f>(#REF!)*$S3</f>
        <v>#REF!</v>
      </c>
      <c r="O3" s="4" t="e">
        <f>(#REF!)*$S3</f>
        <v>#REF!</v>
      </c>
      <c r="P3" s="4" t="e">
        <f>(#REF!)*$S3</f>
        <v>#REF!</v>
      </c>
      <c r="Q3" s="4" t="e">
        <f>(#REF!)*$S3</f>
        <v>#REF!</v>
      </c>
      <c r="R3" s="4" t="e">
        <f>(#REF!)*$S3</f>
        <v>#REF!</v>
      </c>
      <c r="S3" s="4" cm="1">
        <f t="array" ref="S3:S48">VLOOKUP($L$3:$L$48,WRA!B2:D71,2,FALSE)</f>
        <v>757.87400000000002</v>
      </c>
      <c r="W3" s="3"/>
      <c r="X3" s="3"/>
      <c r="Y3" s="3"/>
      <c r="Z3" s="3"/>
      <c r="AA3" s="3"/>
      <c r="AB3" s="3"/>
    </row>
    <row r="4" spans="1:28" x14ac:dyDescent="0.35">
      <c r="A4" t="s">
        <v>92</v>
      </c>
      <c r="B4" t="s">
        <v>1</v>
      </c>
      <c r="C4" s="4" t="e">
        <f>(#REF!)*$I4</f>
        <v>#REF!</v>
      </c>
      <c r="D4" s="4" t="e">
        <f>(#REF!)*$I4</f>
        <v>#REF!</v>
      </c>
      <c r="E4" s="4" t="e">
        <f>(#REF!)*$I4</f>
        <v>#REF!</v>
      </c>
      <c r="F4" s="4" t="e">
        <f>(#REF!)*$I4</f>
        <v>#REF!</v>
      </c>
      <c r="G4" s="4" t="e">
        <f>(#REF!)*$I4</f>
        <v>#REF!</v>
      </c>
      <c r="H4" s="6" t="e">
        <f t="shared" ref="H4:H48" si="0">AVERAGE(C4:G4)</f>
        <v>#REF!</v>
      </c>
      <c r="I4" s="4">
        <v>209.63399999999999</v>
      </c>
      <c r="K4" t="s">
        <v>92</v>
      </c>
      <c r="L4" t="s">
        <v>1</v>
      </c>
      <c r="M4" s="4" t="e">
        <f>(#REF!)*$S4</f>
        <v>#REF!</v>
      </c>
      <c r="N4" s="4" t="e">
        <f>(#REF!)*$S4</f>
        <v>#REF!</v>
      </c>
      <c r="O4" s="4" t="e">
        <f>(#REF!)*$S4</f>
        <v>#REF!</v>
      </c>
      <c r="P4" s="4" t="e">
        <f>(#REF!)*$S4</f>
        <v>#REF!</v>
      </c>
      <c r="Q4" s="4" t="e">
        <f>(#REF!)*$S4</f>
        <v>#REF!</v>
      </c>
      <c r="R4" s="4" t="e">
        <f>(#REF!)*$S4</f>
        <v>#REF!</v>
      </c>
      <c r="S4" s="4">
        <v>200.96199999999999</v>
      </c>
      <c r="W4" s="3"/>
      <c r="X4" s="3"/>
      <c r="Y4" s="3"/>
      <c r="Z4" s="3"/>
      <c r="AA4" s="3"/>
      <c r="AB4" s="3"/>
    </row>
    <row r="5" spans="1:28" x14ac:dyDescent="0.35">
      <c r="A5" t="s">
        <v>91</v>
      </c>
      <c r="B5" t="s">
        <v>2</v>
      </c>
      <c r="C5" s="4" t="e">
        <f>(#REF!)*$I5</f>
        <v>#REF!</v>
      </c>
      <c r="D5" s="4" t="e">
        <f>(#REF!)*$I5</f>
        <v>#REF!</v>
      </c>
      <c r="E5" s="4" t="e">
        <f>(#REF!)*$I5</f>
        <v>#REF!</v>
      </c>
      <c r="F5" s="4" t="e">
        <f>(#REF!)*$I5</f>
        <v>#REF!</v>
      </c>
      <c r="G5" s="4" t="e">
        <f>(#REF!)*$I5</f>
        <v>#REF!</v>
      </c>
      <c r="H5" s="6" t="e">
        <f t="shared" si="0"/>
        <v>#REF!</v>
      </c>
      <c r="I5" s="4">
        <v>3049.7860000000001</v>
      </c>
      <c r="K5" t="s">
        <v>91</v>
      </c>
      <c r="L5" t="s">
        <v>2</v>
      </c>
      <c r="M5" s="4" t="e">
        <f>(#REF!)*$S5</f>
        <v>#REF!</v>
      </c>
      <c r="N5" s="4" t="e">
        <f>(#REF!)*$S5</f>
        <v>#REF!</v>
      </c>
      <c r="O5" s="4" t="e">
        <f>(#REF!)*$S5</f>
        <v>#REF!</v>
      </c>
      <c r="P5" s="4" t="e">
        <f>(#REF!)*$S5</f>
        <v>#REF!</v>
      </c>
      <c r="Q5" s="4" t="e">
        <f>(#REF!)*$S5</f>
        <v>#REF!</v>
      </c>
      <c r="R5" s="4" t="e">
        <f>(#REF!)*$S5</f>
        <v>#REF!</v>
      </c>
      <c r="S5" s="4">
        <v>2846.9920000000002</v>
      </c>
      <c r="W5" s="3"/>
      <c r="X5" s="3"/>
      <c r="Y5" s="3"/>
      <c r="Z5" s="3"/>
      <c r="AA5" s="3"/>
      <c r="AB5" s="3"/>
    </row>
    <row r="6" spans="1:28" x14ac:dyDescent="0.35">
      <c r="A6" t="s">
        <v>114</v>
      </c>
      <c r="B6" t="s">
        <v>115</v>
      </c>
      <c r="C6" s="4" t="e">
        <f>(#REF!)*$I6</f>
        <v>#REF!</v>
      </c>
      <c r="D6" s="4" t="e">
        <f>(#REF!)*$I6</f>
        <v>#REF!</v>
      </c>
      <c r="E6" s="4" t="e">
        <f>(#REF!)*$I6</f>
        <v>#REF!</v>
      </c>
      <c r="F6" s="4" t="e">
        <f>(#REF!)*$I6</f>
        <v>#REF!</v>
      </c>
      <c r="G6" s="4" t="e">
        <f>(#REF!)*$I6</f>
        <v>#REF!</v>
      </c>
      <c r="H6" s="6" t="e">
        <f t="shared" si="0"/>
        <v>#REF!</v>
      </c>
      <c r="I6" s="4">
        <v>5049.1760000000004</v>
      </c>
      <c r="K6" t="s">
        <v>114</v>
      </c>
      <c r="L6" t="s">
        <v>115</v>
      </c>
      <c r="M6" s="4" t="e">
        <f>(#REF!)*$S6</f>
        <v>#REF!</v>
      </c>
      <c r="N6" s="4" t="e">
        <f>(#REF!)*$S6</f>
        <v>#REF!</v>
      </c>
      <c r="O6" s="4" t="e">
        <f>(#REF!)*$S6</f>
        <v>#REF!</v>
      </c>
      <c r="P6" s="4" t="e">
        <f>(#REF!)*$S6</f>
        <v>#REF!</v>
      </c>
      <c r="Q6" s="4" t="e">
        <f>(#REF!)*$S6</f>
        <v>#REF!</v>
      </c>
      <c r="R6" s="4" t="e">
        <f>(#REF!)*$S6</f>
        <v>#REF!</v>
      </c>
      <c r="S6" s="4">
        <v>4446.402</v>
      </c>
      <c r="W6" s="3"/>
      <c r="X6" s="3"/>
      <c r="Y6" s="3"/>
      <c r="Z6" s="3"/>
      <c r="AA6" s="3"/>
      <c r="AB6" s="3"/>
    </row>
    <row r="7" spans="1:28" x14ac:dyDescent="0.35">
      <c r="A7" t="s">
        <v>116</v>
      </c>
      <c r="B7" t="s">
        <v>3</v>
      </c>
      <c r="C7" s="4" t="e">
        <f>(#REF!)*$I7</f>
        <v>#REF!</v>
      </c>
      <c r="D7" s="4" t="e">
        <f>(#REF!)*$I7</f>
        <v>#REF!</v>
      </c>
      <c r="E7" s="4" t="e">
        <f>(#REF!)*$I7</f>
        <v>#REF!</v>
      </c>
      <c r="F7" s="4" t="e">
        <f>(#REF!)*$I7</f>
        <v>#REF!</v>
      </c>
      <c r="G7" s="4" t="e">
        <f>(#REF!)*$I7</f>
        <v>#REF!</v>
      </c>
      <c r="H7" s="6" t="e">
        <f t="shared" si="0"/>
        <v>#REF!</v>
      </c>
      <c r="I7" s="4">
        <v>2891.1819999999998</v>
      </c>
      <c r="K7" t="s">
        <v>116</v>
      </c>
      <c r="L7" t="s">
        <v>3</v>
      </c>
      <c r="M7" s="4" t="e">
        <f>(#REF!)*$S7</f>
        <v>#REF!</v>
      </c>
      <c r="N7" s="4" t="e">
        <f>(#REF!)*$S7</f>
        <v>#REF!</v>
      </c>
      <c r="O7" s="4" t="e">
        <f>(#REF!)*$S7</f>
        <v>#REF!</v>
      </c>
      <c r="P7" s="4" t="e">
        <f>(#REF!)*$S7</f>
        <v>#REF!</v>
      </c>
      <c r="Q7" s="4" t="e">
        <f>(#REF!)*$S7</f>
        <v>#REF!</v>
      </c>
      <c r="R7" s="4" t="e">
        <f>(#REF!)*$S7</f>
        <v>#REF!</v>
      </c>
      <c r="S7" s="4">
        <v>2530.9380000000001</v>
      </c>
      <c r="W7" s="3"/>
      <c r="X7" s="3"/>
      <c r="Y7" s="3"/>
      <c r="Z7" s="3"/>
      <c r="AA7" s="3"/>
      <c r="AB7" s="3"/>
    </row>
    <row r="8" spans="1:28" x14ac:dyDescent="0.35">
      <c r="A8" t="s">
        <v>92</v>
      </c>
      <c r="B8" t="s">
        <v>99</v>
      </c>
      <c r="C8" s="4" t="e">
        <f>(#REF!)*$I8</f>
        <v>#REF!</v>
      </c>
      <c r="D8" s="4" t="e">
        <f>(#REF!)*$I8</f>
        <v>#REF!</v>
      </c>
      <c r="E8" s="4" t="e">
        <f>(#REF!)*$I8</f>
        <v>#REF!</v>
      </c>
      <c r="F8" s="4" t="e">
        <f>(#REF!)*$I8</f>
        <v>#REF!</v>
      </c>
      <c r="G8" s="4" t="e">
        <f>(#REF!)*$I8</f>
        <v>#REF!</v>
      </c>
      <c r="H8" s="6" t="e">
        <f t="shared" si="0"/>
        <v>#REF!</v>
      </c>
      <c r="I8" s="4">
        <v>4561.0420000000004</v>
      </c>
      <c r="K8" t="s">
        <v>92</v>
      </c>
      <c r="L8" t="s">
        <v>99</v>
      </c>
      <c r="M8" s="4" t="e">
        <f>(#REF!)*$S8</f>
        <v>#REF!</v>
      </c>
      <c r="N8" s="4" t="e">
        <f>(#REF!)*$S8</f>
        <v>#REF!</v>
      </c>
      <c r="O8" s="4" t="e">
        <f>(#REF!)*$S8</f>
        <v>#REF!</v>
      </c>
      <c r="P8" s="4" t="e">
        <f>(#REF!)*$S8</f>
        <v>#REF!</v>
      </c>
      <c r="Q8" s="4" t="e">
        <f>(#REF!)*$S8</f>
        <v>#REF!</v>
      </c>
      <c r="R8" s="4" t="e">
        <f>(#REF!)*$S8</f>
        <v>#REF!</v>
      </c>
      <c r="S8" s="4">
        <v>4360.8389999999999</v>
      </c>
      <c r="W8" s="3"/>
      <c r="X8" s="3"/>
      <c r="Y8" s="3"/>
      <c r="Z8" s="3"/>
      <c r="AA8" s="3"/>
      <c r="AB8" s="3"/>
    </row>
    <row r="9" spans="1:28" x14ac:dyDescent="0.35">
      <c r="A9" t="s">
        <v>114</v>
      </c>
      <c r="B9" t="s">
        <v>100</v>
      </c>
      <c r="C9" s="4" t="e">
        <f>(#REF!)*$I9</f>
        <v>#REF!</v>
      </c>
      <c r="D9" s="4" t="e">
        <f>(#REF!)*$I9</f>
        <v>#REF!</v>
      </c>
      <c r="E9" s="4" t="e">
        <f>(#REF!)*$I9</f>
        <v>#REF!</v>
      </c>
      <c r="F9" s="4" t="e">
        <f>(#REF!)*$I9</f>
        <v>#REF!</v>
      </c>
      <c r="G9" s="4" t="e">
        <f>(#REF!)*$I9</f>
        <v>#REF!</v>
      </c>
      <c r="H9" s="6" t="e">
        <f t="shared" si="0"/>
        <v>#REF!</v>
      </c>
      <c r="I9" s="4">
        <v>6654.1710000000003</v>
      </c>
      <c r="K9" t="s">
        <v>114</v>
      </c>
      <c r="L9" t="s">
        <v>100</v>
      </c>
      <c r="M9" s="4" t="e">
        <f>(#REF!)*$S9</f>
        <v>#REF!</v>
      </c>
      <c r="N9" s="4" t="e">
        <f>(#REF!)*$S9</f>
        <v>#REF!</v>
      </c>
      <c r="O9" s="4" t="e">
        <f>(#REF!)*$S9</f>
        <v>#REF!</v>
      </c>
      <c r="P9" s="4" t="e">
        <f>(#REF!)*$S9</f>
        <v>#REF!</v>
      </c>
      <c r="Q9" s="4" t="e">
        <f>(#REF!)*$S9</f>
        <v>#REF!</v>
      </c>
      <c r="R9" s="4" t="e">
        <f>(#REF!)*$S9</f>
        <v>#REF!</v>
      </c>
      <c r="S9" s="4">
        <v>5903.4080000000004</v>
      </c>
      <c r="W9" s="3"/>
      <c r="X9" s="3"/>
      <c r="Y9" s="3"/>
      <c r="Z9" s="3"/>
      <c r="AA9" s="3"/>
      <c r="AB9" s="3"/>
    </row>
    <row r="10" spans="1:28" x14ac:dyDescent="0.35">
      <c r="A10" t="s">
        <v>91</v>
      </c>
      <c r="B10" t="s">
        <v>101</v>
      </c>
      <c r="C10" s="4" t="e">
        <f>(#REF!)*$I10</f>
        <v>#REF!</v>
      </c>
      <c r="D10" s="4" t="e">
        <f>(#REF!)*$I10</f>
        <v>#REF!</v>
      </c>
      <c r="E10" s="4" t="e">
        <f>(#REF!)*$I10</f>
        <v>#REF!</v>
      </c>
      <c r="F10" s="4" t="e">
        <f>(#REF!)*$I10</f>
        <v>#REF!</v>
      </c>
      <c r="G10" s="4" t="e">
        <f>(#REF!)*$I10</f>
        <v>#REF!</v>
      </c>
      <c r="H10" s="6" t="e">
        <f t="shared" si="0"/>
        <v>#REF!</v>
      </c>
      <c r="I10" s="4">
        <v>2835.4490000000001</v>
      </c>
      <c r="K10" t="s">
        <v>91</v>
      </c>
      <c r="L10" t="s">
        <v>101</v>
      </c>
      <c r="M10" s="4" t="e">
        <f>(#REF!)*$S10</f>
        <v>#REF!</v>
      </c>
      <c r="N10" s="4" t="e">
        <f>(#REF!)*$S10</f>
        <v>#REF!</v>
      </c>
      <c r="O10" s="4" t="e">
        <f>(#REF!)*$S10</f>
        <v>#REF!</v>
      </c>
      <c r="P10" s="4" t="e">
        <f>(#REF!)*$S10</f>
        <v>#REF!</v>
      </c>
      <c r="Q10" s="4" t="e">
        <f>(#REF!)*$S10</f>
        <v>#REF!</v>
      </c>
      <c r="R10" s="4" t="e">
        <f>(#REF!)*$S10</f>
        <v>#REF!</v>
      </c>
      <c r="S10" s="4">
        <v>2751.819</v>
      </c>
      <c r="W10" s="3"/>
      <c r="X10" s="3"/>
      <c r="Y10" s="3"/>
      <c r="Z10" s="3"/>
      <c r="AA10" s="3"/>
      <c r="AB10" s="3"/>
    </row>
    <row r="11" spans="1:28" x14ac:dyDescent="0.35">
      <c r="A11" t="s">
        <v>114</v>
      </c>
      <c r="B11" t="s">
        <v>4</v>
      </c>
      <c r="C11" s="4" t="e">
        <f>(#REF!)*$I11</f>
        <v>#REF!</v>
      </c>
      <c r="D11" s="4" t="e">
        <f>(#REF!)*$I11</f>
        <v>#REF!</v>
      </c>
      <c r="E11" s="4" t="e">
        <f>(#REF!)*$I11</f>
        <v>#REF!</v>
      </c>
      <c r="F11" s="4" t="e">
        <f>(#REF!)*$I11</f>
        <v>#REF!</v>
      </c>
      <c r="G11" s="4" t="e">
        <f>(#REF!)*$I11</f>
        <v>#REF!</v>
      </c>
      <c r="H11" s="6" t="e">
        <f t="shared" si="0"/>
        <v>#REF!</v>
      </c>
      <c r="I11" s="4">
        <v>20746.893</v>
      </c>
      <c r="K11" t="s">
        <v>114</v>
      </c>
      <c r="L11" t="s">
        <v>4</v>
      </c>
      <c r="M11" s="4" t="e">
        <f>(#REF!)*$S11</f>
        <v>#REF!</v>
      </c>
      <c r="N11" s="4" t="e">
        <f>(#REF!)*$S11</f>
        <v>#REF!</v>
      </c>
      <c r="O11" s="4" t="e">
        <f>(#REF!)*$S11</f>
        <v>#REF!</v>
      </c>
      <c r="P11" s="4" t="e">
        <f>(#REF!)*$S11</f>
        <v>#REF!</v>
      </c>
      <c r="Q11" s="4" t="e">
        <f>(#REF!)*$S11</f>
        <v>#REF!</v>
      </c>
      <c r="R11" s="4" t="e">
        <f>(#REF!)*$S11</f>
        <v>#REF!</v>
      </c>
      <c r="S11" s="4">
        <v>18057.494999999999</v>
      </c>
      <c r="W11" s="3"/>
      <c r="X11" s="3"/>
      <c r="Y11" s="3"/>
      <c r="Z11" s="3"/>
      <c r="AA11" s="3"/>
      <c r="AB11" s="3"/>
    </row>
    <row r="12" spans="1:28" x14ac:dyDescent="0.35">
      <c r="A12" t="s">
        <v>90</v>
      </c>
      <c r="B12" t="s">
        <v>5</v>
      </c>
      <c r="C12" s="4" t="e">
        <f>(#REF!)*$I12</f>
        <v>#REF!</v>
      </c>
      <c r="D12" s="4" t="e">
        <f>(#REF!)*$I12</f>
        <v>#REF!</v>
      </c>
      <c r="E12" s="4" t="e">
        <f>(#REF!)*$I12</f>
        <v>#REF!</v>
      </c>
      <c r="F12" s="4" t="e">
        <f>(#REF!)*$I12</f>
        <v>#REF!</v>
      </c>
      <c r="G12" s="4" t="e">
        <f>(#REF!)*$I12</f>
        <v>#REF!</v>
      </c>
      <c r="H12" s="6" t="e">
        <f t="shared" si="0"/>
        <v>#REF!</v>
      </c>
      <c r="I12" s="4">
        <v>25724.12</v>
      </c>
      <c r="K12" t="s">
        <v>90</v>
      </c>
      <c r="L12" t="s">
        <v>5</v>
      </c>
      <c r="M12" s="4" t="e">
        <f>(#REF!)*$S12</f>
        <v>#REF!</v>
      </c>
      <c r="N12" s="4" t="e">
        <f>(#REF!)*$S12</f>
        <v>#REF!</v>
      </c>
      <c r="O12" s="4" t="e">
        <f>(#REF!)*$S12</f>
        <v>#REF!</v>
      </c>
      <c r="P12" s="4" t="e">
        <f>(#REF!)*$S12</f>
        <v>#REF!</v>
      </c>
      <c r="Q12" s="4" t="e">
        <f>(#REF!)*$S12</f>
        <v>#REF!</v>
      </c>
      <c r="R12" s="4" t="e">
        <f>(#REF!)*$S12</f>
        <v>#REF!</v>
      </c>
      <c r="S12" s="4">
        <v>24140.243999999999</v>
      </c>
      <c r="W12" s="3"/>
      <c r="X12" s="3"/>
      <c r="Y12" s="3"/>
      <c r="Z12" s="3"/>
      <c r="AA12" s="3"/>
      <c r="AB12" s="3"/>
    </row>
    <row r="13" spans="1:28" x14ac:dyDescent="0.35">
      <c r="A13" t="s">
        <v>116</v>
      </c>
      <c r="B13" t="s">
        <v>137</v>
      </c>
      <c r="C13" s="4" t="e">
        <f>(#REF!)*$I13</f>
        <v>#REF!</v>
      </c>
      <c r="D13" s="4" t="e">
        <f>(#REF!)*$I13</f>
        <v>#REF!</v>
      </c>
      <c r="E13" s="4" t="e">
        <f>(#REF!)*$I13</f>
        <v>#REF!</v>
      </c>
      <c r="F13" s="4" t="e">
        <f>(#REF!)*$I13</f>
        <v>#REF!</v>
      </c>
      <c r="G13" s="4" t="e">
        <f>(#REF!)*$I13</f>
        <v>#REF!</v>
      </c>
      <c r="H13" s="6" t="e">
        <f t="shared" si="0"/>
        <v>#REF!</v>
      </c>
      <c r="I13" s="4">
        <v>316.71600000000001</v>
      </c>
      <c r="K13" t="s">
        <v>116</v>
      </c>
      <c r="L13" t="s">
        <v>137</v>
      </c>
      <c r="M13" s="4" t="e">
        <f>(#REF!)*$S13</f>
        <v>#REF!</v>
      </c>
      <c r="N13" s="4" t="e">
        <f>(#REF!)*$S13</f>
        <v>#REF!</v>
      </c>
      <c r="O13" s="4" t="e">
        <f>(#REF!)*$S13</f>
        <v>#REF!</v>
      </c>
      <c r="P13" s="4" t="e">
        <f>(#REF!)*$S13</f>
        <v>#REF!</v>
      </c>
      <c r="Q13" s="4" t="e">
        <f>(#REF!)*$S13</f>
        <v>#REF!</v>
      </c>
      <c r="R13" s="4" t="e">
        <f>(#REF!)*$S13</f>
        <v>#REF!</v>
      </c>
      <c r="S13" s="4">
        <v>301.93400000000003</v>
      </c>
      <c r="W13" s="3"/>
      <c r="X13" s="3"/>
      <c r="Y13" s="3"/>
      <c r="Z13" s="3"/>
      <c r="AA13" s="3"/>
      <c r="AB13" s="3"/>
    </row>
    <row r="14" spans="1:28" x14ac:dyDescent="0.35">
      <c r="A14" t="s">
        <v>116</v>
      </c>
      <c r="B14" t="s">
        <v>17</v>
      </c>
      <c r="C14" s="4" t="e">
        <f>(#REF!)*$I14</f>
        <v>#REF!</v>
      </c>
      <c r="D14" s="4" t="e">
        <f>(#REF!)*$I14</f>
        <v>#REF!</v>
      </c>
      <c r="E14" s="4" t="e">
        <f>(#REF!)*$I14</f>
        <v>#REF!</v>
      </c>
      <c r="F14" s="4" t="e">
        <f>(#REF!)*$I14</f>
        <v>#REF!</v>
      </c>
      <c r="G14" s="4" t="e">
        <f>(#REF!)*$I14</f>
        <v>#REF!</v>
      </c>
      <c r="H14" s="6" t="e">
        <f t="shared" si="0"/>
        <v>#REF!</v>
      </c>
      <c r="I14" s="4">
        <v>599.95899999999995</v>
      </c>
      <c r="K14" t="s">
        <v>116</v>
      </c>
      <c r="L14" t="s">
        <v>17</v>
      </c>
      <c r="M14" s="4" t="e">
        <f>(#REF!)*$S14</f>
        <v>#REF!</v>
      </c>
      <c r="N14" s="4" t="e">
        <f>(#REF!)*$S14</f>
        <v>#REF!</v>
      </c>
      <c r="O14" s="4" t="e">
        <f>(#REF!)*$S14</f>
        <v>#REF!</v>
      </c>
      <c r="P14" s="4" t="e">
        <f>(#REF!)*$S14</f>
        <v>#REF!</v>
      </c>
      <c r="Q14" s="4" t="e">
        <f>(#REF!)*$S14</f>
        <v>#REF!</v>
      </c>
      <c r="R14" s="4" t="e">
        <f>(#REF!)*$S14</f>
        <v>#REF!</v>
      </c>
      <c r="S14" s="4">
        <v>532.09799999999996</v>
      </c>
      <c r="W14" s="3"/>
      <c r="X14" s="3"/>
      <c r="Y14" s="3"/>
      <c r="Z14" s="3"/>
      <c r="AA14" s="3"/>
      <c r="AB14" s="3"/>
    </row>
    <row r="15" spans="1:28" x14ac:dyDescent="0.35">
      <c r="A15" t="s">
        <v>90</v>
      </c>
      <c r="B15" t="s">
        <v>57</v>
      </c>
      <c r="C15" s="4" t="e">
        <f>(#REF!)*$I15</f>
        <v>#REF!</v>
      </c>
      <c r="D15" s="4" t="e">
        <f>(#REF!)*$I15</f>
        <v>#REF!</v>
      </c>
      <c r="E15" s="4" t="e">
        <f>(#REF!)*$I15</f>
        <v>#REF!</v>
      </c>
      <c r="F15" s="4" t="e">
        <f>(#REF!)*$I15</f>
        <v>#REF!</v>
      </c>
      <c r="G15" s="4" t="e">
        <f>(#REF!)*$I15</f>
        <v>#REF!</v>
      </c>
      <c r="H15" s="6" t="e">
        <f t="shared" si="0"/>
        <v>#REF!</v>
      </c>
      <c r="I15" s="4">
        <v>889.31399999999996</v>
      </c>
      <c r="K15" t="s">
        <v>90</v>
      </c>
      <c r="L15" t="s">
        <v>57</v>
      </c>
      <c r="M15" s="4" t="e">
        <f>(#REF!)*$S15</f>
        <v>#REF!</v>
      </c>
      <c r="N15" s="4" t="e">
        <f>(#REF!)*$S15</f>
        <v>#REF!</v>
      </c>
      <c r="O15" s="4" t="e">
        <f>(#REF!)*$S15</f>
        <v>#REF!</v>
      </c>
      <c r="P15" s="4" t="e">
        <f>(#REF!)*$S15</f>
        <v>#REF!</v>
      </c>
      <c r="Q15" s="4" t="e">
        <f>(#REF!)*$S15</f>
        <v>#REF!</v>
      </c>
      <c r="R15" s="4" t="e">
        <f>(#REF!)*$S15</f>
        <v>#REF!</v>
      </c>
      <c r="S15" s="4">
        <v>923.92100000000005</v>
      </c>
      <c r="W15" s="3"/>
      <c r="X15" s="3"/>
      <c r="Y15" s="3"/>
      <c r="Z15" s="3"/>
      <c r="AA15" s="3"/>
      <c r="AB15" s="3"/>
    </row>
    <row r="16" spans="1:28" x14ac:dyDescent="0.35">
      <c r="A16" t="s">
        <v>91</v>
      </c>
      <c r="B16" t="s">
        <v>14</v>
      </c>
      <c r="C16" s="4" t="e">
        <f>(#REF!)*$I16</f>
        <v>#REF!</v>
      </c>
      <c r="D16" s="4" t="e">
        <f>(#REF!)*$I16</f>
        <v>#REF!</v>
      </c>
      <c r="E16" s="4" t="e">
        <f>(#REF!)*$I16</f>
        <v>#REF!</v>
      </c>
      <c r="F16" s="4" t="e">
        <f>(#REF!)*$I16</f>
        <v>#REF!</v>
      </c>
      <c r="G16" s="4" t="e">
        <f>(#REF!)*$I16</f>
        <v>#REF!</v>
      </c>
      <c r="H16" s="6" t="e">
        <f t="shared" si="0"/>
        <v>#REF!</v>
      </c>
      <c r="I16" s="4">
        <v>4966.2079999999996</v>
      </c>
      <c r="K16" t="s">
        <v>91</v>
      </c>
      <c r="L16" t="s">
        <v>14</v>
      </c>
      <c r="M16" s="4" t="e">
        <f>(#REF!)*$S16</f>
        <v>#REF!</v>
      </c>
      <c r="N16" s="4" t="e">
        <f>(#REF!)*$S16</f>
        <v>#REF!</v>
      </c>
      <c r="O16" s="4" t="e">
        <f>(#REF!)*$S16</f>
        <v>#REF!</v>
      </c>
      <c r="P16" s="4" t="e">
        <f>(#REF!)*$S16</f>
        <v>#REF!</v>
      </c>
      <c r="Q16" s="4" t="e">
        <f>(#REF!)*$S16</f>
        <v>#REF!</v>
      </c>
      <c r="R16" s="4" t="e">
        <f>(#REF!)*$S16</f>
        <v>#REF!</v>
      </c>
      <c r="S16" s="4">
        <v>4519.0309999999999</v>
      </c>
      <c r="W16" s="3"/>
      <c r="X16" s="3"/>
      <c r="Y16" s="3"/>
      <c r="Z16" s="3"/>
      <c r="AA16" s="3"/>
      <c r="AB16" s="3"/>
    </row>
    <row r="17" spans="1:28" x14ac:dyDescent="0.35">
      <c r="A17" t="s">
        <v>114</v>
      </c>
      <c r="B17" t="s">
        <v>6</v>
      </c>
      <c r="C17" s="4" t="e">
        <f>(#REF!)*$I17</f>
        <v>#REF!</v>
      </c>
      <c r="D17" s="4" t="e">
        <f>(#REF!)*$I17</f>
        <v>#REF!</v>
      </c>
      <c r="E17" s="4" t="e">
        <f>(#REF!)*$I17</f>
        <v>#REF!</v>
      </c>
      <c r="F17" s="4" t="e">
        <f>(#REF!)*$I17</f>
        <v>#REF!</v>
      </c>
      <c r="G17" s="4" t="e">
        <f>(#REF!)*$I17</f>
        <v>#REF!</v>
      </c>
      <c r="H17" s="6" t="e">
        <f t="shared" si="0"/>
        <v>#REF!</v>
      </c>
      <c r="I17" s="4">
        <v>3324.3310000000001</v>
      </c>
      <c r="K17" t="s">
        <v>114</v>
      </c>
      <c r="L17" t="s">
        <v>6</v>
      </c>
      <c r="M17" s="4" t="e">
        <f>(#REF!)*$S17</f>
        <v>#REF!</v>
      </c>
      <c r="N17" s="4" t="e">
        <f>(#REF!)*$S17</f>
        <v>#REF!</v>
      </c>
      <c r="O17" s="4" t="e">
        <f>(#REF!)*$S17</f>
        <v>#REF!</v>
      </c>
      <c r="P17" s="4" t="e">
        <f>(#REF!)*$S17</f>
        <v>#REF!</v>
      </c>
      <c r="Q17" s="4" t="e">
        <f>(#REF!)*$S17</f>
        <v>#REF!</v>
      </c>
      <c r="R17" s="4" t="e">
        <f>(#REF!)*$S17</f>
        <v>#REF!</v>
      </c>
      <c r="S17" s="4">
        <v>2917.348</v>
      </c>
      <c r="W17" s="3"/>
      <c r="X17" s="3"/>
      <c r="Y17" s="3"/>
      <c r="Z17" s="3"/>
      <c r="AA17" s="3"/>
      <c r="AB17" s="3"/>
    </row>
    <row r="18" spans="1:28" x14ac:dyDescent="0.35">
      <c r="A18" t="s">
        <v>114</v>
      </c>
      <c r="B18" t="s">
        <v>102</v>
      </c>
      <c r="C18" s="4" t="e">
        <f>(#REF!)*$I18</f>
        <v>#REF!</v>
      </c>
      <c r="D18" s="4" t="e">
        <f>(#REF!)*$I18</f>
        <v>#REF!</v>
      </c>
      <c r="E18" s="4" t="e">
        <f>(#REF!)*$I18</f>
        <v>#REF!</v>
      </c>
      <c r="F18" s="4" t="e">
        <f>(#REF!)*$I18</f>
        <v>#REF!</v>
      </c>
      <c r="G18" s="4" t="e">
        <f>(#REF!)*$I18</f>
        <v>#REF!</v>
      </c>
      <c r="H18" s="6" t="e">
        <f t="shared" si="0"/>
        <v>#REF!</v>
      </c>
      <c r="I18" s="4">
        <v>505.50900000000001</v>
      </c>
      <c r="K18" t="s">
        <v>114</v>
      </c>
      <c r="L18" t="s">
        <v>102</v>
      </c>
      <c r="M18" s="4" t="e">
        <f>(#REF!)*$S18</f>
        <v>#REF!</v>
      </c>
      <c r="N18" s="4" t="e">
        <f>(#REF!)*$S18</f>
        <v>#REF!</v>
      </c>
      <c r="O18" s="4" t="e">
        <f>(#REF!)*$S18</f>
        <v>#REF!</v>
      </c>
      <c r="P18" s="4" t="e">
        <f>(#REF!)*$S18</f>
        <v>#REF!</v>
      </c>
      <c r="Q18" s="4" t="e">
        <f>(#REF!)*$S18</f>
        <v>#REF!</v>
      </c>
      <c r="R18" s="4" t="e">
        <f>(#REF!)*$S18</f>
        <v>#REF!</v>
      </c>
      <c r="S18" s="4">
        <v>453.48099999999999</v>
      </c>
      <c r="W18" s="3"/>
      <c r="X18" s="3"/>
      <c r="Y18" s="3"/>
      <c r="Z18" s="3"/>
      <c r="AA18" s="3"/>
      <c r="AB18" s="3"/>
    </row>
    <row r="19" spans="1:28" x14ac:dyDescent="0.35">
      <c r="A19" t="s">
        <v>91</v>
      </c>
      <c r="B19" t="s">
        <v>121</v>
      </c>
      <c r="C19" s="4" t="e">
        <f>(#REF!)*$I19</f>
        <v>#REF!</v>
      </c>
      <c r="D19" s="4" t="e">
        <f>(#REF!)*$I19</f>
        <v>#REF!</v>
      </c>
      <c r="E19" s="4" t="e">
        <f>(#REF!)*$I19</f>
        <v>#REF!</v>
      </c>
      <c r="F19" s="4" t="e">
        <f>(#REF!)*$I19</f>
        <v>#REF!</v>
      </c>
      <c r="G19" s="4" t="e">
        <f>(#REF!)*$I19</f>
        <v>#REF!</v>
      </c>
      <c r="H19" s="6" t="e">
        <f t="shared" si="0"/>
        <v>#REF!</v>
      </c>
      <c r="I19" s="4">
        <v>3108.3589999999999</v>
      </c>
      <c r="K19" t="s">
        <v>91</v>
      </c>
      <c r="L19" t="s">
        <v>121</v>
      </c>
      <c r="M19" s="4" t="e">
        <f>(#REF!)*$S19</f>
        <v>#REF!</v>
      </c>
      <c r="N19" s="4" t="e">
        <f>(#REF!)*$S19</f>
        <v>#REF!</v>
      </c>
      <c r="O19" s="4" t="e">
        <f>(#REF!)*$S19</f>
        <v>#REF!</v>
      </c>
      <c r="P19" s="4" t="e">
        <f>(#REF!)*$S19</f>
        <v>#REF!</v>
      </c>
      <c r="Q19" s="4" t="e">
        <f>(#REF!)*$S19</f>
        <v>#REF!</v>
      </c>
      <c r="R19" s="4" t="e">
        <f>(#REF!)*$S19</f>
        <v>#REF!</v>
      </c>
      <c r="S19" s="4">
        <v>2921.049</v>
      </c>
      <c r="W19" s="3"/>
      <c r="X19" s="3"/>
      <c r="Y19" s="3"/>
      <c r="Z19" s="3"/>
      <c r="AA19" s="3"/>
      <c r="AB19" s="3"/>
    </row>
    <row r="20" spans="1:28" x14ac:dyDescent="0.35">
      <c r="A20" t="s">
        <v>91</v>
      </c>
      <c r="B20" t="s">
        <v>7</v>
      </c>
      <c r="C20" s="4" t="e">
        <f>(#REF!)*$I20</f>
        <v>#REF!</v>
      </c>
      <c r="D20" s="4" t="e">
        <f>(#REF!)*$I20</f>
        <v>#REF!</v>
      </c>
      <c r="E20" s="4" t="e">
        <f>(#REF!)*$I20</f>
        <v>#REF!</v>
      </c>
      <c r="F20" s="4" t="e">
        <f>(#REF!)*$I20</f>
        <v>#REF!</v>
      </c>
      <c r="G20" s="4" t="e">
        <f>(#REF!)*$I20</f>
        <v>#REF!</v>
      </c>
      <c r="H20" s="6" t="e">
        <f t="shared" si="0"/>
        <v>#REF!</v>
      </c>
      <c r="I20" s="4">
        <v>2767.6619999999998</v>
      </c>
      <c r="K20" t="s">
        <v>91</v>
      </c>
      <c r="L20" t="s">
        <v>7</v>
      </c>
      <c r="M20" s="4" t="e">
        <f>(#REF!)*$S20</f>
        <v>#REF!</v>
      </c>
      <c r="N20" s="4" t="e">
        <f>(#REF!)*$S20</f>
        <v>#REF!</v>
      </c>
      <c r="O20" s="4" t="e">
        <f>(#REF!)*$S20</f>
        <v>#REF!</v>
      </c>
      <c r="P20" s="4" t="e">
        <f>(#REF!)*$S20</f>
        <v>#REF!</v>
      </c>
      <c r="Q20" s="4" t="e">
        <f>(#REF!)*$S20</f>
        <v>#REF!</v>
      </c>
      <c r="R20" s="4" t="e">
        <f>(#REF!)*$S20</f>
        <v>#REF!</v>
      </c>
      <c r="S20" s="4">
        <v>2561.152</v>
      </c>
      <c r="W20" s="3"/>
      <c r="X20" s="3"/>
      <c r="Y20" s="3"/>
      <c r="Z20" s="3"/>
      <c r="AA20" s="3"/>
      <c r="AB20" s="3"/>
    </row>
    <row r="21" spans="1:28" x14ac:dyDescent="0.35">
      <c r="A21" t="s">
        <v>92</v>
      </c>
      <c r="B21" t="s">
        <v>8</v>
      </c>
      <c r="C21" s="4" t="e">
        <f>(#REF!)*$I21</f>
        <v>#REF!</v>
      </c>
      <c r="D21" s="4" t="e">
        <f>(#REF!)*$I21</f>
        <v>#REF!</v>
      </c>
      <c r="E21" s="4" t="e">
        <f>(#REF!)*$I21</f>
        <v>#REF!</v>
      </c>
      <c r="F21" s="4" t="e">
        <f>(#REF!)*$I21</f>
        <v>#REF!</v>
      </c>
      <c r="G21" s="4" t="e">
        <f>(#REF!)*$I21</f>
        <v>#REF!</v>
      </c>
      <c r="H21" s="6" t="e">
        <f t="shared" si="0"/>
        <v>#REF!</v>
      </c>
      <c r="I21" s="4">
        <v>361149.239</v>
      </c>
      <c r="K21" t="s">
        <v>92</v>
      </c>
      <c r="L21" t="s">
        <v>8</v>
      </c>
      <c r="M21" s="4" t="e">
        <f>(#REF!)*$S21</f>
        <v>#REF!</v>
      </c>
      <c r="N21" s="4" t="e">
        <f>(#REF!)*$S21</f>
        <v>#REF!</v>
      </c>
      <c r="O21" s="4" t="e">
        <f>(#REF!)*$S21</f>
        <v>#REF!</v>
      </c>
      <c r="P21" s="4" t="e">
        <f>(#REF!)*$S21</f>
        <v>#REF!</v>
      </c>
      <c r="Q21" s="4" t="e">
        <f>(#REF!)*$S21</f>
        <v>#REF!</v>
      </c>
      <c r="R21" s="4" t="e">
        <f>(#REF!)*$S21</f>
        <v>#REF!</v>
      </c>
      <c r="S21" s="4">
        <v>345193.59499999997</v>
      </c>
      <c r="W21" s="3"/>
      <c r="X21" s="3"/>
      <c r="Y21" s="3"/>
      <c r="Z21" s="3"/>
      <c r="AA21" s="3"/>
      <c r="AB21" s="3"/>
    </row>
    <row r="22" spans="1:28" x14ac:dyDescent="0.35">
      <c r="A22" t="s">
        <v>91</v>
      </c>
      <c r="B22" t="s">
        <v>15</v>
      </c>
      <c r="C22" s="4" t="e">
        <f>(#REF!)*$I22</f>
        <v>#REF!</v>
      </c>
      <c r="D22" s="4" t="e">
        <f>(#REF!)*$I22</f>
        <v>#REF!</v>
      </c>
      <c r="E22" s="4" t="e">
        <f>(#REF!)*$I22</f>
        <v>#REF!</v>
      </c>
      <c r="F22" s="4" t="e">
        <f>(#REF!)*$I22</f>
        <v>#REF!</v>
      </c>
      <c r="G22" s="4" t="e">
        <f>(#REF!)*$I22</f>
        <v>#REF!</v>
      </c>
      <c r="H22" s="6" t="e">
        <f t="shared" si="0"/>
        <v>#REF!</v>
      </c>
      <c r="I22" s="4">
        <v>781.52300000000002</v>
      </c>
      <c r="K22" t="s">
        <v>91</v>
      </c>
      <c r="L22" t="s">
        <v>15</v>
      </c>
      <c r="M22" s="4" t="e">
        <f>(#REF!)*$S22</f>
        <v>#REF!</v>
      </c>
      <c r="N22" s="4" t="e">
        <f>(#REF!)*$S22</f>
        <v>#REF!</v>
      </c>
      <c r="O22" s="4" t="e">
        <f>(#REF!)*$S22</f>
        <v>#REF!</v>
      </c>
      <c r="P22" s="4" t="e">
        <f>(#REF!)*$S22</f>
        <v>#REF!</v>
      </c>
      <c r="Q22" s="4" t="e">
        <f>(#REF!)*$S22</f>
        <v>#REF!</v>
      </c>
      <c r="R22" s="4" t="e">
        <f>(#REF!)*$S22</f>
        <v>#REF!</v>
      </c>
      <c r="S22" s="4">
        <v>782.82799999999997</v>
      </c>
      <c r="W22" s="3"/>
      <c r="X22" s="3"/>
      <c r="Y22" s="3"/>
      <c r="Z22" s="3"/>
      <c r="AA22" s="3"/>
      <c r="AB22" s="3"/>
    </row>
    <row r="23" spans="1:28" x14ac:dyDescent="0.35">
      <c r="A23" t="s">
        <v>90</v>
      </c>
      <c r="B23" t="s">
        <v>9</v>
      </c>
      <c r="C23" s="4" t="e">
        <f>(#REF!)*$I23</f>
        <v>#REF!</v>
      </c>
      <c r="D23" s="4" t="e">
        <f>(#REF!)*$I23</f>
        <v>#REF!</v>
      </c>
      <c r="E23" s="4" t="e">
        <f>(#REF!)*$I23</f>
        <v>#REF!</v>
      </c>
      <c r="F23" s="4" t="e">
        <f>(#REF!)*$I23</f>
        <v>#REF!</v>
      </c>
      <c r="G23" s="4" t="e">
        <f>(#REF!)*$I23</f>
        <v>#REF!</v>
      </c>
      <c r="H23" s="6" t="e">
        <f t="shared" si="0"/>
        <v>#REF!</v>
      </c>
      <c r="I23" s="4">
        <v>2727.87</v>
      </c>
      <c r="K23" t="s">
        <v>90</v>
      </c>
      <c r="L23" t="s">
        <v>9</v>
      </c>
      <c r="M23" s="4" t="e">
        <f>(#REF!)*$S23</f>
        <v>#REF!</v>
      </c>
      <c r="N23" s="4" t="e">
        <f>(#REF!)*$S23</f>
        <v>#REF!</v>
      </c>
      <c r="O23" s="4" t="e">
        <f>(#REF!)*$S23</f>
        <v>#REF!</v>
      </c>
      <c r="P23" s="4" t="e">
        <f>(#REF!)*$S23</f>
        <v>#REF!</v>
      </c>
      <c r="Q23" s="4" t="e">
        <f>(#REF!)*$S23</f>
        <v>#REF!</v>
      </c>
      <c r="R23" s="4" t="e">
        <f>(#REF!)*$S23</f>
        <v>#REF!</v>
      </c>
      <c r="S23" s="4">
        <v>2543.5169999999998</v>
      </c>
      <c r="W23" s="3"/>
      <c r="X23" s="3"/>
      <c r="Y23" s="3"/>
      <c r="Z23" s="3"/>
      <c r="AA23" s="3"/>
      <c r="AB23" s="3"/>
    </row>
    <row r="24" spans="1:28" x14ac:dyDescent="0.35">
      <c r="A24" t="s">
        <v>93</v>
      </c>
      <c r="B24" t="s">
        <v>103</v>
      </c>
      <c r="C24" s="4" t="e">
        <f>(#REF!)*$I24</f>
        <v>#REF!</v>
      </c>
      <c r="D24" s="4" t="e">
        <f>(#REF!)*$I24</f>
        <v>#REF!</v>
      </c>
      <c r="E24" s="4" t="e">
        <f>(#REF!)*$I24</f>
        <v>#REF!</v>
      </c>
      <c r="F24" s="4" t="e">
        <f>(#REF!)*$I24</f>
        <v>#REF!</v>
      </c>
      <c r="G24" s="4" t="e">
        <f>(#REF!)*$I24</f>
        <v>#REF!</v>
      </c>
      <c r="H24" s="6" t="e">
        <f t="shared" si="0"/>
        <v>#REF!</v>
      </c>
      <c r="I24" s="4">
        <v>4520.4489999999996</v>
      </c>
      <c r="K24" t="s">
        <v>93</v>
      </c>
      <c r="L24" t="s">
        <v>103</v>
      </c>
      <c r="M24" s="4" t="e">
        <f>(#REF!)*$S24</f>
        <v>#REF!</v>
      </c>
      <c r="N24" s="4" t="e">
        <f>(#REF!)*$S24</f>
        <v>#REF!</v>
      </c>
      <c r="O24" s="4" t="e">
        <f>(#REF!)*$S24</f>
        <v>#REF!</v>
      </c>
      <c r="P24" s="4" t="e">
        <f>(#REF!)*$S24</f>
        <v>#REF!</v>
      </c>
      <c r="Q24" s="4" t="e">
        <f>(#REF!)*$S24</f>
        <v>#REF!</v>
      </c>
      <c r="R24" s="4" t="e">
        <f>(#REF!)*$S24</f>
        <v>#REF!</v>
      </c>
      <c r="S24" s="4">
        <v>4505.2190000000001</v>
      </c>
      <c r="W24" s="3"/>
      <c r="X24" s="3"/>
      <c r="Y24" s="3"/>
      <c r="Z24" s="3"/>
      <c r="AA24" s="3"/>
      <c r="AB24" s="3"/>
    </row>
    <row r="25" spans="1:28" x14ac:dyDescent="0.35">
      <c r="A25" t="s">
        <v>93</v>
      </c>
      <c r="B25" t="s">
        <v>141</v>
      </c>
      <c r="C25" s="4" t="e">
        <f>(#REF!)*$I25</f>
        <v>#REF!</v>
      </c>
      <c r="D25" s="4" t="e">
        <f>(#REF!)*$I25</f>
        <v>#REF!</v>
      </c>
      <c r="E25" s="4" t="e">
        <f>(#REF!)*$I25</f>
        <v>#REF!</v>
      </c>
      <c r="F25" s="4" t="e">
        <f>(#REF!)*$I25</f>
        <v>#REF!</v>
      </c>
      <c r="G25" s="4" t="e">
        <f>(#REF!)*$I25</f>
        <v>#REF!</v>
      </c>
      <c r="H25" s="6" t="e">
        <f t="shared" si="0"/>
        <v>#REF!</v>
      </c>
      <c r="I25" s="4">
        <v>1654.789</v>
      </c>
      <c r="K25" t="s">
        <v>93</v>
      </c>
      <c r="L25" t="s">
        <v>141</v>
      </c>
      <c r="M25" s="4" t="e">
        <f>(#REF!)*$S25</f>
        <v>#REF!</v>
      </c>
      <c r="N25" s="4" t="e">
        <f>(#REF!)*$S25</f>
        <v>#REF!</v>
      </c>
      <c r="O25" s="4" t="e">
        <f>(#REF!)*$S25</f>
        <v>#REF!</v>
      </c>
      <c r="P25" s="4" t="e">
        <f>(#REF!)*$S25</f>
        <v>#REF!</v>
      </c>
      <c r="Q25" s="4" t="e">
        <f>(#REF!)*$S25</f>
        <v>#REF!</v>
      </c>
      <c r="R25" s="4" t="e">
        <f>(#REF!)*$S25</f>
        <v>#REF!</v>
      </c>
      <c r="S25" s="4">
        <v>1587.4259999999999</v>
      </c>
      <c r="W25" s="3"/>
      <c r="X25" s="3"/>
      <c r="Y25" s="3"/>
      <c r="Z25" s="3"/>
      <c r="AA25" s="3"/>
      <c r="AB25" s="3"/>
    </row>
    <row r="26" spans="1:28" x14ac:dyDescent="0.35">
      <c r="A26" t="s">
        <v>114</v>
      </c>
      <c r="B26" t="s">
        <v>126</v>
      </c>
      <c r="C26" s="4" t="e">
        <f>(#REF!)*$I26</f>
        <v>#REF!</v>
      </c>
      <c r="D26" s="4" t="e">
        <f>(#REF!)*$I26</f>
        <v>#REF!</v>
      </c>
      <c r="E26" s="4" t="e">
        <f>(#REF!)*$I26</f>
        <v>#REF!</v>
      </c>
      <c r="F26" s="4" t="e">
        <f>(#REF!)*$I26</f>
        <v>#REF!</v>
      </c>
      <c r="G26" s="4" t="e">
        <f>(#REF!)*$I26</f>
        <v>#REF!</v>
      </c>
      <c r="H26" s="6" t="e">
        <f t="shared" si="0"/>
        <v>#REF!</v>
      </c>
      <c r="I26" s="4">
        <v>7046.5190000000002</v>
      </c>
      <c r="K26" t="s">
        <v>114</v>
      </c>
      <c r="L26" t="s">
        <v>126</v>
      </c>
      <c r="M26" s="4" t="e">
        <f>(#REF!)*$S26</f>
        <v>#REF!</v>
      </c>
      <c r="N26" s="4" t="e">
        <f>(#REF!)*$S26</f>
        <v>#REF!</v>
      </c>
      <c r="O26" s="4" t="e">
        <f>(#REF!)*$S26</f>
        <v>#REF!</v>
      </c>
      <c r="P26" s="4" t="e">
        <f>(#REF!)*$S26</f>
        <v>#REF!</v>
      </c>
      <c r="Q26" s="4" t="e">
        <f>(#REF!)*$S26</f>
        <v>#REF!</v>
      </c>
      <c r="R26" s="4" t="e">
        <f>(#REF!)*$S26</f>
        <v>#REF!</v>
      </c>
      <c r="S26" s="4">
        <v>6258.23</v>
      </c>
      <c r="W26" s="3"/>
      <c r="X26" s="3"/>
      <c r="Y26" s="3"/>
      <c r="Z26" s="3"/>
      <c r="AA26" s="3"/>
      <c r="AB26" s="3"/>
    </row>
    <row r="27" spans="1:28" x14ac:dyDescent="0.35">
      <c r="A27" t="s">
        <v>116</v>
      </c>
      <c r="B27" t="s">
        <v>127</v>
      </c>
      <c r="C27" s="4" t="e">
        <f>(#REF!)*$I27</f>
        <v>#REF!</v>
      </c>
      <c r="D27" s="4" t="e">
        <f>(#REF!)*$I27</f>
        <v>#REF!</v>
      </c>
      <c r="E27" s="4" t="e">
        <f>(#REF!)*$I27</f>
        <v>#REF!</v>
      </c>
      <c r="F27" s="4" t="e">
        <f>(#REF!)*$I27</f>
        <v>#REF!</v>
      </c>
      <c r="G27" s="4" t="e">
        <f>(#REF!)*$I27</f>
        <v>#REF!</v>
      </c>
      <c r="H27" s="6" t="e">
        <f t="shared" si="0"/>
        <v>#REF!</v>
      </c>
      <c r="I27" s="4">
        <v>4873.5309999999999</v>
      </c>
      <c r="K27" t="s">
        <v>116</v>
      </c>
      <c r="L27" t="s">
        <v>127</v>
      </c>
      <c r="M27" s="4" t="e">
        <f>(#REF!)*$S27</f>
        <v>#REF!</v>
      </c>
      <c r="N27" s="4" t="e">
        <f>(#REF!)*$S27</f>
        <v>#REF!</v>
      </c>
      <c r="O27" s="4" t="e">
        <f>(#REF!)*$S27</f>
        <v>#REF!</v>
      </c>
      <c r="P27" s="4" t="e">
        <f>(#REF!)*$S27</f>
        <v>#REF!</v>
      </c>
      <c r="Q27" s="4" t="e">
        <f>(#REF!)*$S27</f>
        <v>#REF!</v>
      </c>
      <c r="R27" s="4" t="e">
        <f>(#REF!)*$S27</f>
        <v>#REF!</v>
      </c>
      <c r="S27" s="4">
        <v>4254.4639999999999</v>
      </c>
      <c r="W27" s="3"/>
      <c r="X27" s="3"/>
      <c r="Y27" s="3"/>
      <c r="Z27" s="3"/>
      <c r="AA27" s="3"/>
      <c r="AB27" s="3"/>
    </row>
    <row r="28" spans="1:28" x14ac:dyDescent="0.35">
      <c r="A28" t="s">
        <v>114</v>
      </c>
      <c r="B28" t="s">
        <v>10</v>
      </c>
      <c r="C28" s="4" t="e">
        <f>(#REF!)*$I28</f>
        <v>#REF!</v>
      </c>
      <c r="D28" s="4" t="e">
        <f>(#REF!)*$I28</f>
        <v>#REF!</v>
      </c>
      <c r="E28" s="4" t="e">
        <f>(#REF!)*$I28</f>
        <v>#REF!</v>
      </c>
      <c r="F28" s="4" t="e">
        <f>(#REF!)*$I28</f>
        <v>#REF!</v>
      </c>
      <c r="G28" s="4" t="e">
        <f>(#REF!)*$I28</f>
        <v>#REF!</v>
      </c>
      <c r="H28" s="6" t="e">
        <f t="shared" si="0"/>
        <v>#REF!</v>
      </c>
      <c r="I28" s="4">
        <v>4698.2129999999997</v>
      </c>
      <c r="K28" t="s">
        <v>114</v>
      </c>
      <c r="L28" t="s">
        <v>10</v>
      </c>
      <c r="M28" s="4" t="e">
        <f>(#REF!)*$S28</f>
        <v>#REF!</v>
      </c>
      <c r="N28" s="4" t="e">
        <f>(#REF!)*$S28</f>
        <v>#REF!</v>
      </c>
      <c r="O28" s="4" t="e">
        <f>(#REF!)*$S28</f>
        <v>#REF!</v>
      </c>
      <c r="P28" s="4" t="e">
        <f>(#REF!)*$S28</f>
        <v>#REF!</v>
      </c>
      <c r="Q28" s="4" t="e">
        <f>(#REF!)*$S28</f>
        <v>#REF!</v>
      </c>
      <c r="R28" s="4" t="e">
        <f>(#REF!)*$S28</f>
        <v>#REF!</v>
      </c>
      <c r="S28" s="4">
        <v>4098.0219999999999</v>
      </c>
      <c r="W28" s="3"/>
      <c r="X28" s="3"/>
      <c r="Y28" s="3"/>
      <c r="Z28" s="3"/>
      <c r="AA28" s="3"/>
      <c r="AB28" s="3"/>
    </row>
    <row r="29" spans="1:28" x14ac:dyDescent="0.35">
      <c r="A29" t="s">
        <v>92</v>
      </c>
      <c r="B29" t="s">
        <v>104</v>
      </c>
      <c r="C29" s="4" t="e">
        <f>(#REF!)*$I29</f>
        <v>#REF!</v>
      </c>
      <c r="D29" s="4" t="e">
        <f>(#REF!)*$I29</f>
        <v>#REF!</v>
      </c>
      <c r="E29" s="4" t="e">
        <f>(#REF!)*$I29</f>
        <v>#REF!</v>
      </c>
      <c r="F29" s="4" t="e">
        <f>(#REF!)*$I29</f>
        <v>#REF!</v>
      </c>
      <c r="G29" s="4" t="e">
        <f>(#REF!)*$I29</f>
        <v>#REF!</v>
      </c>
      <c r="H29" s="6" t="e">
        <f t="shared" si="0"/>
        <v>#REF!</v>
      </c>
      <c r="I29" s="4">
        <v>858.53800000000001</v>
      </c>
      <c r="K29" t="s">
        <v>92</v>
      </c>
      <c r="L29" t="s">
        <v>104</v>
      </c>
      <c r="M29" s="4" t="e">
        <f>(#REF!)*$S29</f>
        <v>#REF!</v>
      </c>
      <c r="N29" s="4" t="e">
        <f>(#REF!)*$S29</f>
        <v>#REF!</v>
      </c>
      <c r="O29" s="4" t="e">
        <f>(#REF!)*$S29</f>
        <v>#REF!</v>
      </c>
      <c r="P29" s="4" t="e">
        <f>(#REF!)*$S29</f>
        <v>#REF!</v>
      </c>
      <c r="Q29" s="4" t="e">
        <f>(#REF!)*$S29</f>
        <v>#REF!</v>
      </c>
      <c r="R29" s="4" t="e">
        <f>(#REF!)*$S29</f>
        <v>#REF!</v>
      </c>
      <c r="S29" s="4">
        <v>846.19799999999998</v>
      </c>
      <c r="W29" s="3"/>
      <c r="X29" s="3"/>
      <c r="Y29" s="3"/>
      <c r="Z29" s="3"/>
      <c r="AA29" s="3"/>
      <c r="AB29" s="3"/>
    </row>
    <row r="30" spans="1:28" x14ac:dyDescent="0.35">
      <c r="A30" t="s">
        <v>90</v>
      </c>
      <c r="B30" t="s">
        <v>105</v>
      </c>
      <c r="C30" s="4" t="e">
        <f>(#REF!)*$I30</f>
        <v>#REF!</v>
      </c>
      <c r="D30" s="4" t="e">
        <f>(#REF!)*$I30</f>
        <v>#REF!</v>
      </c>
      <c r="E30" s="4" t="e">
        <f>(#REF!)*$I30</f>
        <v>#REF!</v>
      </c>
      <c r="F30" s="4" t="e">
        <f>(#REF!)*$I30</f>
        <v>#REF!</v>
      </c>
      <c r="G30" s="4" t="e">
        <f>(#REF!)*$I30</f>
        <v>#REF!</v>
      </c>
      <c r="H30" s="6" t="e">
        <f t="shared" si="0"/>
        <v>#REF!</v>
      </c>
      <c r="I30" s="4">
        <v>9648.85</v>
      </c>
      <c r="K30" t="s">
        <v>90</v>
      </c>
      <c r="L30" t="s">
        <v>105</v>
      </c>
      <c r="M30" s="4" t="e">
        <f>(#REF!)*$S30</f>
        <v>#REF!</v>
      </c>
      <c r="N30" s="4" t="e">
        <f>(#REF!)*$S30</f>
        <v>#REF!</v>
      </c>
      <c r="O30" s="4" t="e">
        <f>(#REF!)*$S30</f>
        <v>#REF!</v>
      </c>
      <c r="P30" s="4" t="e">
        <f>(#REF!)*$S30</f>
        <v>#REF!</v>
      </c>
      <c r="Q30" s="4" t="e">
        <f>(#REF!)*$S30</f>
        <v>#REF!</v>
      </c>
      <c r="R30" s="4" t="e">
        <f>(#REF!)*$S30</f>
        <v>#REF!</v>
      </c>
      <c r="S30" s="4">
        <v>9381.4140000000007</v>
      </c>
      <c r="W30" s="3"/>
      <c r="X30" s="3"/>
      <c r="Y30" s="3"/>
      <c r="Z30" s="3"/>
      <c r="AA30" s="3"/>
      <c r="AB30" s="3"/>
    </row>
    <row r="31" spans="1:28" x14ac:dyDescent="0.35">
      <c r="A31" t="s">
        <v>114</v>
      </c>
      <c r="B31" t="s">
        <v>94</v>
      </c>
      <c r="C31" s="4" t="e">
        <f>(#REF!)*$I31</f>
        <v>#REF!</v>
      </c>
      <c r="D31" s="4" t="e">
        <f>(#REF!)*$I31</f>
        <v>#REF!</v>
      </c>
      <c r="E31" s="4" t="e">
        <f>(#REF!)*$I31</f>
        <v>#REF!</v>
      </c>
      <c r="F31" s="4" t="e">
        <f>(#REF!)*$I31</f>
        <v>#REF!</v>
      </c>
      <c r="G31" s="4" t="e">
        <f>(#REF!)*$I31</f>
        <v>#REF!</v>
      </c>
      <c r="H31" s="6" t="e">
        <f t="shared" si="0"/>
        <v>#REF!</v>
      </c>
      <c r="I31" s="4">
        <v>5308.1750000000002</v>
      </c>
      <c r="K31" t="s">
        <v>114</v>
      </c>
      <c r="L31" t="s">
        <v>94</v>
      </c>
      <c r="M31" s="4" t="e">
        <f>(#REF!)*$S31</f>
        <v>#REF!</v>
      </c>
      <c r="N31" s="4" t="e">
        <f>(#REF!)*$S31</f>
        <v>#REF!</v>
      </c>
      <c r="O31" s="4" t="e">
        <f>(#REF!)*$S31</f>
        <v>#REF!</v>
      </c>
      <c r="P31" s="4" t="e">
        <f>(#REF!)*$S31</f>
        <v>#REF!</v>
      </c>
      <c r="Q31" s="4" t="e">
        <f>(#REF!)*$S31</f>
        <v>#REF!</v>
      </c>
      <c r="R31" s="4" t="e">
        <f>(#REF!)*$S31</f>
        <v>#REF!</v>
      </c>
      <c r="S31" s="4">
        <v>4512.875</v>
      </c>
      <c r="W31" s="3"/>
      <c r="X31" s="3"/>
      <c r="Y31" s="3"/>
      <c r="Z31" s="3"/>
      <c r="AA31" s="3"/>
      <c r="AB31" s="3"/>
    </row>
    <row r="32" spans="1:28" x14ac:dyDescent="0.35">
      <c r="A32" t="s">
        <v>116</v>
      </c>
      <c r="B32" t="s">
        <v>18</v>
      </c>
      <c r="C32" s="4" t="e">
        <f>(#REF!)*$I32</f>
        <v>#REF!</v>
      </c>
      <c r="D32" s="4" t="e">
        <f>(#REF!)*$I32</f>
        <v>#REF!</v>
      </c>
      <c r="E32" s="4" t="e">
        <f>(#REF!)*$I32</f>
        <v>#REF!</v>
      </c>
      <c r="F32" s="4" t="e">
        <f>(#REF!)*$I32</f>
        <v>#REF!</v>
      </c>
      <c r="G32" s="4" t="e">
        <f>(#REF!)*$I32</f>
        <v>#REF!</v>
      </c>
      <c r="H32" s="6" t="e">
        <f t="shared" si="0"/>
        <v>#REF!</v>
      </c>
      <c r="I32" s="4">
        <v>48906.919000000002</v>
      </c>
      <c r="K32" t="s">
        <v>116</v>
      </c>
      <c r="L32" t="s">
        <v>18</v>
      </c>
      <c r="M32" s="4" t="e">
        <f>(#REF!)*$S32</f>
        <v>#REF!</v>
      </c>
      <c r="N32" s="4" t="e">
        <f>(#REF!)*$S32</f>
        <v>#REF!</v>
      </c>
      <c r="O32" s="4" t="e">
        <f>(#REF!)*$S32</f>
        <v>#REF!</v>
      </c>
      <c r="P32" s="4" t="e">
        <f>(#REF!)*$S32</f>
        <v>#REF!</v>
      </c>
      <c r="Q32" s="4" t="e">
        <f>(#REF!)*$S32</f>
        <v>#REF!</v>
      </c>
      <c r="R32" s="4" t="e">
        <f>(#REF!)*$S32</f>
        <v>#REF!</v>
      </c>
      <c r="S32" s="4">
        <v>43652.665000000001</v>
      </c>
      <c r="W32" s="3"/>
      <c r="X32" s="3"/>
      <c r="Y32" s="3"/>
      <c r="Z32" s="3"/>
      <c r="AA32" s="3"/>
      <c r="AB32" s="3"/>
    </row>
    <row r="33" spans="1:28" x14ac:dyDescent="0.35">
      <c r="A33" t="s">
        <v>92</v>
      </c>
      <c r="B33" t="s">
        <v>95</v>
      </c>
      <c r="C33" s="4" t="e">
        <f>(#REF!)*$I33</f>
        <v>#REF!</v>
      </c>
      <c r="D33" s="4" t="e">
        <f>(#REF!)*$I33</f>
        <v>#REF!</v>
      </c>
      <c r="E33" s="4" t="e">
        <f>(#REF!)*$I33</f>
        <v>#REF!</v>
      </c>
      <c r="F33" s="4" t="e">
        <f>(#REF!)*$I33</f>
        <v>#REF!</v>
      </c>
      <c r="G33" s="4" t="e">
        <f>(#REF!)*$I33</f>
        <v>#REF!</v>
      </c>
      <c r="H33" s="6" t="e">
        <f t="shared" si="0"/>
        <v>#REF!</v>
      </c>
      <c r="I33" s="4">
        <v>56512.36</v>
      </c>
      <c r="K33" t="s">
        <v>92</v>
      </c>
      <c r="L33" t="s">
        <v>95</v>
      </c>
      <c r="M33" s="4" t="e">
        <f>(#REF!)*$S33</f>
        <v>#REF!</v>
      </c>
      <c r="N33" s="4" t="e">
        <f>(#REF!)*$S33</f>
        <v>#REF!</v>
      </c>
      <c r="O33" s="4" t="e">
        <f>(#REF!)*$S33</f>
        <v>#REF!</v>
      </c>
      <c r="P33" s="4" t="e">
        <f>(#REF!)*$S33</f>
        <v>#REF!</v>
      </c>
      <c r="Q33" s="4" t="e">
        <f>(#REF!)*$S33</f>
        <v>#REF!</v>
      </c>
      <c r="R33" s="4" t="e">
        <f>(#REF!)*$S33</f>
        <v>#REF!</v>
      </c>
      <c r="S33" s="4">
        <v>52020.883999999998</v>
      </c>
      <c r="W33" s="3"/>
      <c r="X33" s="3"/>
      <c r="Y33" s="3"/>
      <c r="Z33" s="3"/>
      <c r="AA33" s="3"/>
      <c r="AB33" s="3"/>
    </row>
    <row r="34" spans="1:28" x14ac:dyDescent="0.35">
      <c r="A34" t="s">
        <v>92</v>
      </c>
      <c r="B34" t="s">
        <v>132</v>
      </c>
      <c r="C34" s="4" t="e">
        <f>(#REF!)*$I34</f>
        <v>#REF!</v>
      </c>
      <c r="D34" s="4" t="e">
        <f>(#REF!)*$I34</f>
        <v>#REF!</v>
      </c>
      <c r="E34" s="4" t="e">
        <f>(#REF!)*$I34</f>
        <v>#REF!</v>
      </c>
      <c r="F34" s="4" t="e">
        <f>(#REF!)*$I34</f>
        <v>#REF!</v>
      </c>
      <c r="G34" s="4" t="e">
        <f>(#REF!)*$I34</f>
        <v>#REF!</v>
      </c>
      <c r="H34" s="6" t="e">
        <f t="shared" si="0"/>
        <v>#REF!</v>
      </c>
      <c r="I34" s="4">
        <v>2309.7249999999999</v>
      </c>
      <c r="K34" t="s">
        <v>92</v>
      </c>
      <c r="L34" t="s">
        <v>132</v>
      </c>
      <c r="M34" s="4" t="e">
        <f>(#REF!)*$S34</f>
        <v>#REF!</v>
      </c>
      <c r="N34" s="4" t="e">
        <f>(#REF!)*$S34</f>
        <v>#REF!</v>
      </c>
      <c r="O34" s="4" t="e">
        <f>(#REF!)*$S34</f>
        <v>#REF!</v>
      </c>
      <c r="P34" s="4" t="e">
        <f>(#REF!)*$S34</f>
        <v>#REF!</v>
      </c>
      <c r="Q34" s="4" t="e">
        <f>(#REF!)*$S34</f>
        <v>#REF!</v>
      </c>
      <c r="R34" s="4" t="e">
        <f>(#REF!)*$S34</f>
        <v>#REF!</v>
      </c>
      <c r="S34" s="4">
        <v>2116.0949999999998</v>
      </c>
      <c r="W34" s="3"/>
      <c r="X34" s="3"/>
      <c r="Y34" s="3"/>
      <c r="Z34" s="3"/>
      <c r="AA34" s="3"/>
      <c r="AB34" s="3"/>
    </row>
    <row r="35" spans="1:28" x14ac:dyDescent="0.35">
      <c r="A35" t="s">
        <v>92</v>
      </c>
      <c r="B35" t="s">
        <v>96</v>
      </c>
      <c r="C35" s="4" t="e">
        <f>(#REF!)*$I35</f>
        <v>#REF!</v>
      </c>
      <c r="D35" s="4" t="e">
        <f>(#REF!)*$I35</f>
        <v>#REF!</v>
      </c>
      <c r="E35" s="4" t="e">
        <f>(#REF!)*$I35</f>
        <v>#REF!</v>
      </c>
      <c r="F35" s="4" t="e">
        <f>(#REF!)*$I35</f>
        <v>#REF!</v>
      </c>
      <c r="G35" s="4" t="e">
        <f>(#REF!)*$I35</f>
        <v>#REF!</v>
      </c>
      <c r="H35" s="6" t="e">
        <f t="shared" si="0"/>
        <v>#REF!</v>
      </c>
      <c r="I35" s="4">
        <v>28916.949000000001</v>
      </c>
      <c r="K35" t="s">
        <v>92</v>
      </c>
      <c r="L35" t="s">
        <v>96</v>
      </c>
      <c r="M35" s="4" t="e">
        <f>(#REF!)*$S35</f>
        <v>#REF!</v>
      </c>
      <c r="N35" s="4" t="e">
        <f>(#REF!)*$S35</f>
        <v>#REF!</v>
      </c>
      <c r="O35" s="4" t="e">
        <f>(#REF!)*$S35</f>
        <v>#REF!</v>
      </c>
      <c r="P35" s="4" t="e">
        <f>(#REF!)*$S35</f>
        <v>#REF!</v>
      </c>
      <c r="Q35" s="4" t="e">
        <f>(#REF!)*$S35</f>
        <v>#REF!</v>
      </c>
      <c r="R35" s="4" t="e">
        <f>(#REF!)*$S35</f>
        <v>#REF!</v>
      </c>
      <c r="S35" s="4">
        <v>27220.297999999999</v>
      </c>
      <c r="W35" s="3"/>
      <c r="X35" s="3"/>
      <c r="Y35" s="3"/>
      <c r="Z35" s="3"/>
      <c r="AA35" s="3"/>
      <c r="AB35" s="3"/>
    </row>
    <row r="36" spans="1:28" x14ac:dyDescent="0.35">
      <c r="A36" t="s">
        <v>93</v>
      </c>
      <c r="B36" t="s">
        <v>11</v>
      </c>
      <c r="C36" s="4" t="e">
        <f>(#REF!)*$I36</f>
        <v>#REF!</v>
      </c>
      <c r="D36" s="4" t="e">
        <f>(#REF!)*$I36</f>
        <v>#REF!</v>
      </c>
      <c r="E36" s="4" t="e">
        <f>(#REF!)*$I36</f>
        <v>#REF!</v>
      </c>
      <c r="F36" s="4" t="e">
        <f>(#REF!)*$I36</f>
        <v>#REF!</v>
      </c>
      <c r="G36" s="4" t="e">
        <f>(#REF!)*$I36</f>
        <v>#REF!</v>
      </c>
      <c r="H36" s="6" t="e">
        <f t="shared" si="0"/>
        <v>#REF!</v>
      </c>
      <c r="I36" s="4">
        <v>4151.6170000000002</v>
      </c>
      <c r="K36" t="s">
        <v>93</v>
      </c>
      <c r="L36" t="s">
        <v>11</v>
      </c>
      <c r="M36" s="4" t="e">
        <f>(#REF!)*$S36</f>
        <v>#REF!</v>
      </c>
      <c r="N36" s="4" t="e">
        <f>(#REF!)*$S36</f>
        <v>#REF!</v>
      </c>
      <c r="O36" s="4" t="e">
        <f>(#REF!)*$S36</f>
        <v>#REF!</v>
      </c>
      <c r="P36" s="4" t="e">
        <f>(#REF!)*$S36</f>
        <v>#REF!</v>
      </c>
      <c r="Q36" s="4" t="e">
        <f>(#REF!)*$S36</f>
        <v>#REF!</v>
      </c>
      <c r="R36" s="4" t="e">
        <f>(#REF!)*$S36</f>
        <v>#REF!</v>
      </c>
      <c r="S36" s="4">
        <v>4508.9560000000001</v>
      </c>
      <c r="W36" s="3"/>
      <c r="X36" s="3"/>
      <c r="Y36" s="3"/>
      <c r="Z36" s="3"/>
      <c r="AA36" s="3"/>
      <c r="AB36" s="3"/>
    </row>
    <row r="37" spans="1:28" x14ac:dyDescent="0.35">
      <c r="A37" t="s">
        <v>116</v>
      </c>
      <c r="B37" t="s">
        <v>97</v>
      </c>
      <c r="C37" s="4" t="e">
        <f>(#REF!)*$I37</f>
        <v>#REF!</v>
      </c>
      <c r="D37" s="4" t="e">
        <f>(#REF!)*$I37</f>
        <v>#REF!</v>
      </c>
      <c r="E37" s="4" t="e">
        <f>(#REF!)*$I37</f>
        <v>#REF!</v>
      </c>
      <c r="F37" s="4" t="e">
        <f>(#REF!)*$I37</f>
        <v>#REF!</v>
      </c>
      <c r="G37" s="4" t="e">
        <f>(#REF!)*$I37</f>
        <v>#REF!</v>
      </c>
      <c r="H37" s="6" t="e">
        <f t="shared" si="0"/>
        <v>#REF!</v>
      </c>
      <c r="I37" s="4">
        <v>2017.64</v>
      </c>
      <c r="K37" t="s">
        <v>116</v>
      </c>
      <c r="L37" t="s">
        <v>97</v>
      </c>
      <c r="M37" s="4" t="e">
        <f>(#REF!)*$S37</f>
        <v>#REF!</v>
      </c>
      <c r="N37" s="4" t="e">
        <f>(#REF!)*$S37</f>
        <v>#REF!</v>
      </c>
      <c r="O37" s="4" t="e">
        <f>(#REF!)*$S37</f>
        <v>#REF!</v>
      </c>
      <c r="P37" s="4" t="e">
        <f>(#REF!)*$S37</f>
        <v>#REF!</v>
      </c>
      <c r="Q37" s="4" t="e">
        <f>(#REF!)*$S37</f>
        <v>#REF!</v>
      </c>
      <c r="R37" s="4" t="e">
        <f>(#REF!)*$S37</f>
        <v>#REF!</v>
      </c>
      <c r="S37" s="4">
        <v>1815.7560000000001</v>
      </c>
      <c r="W37" s="3"/>
      <c r="X37" s="3"/>
      <c r="Y37" s="3"/>
      <c r="Z37" s="3"/>
      <c r="AA37" s="3"/>
      <c r="AB37" s="3"/>
    </row>
    <row r="38" spans="1:28" x14ac:dyDescent="0.35">
      <c r="A38" t="s">
        <v>93</v>
      </c>
      <c r="B38" t="s">
        <v>106</v>
      </c>
      <c r="C38" s="4" t="e">
        <f>(#REF!)*$I38</f>
        <v>#REF!</v>
      </c>
      <c r="D38" s="4" t="e">
        <f>(#REF!)*$I38</f>
        <v>#REF!</v>
      </c>
      <c r="E38" s="4" t="e">
        <f>(#REF!)*$I38</f>
        <v>#REF!</v>
      </c>
      <c r="F38" s="4" t="e">
        <f>(#REF!)*$I38</f>
        <v>#REF!</v>
      </c>
      <c r="G38" s="4" t="e">
        <f>(#REF!)*$I38</f>
        <v>#REF!</v>
      </c>
      <c r="H38" s="6" t="e">
        <f t="shared" si="0"/>
        <v>#REF!</v>
      </c>
      <c r="I38" s="4">
        <v>2388.5509999999999</v>
      </c>
      <c r="K38" t="s">
        <v>93</v>
      </c>
      <c r="L38" t="s">
        <v>106</v>
      </c>
      <c r="M38" s="4" t="e">
        <f>(#REF!)*$S38</f>
        <v>#REF!</v>
      </c>
      <c r="N38" s="4" t="e">
        <f>(#REF!)*$S38</f>
        <v>#REF!</v>
      </c>
      <c r="O38" s="4" t="e">
        <f>(#REF!)*$S38</f>
        <v>#REF!</v>
      </c>
      <c r="P38" s="4" t="e">
        <f>(#REF!)*$S38</f>
        <v>#REF!</v>
      </c>
      <c r="Q38" s="4" t="e">
        <f>(#REF!)*$S38</f>
        <v>#REF!</v>
      </c>
      <c r="R38" s="4" t="e">
        <f>(#REF!)*$S38</f>
        <v>#REF!</v>
      </c>
      <c r="S38" s="4">
        <v>2251.5740000000001</v>
      </c>
      <c r="W38" s="3"/>
      <c r="X38" s="3"/>
      <c r="Y38" s="3"/>
      <c r="Z38" s="3"/>
      <c r="AA38" s="3"/>
      <c r="AB38" s="3"/>
    </row>
    <row r="39" spans="1:28" x14ac:dyDescent="0.35">
      <c r="A39" t="s">
        <v>116</v>
      </c>
      <c r="B39" t="s">
        <v>107</v>
      </c>
      <c r="C39" s="4" t="e">
        <f>(#REF!)*$I39</f>
        <v>#REF!</v>
      </c>
      <c r="D39" s="4" t="e">
        <f>(#REF!)*$I39</f>
        <v>#REF!</v>
      </c>
      <c r="E39" s="4" t="e">
        <f>(#REF!)*$I39</f>
        <v>#REF!</v>
      </c>
      <c r="F39" s="4" t="e">
        <f>(#REF!)*$I39</f>
        <v>#REF!</v>
      </c>
      <c r="G39" s="4" t="e">
        <f>(#REF!)*$I39</f>
        <v>#REF!</v>
      </c>
      <c r="H39" s="6" t="e">
        <f t="shared" si="0"/>
        <v>#REF!</v>
      </c>
      <c r="I39" s="4">
        <v>14577.596</v>
      </c>
      <c r="K39" t="s">
        <v>116</v>
      </c>
      <c r="L39" t="s">
        <v>107</v>
      </c>
      <c r="M39" s="4" t="e">
        <f>(#REF!)*$S39</f>
        <v>#REF!</v>
      </c>
      <c r="N39" s="4" t="e">
        <f>(#REF!)*$S39</f>
        <v>#REF!</v>
      </c>
      <c r="O39" s="4" t="e">
        <f>(#REF!)*$S39</f>
        <v>#REF!</v>
      </c>
      <c r="P39" s="4" t="e">
        <f>(#REF!)*$S39</f>
        <v>#REF!</v>
      </c>
      <c r="Q39" s="4" t="e">
        <f>(#REF!)*$S39</f>
        <v>#REF!</v>
      </c>
      <c r="R39" s="4" t="e">
        <f>(#REF!)*$S39</f>
        <v>#REF!</v>
      </c>
      <c r="S39" s="4">
        <v>12794.700999999999</v>
      </c>
      <c r="W39" s="3"/>
      <c r="X39" s="3"/>
      <c r="Y39" s="3"/>
      <c r="Z39" s="3"/>
      <c r="AA39" s="3"/>
      <c r="AB39" s="3"/>
    </row>
    <row r="40" spans="1:28" x14ac:dyDescent="0.35">
      <c r="A40" t="s">
        <v>114</v>
      </c>
      <c r="B40" t="s">
        <v>12</v>
      </c>
      <c r="C40" s="4" t="e">
        <f>(#REF!)*$I40</f>
        <v>#REF!</v>
      </c>
      <c r="D40" s="4" t="e">
        <f>(#REF!)*$I40</f>
        <v>#REF!</v>
      </c>
      <c r="E40" s="4" t="e">
        <f>(#REF!)*$I40</f>
        <v>#REF!</v>
      </c>
      <c r="F40" s="4" t="e">
        <f>(#REF!)*$I40</f>
        <v>#REF!</v>
      </c>
      <c r="G40" s="4" t="e">
        <f>(#REF!)*$I40</f>
        <v>#REF!</v>
      </c>
      <c r="H40" s="6" t="e">
        <f t="shared" si="0"/>
        <v>#REF!</v>
      </c>
      <c r="I40" s="4">
        <v>3872.9789999999998</v>
      </c>
      <c r="K40" t="s">
        <v>114</v>
      </c>
      <c r="L40" t="s">
        <v>12</v>
      </c>
      <c r="M40" s="4" t="e">
        <f>(#REF!)*$S40</f>
        <v>#REF!</v>
      </c>
      <c r="N40" s="4" t="e">
        <f>(#REF!)*$S40</f>
        <v>#REF!</v>
      </c>
      <c r="O40" s="4" t="e">
        <f>(#REF!)*$S40</f>
        <v>#REF!</v>
      </c>
      <c r="P40" s="4" t="e">
        <f>(#REF!)*$S40</f>
        <v>#REF!</v>
      </c>
      <c r="Q40" s="4" t="e">
        <f>(#REF!)*$S40</f>
        <v>#REF!</v>
      </c>
      <c r="R40" s="4" t="e">
        <f>(#REF!)*$S40</f>
        <v>#REF!</v>
      </c>
      <c r="S40" s="4">
        <v>3345.6819999999998</v>
      </c>
      <c r="W40" s="3"/>
      <c r="X40" s="3"/>
      <c r="Y40" s="3"/>
      <c r="Z40" s="3"/>
      <c r="AA40" s="3"/>
      <c r="AB40" s="3"/>
    </row>
    <row r="41" spans="1:28" x14ac:dyDescent="0.35">
      <c r="A41" t="s">
        <v>92</v>
      </c>
      <c r="B41" t="s">
        <v>108</v>
      </c>
      <c r="C41" s="4" t="e">
        <f>(#REF!)*$I41</f>
        <v>#REF!</v>
      </c>
      <c r="D41" s="4" t="e">
        <f>(#REF!)*$I41</f>
        <v>#REF!</v>
      </c>
      <c r="E41" s="4" t="e">
        <f>(#REF!)*$I41</f>
        <v>#REF!</v>
      </c>
      <c r="F41" s="4" t="e">
        <f>(#REF!)*$I41</f>
        <v>#REF!</v>
      </c>
      <c r="G41" s="4" t="e">
        <f>(#REF!)*$I41</f>
        <v>#REF!</v>
      </c>
      <c r="H41" s="6" t="e">
        <f t="shared" si="0"/>
        <v>#REF!</v>
      </c>
      <c r="I41" s="4">
        <v>331.86599999999999</v>
      </c>
      <c r="K41" t="s">
        <v>92</v>
      </c>
      <c r="L41" t="s">
        <v>108</v>
      </c>
      <c r="M41" s="4" t="e">
        <f>(#REF!)*$S41</f>
        <v>#REF!</v>
      </c>
      <c r="N41" s="4" t="e">
        <f>(#REF!)*$S41</f>
        <v>#REF!</v>
      </c>
      <c r="O41" s="4" t="e">
        <f>(#REF!)*$S41</f>
        <v>#REF!</v>
      </c>
      <c r="P41" s="4" t="e">
        <f>(#REF!)*$S41</f>
        <v>#REF!</v>
      </c>
      <c r="Q41" s="4" t="e">
        <f>(#REF!)*$S41</f>
        <v>#REF!</v>
      </c>
      <c r="R41" s="4" t="e">
        <f>(#REF!)*$S41</f>
        <v>#REF!</v>
      </c>
      <c r="S41" s="4">
        <v>299.702</v>
      </c>
      <c r="W41" s="3"/>
      <c r="X41" s="3"/>
      <c r="Y41" s="3"/>
      <c r="Z41" s="3"/>
      <c r="AA41" s="3"/>
      <c r="AB41" s="3"/>
    </row>
    <row r="42" spans="1:28" x14ac:dyDescent="0.35">
      <c r="A42" t="s">
        <v>114</v>
      </c>
      <c r="B42" t="s">
        <v>138</v>
      </c>
      <c r="C42" s="4" t="e">
        <f>(#REF!)*$I42</f>
        <v>#REF!</v>
      </c>
      <c r="D42" s="4" t="e">
        <f>(#REF!)*$I42</f>
        <v>#REF!</v>
      </c>
      <c r="E42" s="4" t="e">
        <f>(#REF!)*$I42</f>
        <v>#REF!</v>
      </c>
      <c r="F42" s="4" t="e">
        <f>(#REF!)*$I42</f>
        <v>#REF!</v>
      </c>
      <c r="G42" s="4" t="e">
        <f>(#REF!)*$I42</f>
        <v>#REF!</v>
      </c>
      <c r="H42" s="6" t="e">
        <f t="shared" si="0"/>
        <v>#REF!</v>
      </c>
      <c r="I42" s="4">
        <v>2096.9050000000002</v>
      </c>
      <c r="K42" t="s">
        <v>114</v>
      </c>
      <c r="L42" t="s">
        <v>138</v>
      </c>
      <c r="M42" s="4" t="e">
        <f>(#REF!)*$S42</f>
        <v>#REF!</v>
      </c>
      <c r="N42" s="4" t="e">
        <f>(#REF!)*$S42</f>
        <v>#REF!</v>
      </c>
      <c r="O42" s="4" t="e">
        <f>(#REF!)*$S42</f>
        <v>#REF!</v>
      </c>
      <c r="P42" s="4" t="e">
        <f>(#REF!)*$S42</f>
        <v>#REF!</v>
      </c>
      <c r="Q42" s="4" t="e">
        <f>(#REF!)*$S42</f>
        <v>#REF!</v>
      </c>
      <c r="R42" s="4" t="e">
        <f>(#REF!)*$S42</f>
        <v>#REF!</v>
      </c>
      <c r="S42" s="4">
        <v>299.702</v>
      </c>
      <c r="W42" s="3"/>
      <c r="X42" s="3"/>
      <c r="Y42" s="3"/>
      <c r="Z42" s="3"/>
      <c r="AA42" s="3"/>
      <c r="AB42" s="3"/>
    </row>
    <row r="43" spans="1:28" x14ac:dyDescent="0.35">
      <c r="A43" t="s">
        <v>93</v>
      </c>
      <c r="B43" t="s">
        <v>109</v>
      </c>
      <c r="C43" s="4" t="e">
        <f>(#REF!)*$I43</f>
        <v>#REF!</v>
      </c>
      <c r="D43" s="4" t="e">
        <f>(#REF!)*$I43</f>
        <v>#REF!</v>
      </c>
      <c r="E43" s="4" t="e">
        <f>(#REF!)*$I43</f>
        <v>#REF!</v>
      </c>
      <c r="F43" s="4" t="e">
        <f>(#REF!)*$I43</f>
        <v>#REF!</v>
      </c>
      <c r="G43" s="4" t="e">
        <f>(#REF!)*$I43</f>
        <v>#REF!</v>
      </c>
      <c r="H43" s="6" t="e">
        <f t="shared" si="0"/>
        <v>#REF!</v>
      </c>
      <c r="I43" s="4">
        <v>1596.9349999999999</v>
      </c>
      <c r="K43" t="s">
        <v>93</v>
      </c>
      <c r="L43" t="s">
        <v>109</v>
      </c>
      <c r="M43" s="4" t="e">
        <f>(#REF!)*$S43</f>
        <v>#REF!</v>
      </c>
      <c r="N43" s="4" t="e">
        <f>(#REF!)*$S43</f>
        <v>#REF!</v>
      </c>
      <c r="O43" s="4" t="e">
        <f>(#REF!)*$S43</f>
        <v>#REF!</v>
      </c>
      <c r="P43" s="4" t="e">
        <f>(#REF!)*$S43</f>
        <v>#REF!</v>
      </c>
      <c r="Q43" s="4" t="e">
        <f>(#REF!)*$S43</f>
        <v>#REF!</v>
      </c>
      <c r="R43" s="4" t="e">
        <f>(#REF!)*$S43</f>
        <v>#REF!</v>
      </c>
      <c r="S43" s="4">
        <v>1875.423</v>
      </c>
      <c r="W43" s="3"/>
      <c r="X43" s="3"/>
      <c r="Y43" s="3"/>
      <c r="Z43" s="3"/>
      <c r="AA43" s="3"/>
      <c r="AB43" s="3"/>
    </row>
    <row r="44" spans="1:28" x14ac:dyDescent="0.35">
      <c r="A44" t="s">
        <v>116</v>
      </c>
      <c r="B44" t="s">
        <v>98</v>
      </c>
      <c r="C44" s="4" t="e">
        <f>(#REF!)*$I44</f>
        <v>#REF!</v>
      </c>
      <c r="D44" s="4" t="e">
        <f>(#REF!)*$I44</f>
        <v>#REF!</v>
      </c>
      <c r="E44" s="4" t="e">
        <f>(#REF!)*$I44</f>
        <v>#REF!</v>
      </c>
      <c r="F44" s="4" t="e">
        <f>(#REF!)*$I44</f>
        <v>#REF!</v>
      </c>
      <c r="G44" s="4" t="e">
        <f>(#REF!)*$I44</f>
        <v>#REF!</v>
      </c>
      <c r="H44" s="6" t="e">
        <f t="shared" si="0"/>
        <v>#REF!</v>
      </c>
      <c r="I44" s="4">
        <v>11346.683000000001</v>
      </c>
      <c r="K44" t="s">
        <v>116</v>
      </c>
      <c r="L44" t="s">
        <v>98</v>
      </c>
      <c r="M44" s="4" t="e">
        <f>(#REF!)*$S44</f>
        <v>#REF!</v>
      </c>
      <c r="N44" s="4" t="e">
        <f>(#REF!)*$S44</f>
        <v>#REF!</v>
      </c>
      <c r="O44" s="4" t="e">
        <f>(#REF!)*$S44</f>
        <v>#REF!</v>
      </c>
      <c r="P44" s="4" t="e">
        <f>(#REF!)*$S44</f>
        <v>#REF!</v>
      </c>
      <c r="Q44" s="4" t="e">
        <f>(#REF!)*$S44</f>
        <v>#REF!</v>
      </c>
      <c r="R44" s="4" t="e">
        <f>(#REF!)*$S44</f>
        <v>#REF!</v>
      </c>
      <c r="S44" s="4">
        <v>1529.415</v>
      </c>
      <c r="W44" s="3"/>
      <c r="X44" s="3"/>
      <c r="Y44" s="3"/>
      <c r="Z44" s="3"/>
      <c r="AA44" s="3"/>
      <c r="AB44" s="3"/>
    </row>
    <row r="45" spans="1:28" x14ac:dyDescent="0.35">
      <c r="A45" t="s">
        <v>93</v>
      </c>
      <c r="B45" t="s">
        <v>13</v>
      </c>
      <c r="C45" s="4" t="e">
        <f>(#REF!)*$I45</f>
        <v>#REF!</v>
      </c>
      <c r="D45" s="4" t="e">
        <f>(#REF!)*$I45</f>
        <v>#REF!</v>
      </c>
      <c r="E45" s="4" t="e">
        <f>(#REF!)*$I45</f>
        <v>#REF!</v>
      </c>
      <c r="F45" s="4" t="e">
        <f>(#REF!)*$I45</f>
        <v>#REF!</v>
      </c>
      <c r="G45" s="4" t="e">
        <f>(#REF!)*$I45</f>
        <v>#REF!</v>
      </c>
      <c r="H45" s="6" t="e">
        <f t="shared" si="0"/>
        <v>#REF!</v>
      </c>
      <c r="I45" s="4">
        <v>9017.8320000000003</v>
      </c>
      <c r="K45" t="s">
        <v>93</v>
      </c>
      <c r="L45" t="s">
        <v>13</v>
      </c>
      <c r="M45" s="4" t="e">
        <f>(#REF!)*$S45</f>
        <v>#REF!</v>
      </c>
      <c r="N45" s="4" t="e">
        <f>(#REF!)*$S45</f>
        <v>#REF!</v>
      </c>
      <c r="O45" s="4" t="e">
        <f>(#REF!)*$S45</f>
        <v>#REF!</v>
      </c>
      <c r="P45" s="4" t="e">
        <f>(#REF!)*$S45</f>
        <v>#REF!</v>
      </c>
      <c r="Q45" s="4" t="e">
        <f>(#REF!)*$S45</f>
        <v>#REF!</v>
      </c>
      <c r="R45" s="4" t="e">
        <f>(#REF!)*$S45</f>
        <v>#REF!</v>
      </c>
      <c r="S45" s="4">
        <v>9670.0849999999991</v>
      </c>
      <c r="W45" s="3"/>
      <c r="X45" s="3"/>
      <c r="Y45" s="3"/>
      <c r="Z45" s="3"/>
      <c r="AA45" s="3"/>
      <c r="AB45" s="3"/>
    </row>
    <row r="46" spans="1:28" x14ac:dyDescent="0.35">
      <c r="A46" t="s">
        <v>92</v>
      </c>
      <c r="B46" t="s">
        <v>110</v>
      </c>
      <c r="C46" s="4" t="e">
        <f>(#REF!)*$I46</f>
        <v>#REF!</v>
      </c>
      <c r="D46" s="4" t="e">
        <f>(#REF!)*$I46</f>
        <v>#REF!</v>
      </c>
      <c r="E46" s="4" t="e">
        <f>(#REF!)*$I46</f>
        <v>#REF!</v>
      </c>
      <c r="F46" s="4" t="e">
        <f>(#REF!)*$I46</f>
        <v>#REF!</v>
      </c>
      <c r="G46" s="4" t="e">
        <f>(#REF!)*$I46</f>
        <v>#REF!</v>
      </c>
      <c r="H46" s="6" t="e">
        <f t="shared" si="0"/>
        <v>#REF!</v>
      </c>
      <c r="I46" s="4">
        <v>25407.518</v>
      </c>
      <c r="K46" t="s">
        <v>92</v>
      </c>
      <c r="L46" t="s">
        <v>110</v>
      </c>
      <c r="M46" s="4" t="e">
        <f>(#REF!)*$S46</f>
        <v>#REF!</v>
      </c>
      <c r="N46" s="4" t="e">
        <f>(#REF!)*$S46</f>
        <v>#REF!</v>
      </c>
      <c r="O46" s="4" t="e">
        <f>(#REF!)*$S46</f>
        <v>#REF!</v>
      </c>
      <c r="P46" s="4" t="e">
        <f>(#REF!)*$S46</f>
        <v>#REF!</v>
      </c>
      <c r="Q46" s="4" t="e">
        <f>(#REF!)*$S46</f>
        <v>#REF!</v>
      </c>
      <c r="R46" s="4" t="e">
        <f>(#REF!)*$S46</f>
        <v>#REF!</v>
      </c>
      <c r="S46" s="4">
        <v>25552.197</v>
      </c>
      <c r="W46" s="3"/>
      <c r="X46" s="3"/>
      <c r="Y46" s="3"/>
      <c r="Z46" s="3"/>
      <c r="AA46" s="3"/>
      <c r="AB46" s="3"/>
    </row>
    <row r="47" spans="1:28" x14ac:dyDescent="0.35">
      <c r="A47" t="s">
        <v>116</v>
      </c>
      <c r="B47" t="s">
        <v>139</v>
      </c>
      <c r="C47" s="4" t="e">
        <f>(#REF!)*$I47</f>
        <v>#REF!</v>
      </c>
      <c r="D47" s="4" t="e">
        <f>(#REF!)*$I47</f>
        <v>#REF!</v>
      </c>
      <c r="E47" s="4" t="e">
        <f>(#REF!)*$I47</f>
        <v>#REF!</v>
      </c>
      <c r="F47" s="4" t="e">
        <f>(#REF!)*$I47</f>
        <v>#REF!</v>
      </c>
      <c r="G47" s="4" t="e">
        <f>(#REF!)*$I47</f>
        <v>#REF!</v>
      </c>
      <c r="H47" s="6" t="e">
        <f t="shared" si="0"/>
        <v>#REF!</v>
      </c>
      <c r="I47" s="4">
        <v>4668.7809999999999</v>
      </c>
      <c r="K47" t="s">
        <v>116</v>
      </c>
      <c r="L47" t="s">
        <v>139</v>
      </c>
      <c r="M47" s="4" t="e">
        <f>(#REF!)*$S47</f>
        <v>#REF!</v>
      </c>
      <c r="N47" s="4" t="e">
        <f>(#REF!)*$S47</f>
        <v>#REF!</v>
      </c>
      <c r="O47" s="4" t="e">
        <f>(#REF!)*$S47</f>
        <v>#REF!</v>
      </c>
      <c r="P47" s="4" t="e">
        <f>(#REF!)*$S47</f>
        <v>#REF!</v>
      </c>
      <c r="Q47" s="4" t="e">
        <f>(#REF!)*$S47</f>
        <v>#REF!</v>
      </c>
      <c r="R47" s="4" t="e">
        <f>(#REF!)*$S47</f>
        <v>#REF!</v>
      </c>
      <c r="S47" s="4">
        <v>4038.8879999999999</v>
      </c>
      <c r="W47" s="3"/>
      <c r="X47" s="3"/>
      <c r="Y47" s="3"/>
      <c r="Z47" s="3"/>
      <c r="AA47" s="3"/>
      <c r="AB47" s="3"/>
    </row>
    <row r="48" spans="1:28" x14ac:dyDescent="0.35">
      <c r="A48" t="s">
        <v>116</v>
      </c>
      <c r="B48" t="s">
        <v>140</v>
      </c>
      <c r="C48" s="4" t="e">
        <f>(#REF!)*$I48</f>
        <v>#REF!</v>
      </c>
      <c r="D48" s="4" t="e">
        <f>(#REF!)*$I48</f>
        <v>#REF!</v>
      </c>
      <c r="E48" s="4" t="e">
        <f>(#REF!)*$I48</f>
        <v>#REF!</v>
      </c>
      <c r="F48" s="4" t="e">
        <f>(#REF!)*$I48</f>
        <v>#REF!</v>
      </c>
      <c r="G48" s="4" t="e">
        <f>(#REF!)*$I48</f>
        <v>#REF!</v>
      </c>
      <c r="H48" s="6" t="e">
        <f t="shared" si="0"/>
        <v>#REF!</v>
      </c>
      <c r="I48" s="4">
        <v>3946.9969999999998</v>
      </c>
      <c r="K48" t="s">
        <v>116</v>
      </c>
      <c r="L48" t="s">
        <v>140</v>
      </c>
      <c r="M48" s="4" t="e">
        <f>(#REF!)*$S48</f>
        <v>#REF!</v>
      </c>
      <c r="N48" s="4" t="e">
        <f>(#REF!)*$S48</f>
        <v>#REF!</v>
      </c>
      <c r="O48" s="4" t="e">
        <f>(#REF!)*$S48</f>
        <v>#REF!</v>
      </c>
      <c r="P48" s="4" t="e">
        <f>(#REF!)*$S48</f>
        <v>#REF!</v>
      </c>
      <c r="Q48" s="4" t="e">
        <f>(#REF!)*$S48</f>
        <v>#REF!</v>
      </c>
      <c r="R48" s="4" t="e">
        <f>(#REF!)*$S48</f>
        <v>#REF!</v>
      </c>
      <c r="S48" s="4">
        <v>3682.788</v>
      </c>
      <c r="W48" s="3"/>
      <c r="X48" s="3"/>
      <c r="Y48" s="3"/>
      <c r="Z48" s="3"/>
      <c r="AA48" s="3"/>
      <c r="AB48" s="3"/>
    </row>
    <row r="49" spans="2:28" x14ac:dyDescent="0.35">
      <c r="B49" s="5" t="s">
        <v>64</v>
      </c>
      <c r="C49" s="6" t="e">
        <f>SUM(C3:C48)</f>
        <v>#REF!</v>
      </c>
      <c r="D49" s="6" t="e">
        <f t="shared" ref="D49:H49" si="1">SUM(D3:D48)</f>
        <v>#REF!</v>
      </c>
      <c r="E49" s="6" t="e">
        <f t="shared" si="1"/>
        <v>#REF!</v>
      </c>
      <c r="F49" s="6" t="e">
        <f t="shared" si="1"/>
        <v>#REF!</v>
      </c>
      <c r="G49" s="6" t="e">
        <f t="shared" si="1"/>
        <v>#REF!</v>
      </c>
      <c r="H49" s="6" t="e">
        <f t="shared" si="1"/>
        <v>#REF!</v>
      </c>
      <c r="I49" s="6">
        <f>SUM(I3:I48)</f>
        <v>714279.56000000017</v>
      </c>
      <c r="L49" s="5" t="s">
        <v>64</v>
      </c>
      <c r="M49" s="6" t="e">
        <f>SUM(M3:M48)</f>
        <v>#REF!</v>
      </c>
      <c r="N49" s="6" t="e">
        <f t="shared" ref="N49:R49" si="2">SUM(N3:N48)</f>
        <v>#REF!</v>
      </c>
      <c r="O49" s="6" t="e">
        <f t="shared" si="2"/>
        <v>#REF!</v>
      </c>
      <c r="P49" s="6" t="e">
        <f t="shared" si="2"/>
        <v>#REF!</v>
      </c>
      <c r="Q49" s="6" t="e">
        <f t="shared" si="2"/>
        <v>#REF!</v>
      </c>
      <c r="R49" s="6" t="e">
        <f t="shared" si="2"/>
        <v>#REF!</v>
      </c>
      <c r="S49" s="6">
        <f>SUM(_xlfn.ANCHORARRAY(S3))</f>
        <v>661765.58599999989</v>
      </c>
      <c r="V49" s="5"/>
      <c r="W49" s="3"/>
      <c r="X49" s="3"/>
      <c r="Y49" s="3"/>
      <c r="Z49" s="3"/>
      <c r="AA49" s="3"/>
      <c r="AB49" s="3"/>
    </row>
    <row r="52" spans="2:28" x14ac:dyDescent="0.35">
      <c r="B52">
        <v>2021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64</v>
      </c>
      <c r="I52" t="s">
        <v>149</v>
      </c>
      <c r="L52">
        <v>2017</v>
      </c>
      <c r="M52" t="s">
        <v>58</v>
      </c>
      <c r="N52" t="s">
        <v>59</v>
      </c>
      <c r="O52" t="s">
        <v>60</v>
      </c>
      <c r="P52" t="s">
        <v>61</v>
      </c>
      <c r="Q52" t="s">
        <v>62</v>
      </c>
      <c r="R52" t="s">
        <v>64</v>
      </c>
      <c r="S52" t="s">
        <v>149</v>
      </c>
    </row>
    <row r="53" spans="2:28" x14ac:dyDescent="0.35">
      <c r="B53" t="s">
        <v>116</v>
      </c>
      <c r="C53" s="3" t="e">
        <f>AVERAGEIF($A$3:$A$48,$B53,C$3:C$48)/$I53</f>
        <v>#REF!</v>
      </c>
      <c r="D53" s="3" t="e">
        <f t="shared" ref="D53:G53" si="3">AVERAGEIF($A$3:$A$48,$B53,D$3:D$48)/$I53</f>
        <v>#REF!</v>
      </c>
      <c r="E53" s="3" t="e">
        <f t="shared" si="3"/>
        <v>#REF!</v>
      </c>
      <c r="F53" s="3" t="e">
        <f t="shared" si="3"/>
        <v>#REF!</v>
      </c>
      <c r="G53" s="3" t="e">
        <f t="shared" si="3"/>
        <v>#REF!</v>
      </c>
      <c r="H53" s="3" t="e">
        <f>AVERAGEIF($A$3:$A$48,$B53,H$3:H$48)/$I53</f>
        <v>#REF!</v>
      </c>
      <c r="I53">
        <f>AVERAGEIF($A$3:$A$48,$B53,$I$3:$I$48)</f>
        <v>9414.6004000000012</v>
      </c>
      <c r="L53" t="s">
        <v>116</v>
      </c>
      <c r="M53" s="3" t="e">
        <f>AVERAGEIF($K$3:$K$48,$L53,M$3:M$48)/$S53</f>
        <v>#REF!</v>
      </c>
      <c r="N53" s="3" t="e">
        <f t="shared" ref="N53:R53" si="4">AVERAGEIF($K$3:$K$48,$L53,N$3:N$48)/$S53</f>
        <v>#REF!</v>
      </c>
      <c r="O53" s="3" t="e">
        <f t="shared" si="4"/>
        <v>#REF!</v>
      </c>
      <c r="P53" s="3" t="e">
        <f t="shared" si="4"/>
        <v>#REF!</v>
      </c>
      <c r="Q53" s="3" t="e">
        <f t="shared" si="4"/>
        <v>#REF!</v>
      </c>
      <c r="R53" s="3" t="e">
        <f t="shared" si="4"/>
        <v>#REF!</v>
      </c>
      <c r="S53">
        <f>AVERAGEIF($K$3:$K$48,$L53,$S$3:$S$48)</f>
        <v>7513.3647000000001</v>
      </c>
    </row>
    <row r="54" spans="2:28" x14ac:dyDescent="0.35">
      <c r="B54" t="s">
        <v>114</v>
      </c>
      <c r="C54" s="3" t="e">
        <f t="shared" ref="C54:H58" si="5">AVERAGEIF($A$3:$A$48,$B54,C$3:C$48)/$I54</f>
        <v>#REF!</v>
      </c>
      <c r="D54" s="3" t="e">
        <f t="shared" si="5"/>
        <v>#REF!</v>
      </c>
      <c r="E54" s="3" t="e">
        <f t="shared" si="5"/>
        <v>#REF!</v>
      </c>
      <c r="F54" s="3" t="e">
        <f t="shared" si="5"/>
        <v>#REF!</v>
      </c>
      <c r="G54" s="3" t="e">
        <f t="shared" si="5"/>
        <v>#REF!</v>
      </c>
      <c r="H54" s="3" t="e">
        <f t="shared" si="5"/>
        <v>#REF!</v>
      </c>
      <c r="I54">
        <f t="shared" ref="I54:I58" si="6">AVERAGEIF($A$3:$A$48,$B54,$I$3:$I$48)</f>
        <v>5930.2871000000005</v>
      </c>
      <c r="L54" t="s">
        <v>114</v>
      </c>
      <c r="M54" s="3" t="e">
        <f t="shared" ref="M54:R58" si="7">AVERAGEIF($K$3:$K$48,$L54,M$3:M$48)/$S54</f>
        <v>#REF!</v>
      </c>
      <c r="N54" s="3" t="e">
        <f t="shared" si="7"/>
        <v>#REF!</v>
      </c>
      <c r="O54" s="3" t="e">
        <f t="shared" si="7"/>
        <v>#REF!</v>
      </c>
      <c r="P54" s="3" t="e">
        <f t="shared" si="7"/>
        <v>#REF!</v>
      </c>
      <c r="Q54" s="3" t="e">
        <f t="shared" si="7"/>
        <v>#REF!</v>
      </c>
      <c r="R54" s="3" t="e">
        <f t="shared" si="7"/>
        <v>#REF!</v>
      </c>
      <c r="S54">
        <f t="shared" ref="S54:S58" si="8">AVERAGEIF($K$3:$K$48,$L54,$S$3:$S$48)</f>
        <v>5029.2644999999993</v>
      </c>
    </row>
    <row r="55" spans="2:28" x14ac:dyDescent="0.35">
      <c r="B55" t="s">
        <v>92</v>
      </c>
      <c r="C55" s="3" t="e">
        <f t="shared" si="5"/>
        <v>#REF!</v>
      </c>
      <c r="D55" s="3" t="e">
        <f t="shared" si="5"/>
        <v>#REF!</v>
      </c>
      <c r="E55" s="3" t="e">
        <f t="shared" si="5"/>
        <v>#REF!</v>
      </c>
      <c r="F55" s="3" t="e">
        <f t="shared" si="5"/>
        <v>#REF!</v>
      </c>
      <c r="G55" s="3" t="e">
        <f t="shared" si="5"/>
        <v>#REF!</v>
      </c>
      <c r="H55" s="3" t="e">
        <f t="shared" si="5"/>
        <v>#REF!</v>
      </c>
      <c r="I55">
        <f t="shared" si="6"/>
        <v>53361.874555555551</v>
      </c>
      <c r="L55" t="s">
        <v>92</v>
      </c>
      <c r="M55" s="3" t="e">
        <f t="shared" si="7"/>
        <v>#REF!</v>
      </c>
      <c r="N55" s="3" t="e">
        <f t="shared" si="7"/>
        <v>#REF!</v>
      </c>
      <c r="O55" s="3" t="e">
        <f t="shared" si="7"/>
        <v>#REF!</v>
      </c>
      <c r="P55" s="3" t="e">
        <f t="shared" si="7"/>
        <v>#REF!</v>
      </c>
      <c r="Q55" s="3" t="e">
        <f t="shared" si="7"/>
        <v>#REF!</v>
      </c>
      <c r="R55" s="3" t="e">
        <f t="shared" si="7"/>
        <v>#REF!</v>
      </c>
      <c r="S55">
        <f t="shared" si="8"/>
        <v>50867.86333333332</v>
      </c>
    </row>
    <row r="56" spans="2:28" x14ac:dyDescent="0.35">
      <c r="B56" t="s">
        <v>91</v>
      </c>
      <c r="C56" s="3" t="e">
        <f t="shared" si="5"/>
        <v>#REF!</v>
      </c>
      <c r="D56" s="3" t="e">
        <f t="shared" si="5"/>
        <v>#REF!</v>
      </c>
      <c r="E56" s="3" t="e">
        <f t="shared" si="5"/>
        <v>#REF!</v>
      </c>
      <c r="F56" s="3" t="e">
        <f t="shared" si="5"/>
        <v>#REF!</v>
      </c>
      <c r="G56" s="3" t="e">
        <f t="shared" si="5"/>
        <v>#REF!</v>
      </c>
      <c r="H56" s="3" t="e">
        <f t="shared" si="5"/>
        <v>#REF!</v>
      </c>
      <c r="I56">
        <f t="shared" si="6"/>
        <v>2918.1645000000003</v>
      </c>
      <c r="L56" t="s">
        <v>91</v>
      </c>
      <c r="M56" s="3" t="e">
        <f t="shared" si="7"/>
        <v>#REF!</v>
      </c>
      <c r="N56" s="3" t="e">
        <f t="shared" si="7"/>
        <v>#REF!</v>
      </c>
      <c r="O56" s="3" t="e">
        <f t="shared" si="7"/>
        <v>#REF!</v>
      </c>
      <c r="P56" s="3" t="e">
        <f t="shared" si="7"/>
        <v>#REF!</v>
      </c>
      <c r="Q56" s="3" t="e">
        <f t="shared" si="7"/>
        <v>#REF!</v>
      </c>
      <c r="R56" s="3" t="e">
        <f t="shared" si="7"/>
        <v>#REF!</v>
      </c>
      <c r="S56">
        <f t="shared" si="8"/>
        <v>2730.4784999999997</v>
      </c>
    </row>
    <row r="57" spans="2:28" x14ac:dyDescent="0.35">
      <c r="B57" t="s">
        <v>90</v>
      </c>
      <c r="C57" s="3" t="e">
        <f t="shared" si="5"/>
        <v>#REF!</v>
      </c>
      <c r="D57" s="3" t="e">
        <f t="shared" si="5"/>
        <v>#REF!</v>
      </c>
      <c r="E57" s="3" t="e">
        <f t="shared" si="5"/>
        <v>#REF!</v>
      </c>
      <c r="F57" s="3" t="e">
        <f t="shared" si="5"/>
        <v>#REF!</v>
      </c>
      <c r="G57" s="3" t="e">
        <f t="shared" si="5"/>
        <v>#REF!</v>
      </c>
      <c r="H57" s="3" t="e">
        <f t="shared" si="5"/>
        <v>#REF!</v>
      </c>
      <c r="I57">
        <f t="shared" si="6"/>
        <v>9747.5384999999987</v>
      </c>
      <c r="L57" t="s">
        <v>90</v>
      </c>
      <c r="M57" s="3" t="e">
        <f t="shared" si="7"/>
        <v>#REF!</v>
      </c>
      <c r="N57" s="3" t="e">
        <f t="shared" si="7"/>
        <v>#REF!</v>
      </c>
      <c r="O57" s="3" t="e">
        <f t="shared" si="7"/>
        <v>#REF!</v>
      </c>
      <c r="P57" s="3" t="e">
        <f t="shared" si="7"/>
        <v>#REF!</v>
      </c>
      <c r="Q57" s="3" t="e">
        <f t="shared" si="7"/>
        <v>#REF!</v>
      </c>
      <c r="R57" s="3" t="e">
        <f t="shared" si="7"/>
        <v>#REF!</v>
      </c>
      <c r="S57">
        <f t="shared" si="8"/>
        <v>9247.2739999999994</v>
      </c>
    </row>
    <row r="58" spans="2:28" x14ac:dyDescent="0.35">
      <c r="B58" t="s">
        <v>93</v>
      </c>
      <c r="C58" s="3" t="e">
        <f t="shared" si="5"/>
        <v>#REF!</v>
      </c>
      <c r="D58" s="3" t="e">
        <f t="shared" si="5"/>
        <v>#REF!</v>
      </c>
      <c r="E58" s="3" t="e">
        <f t="shared" si="5"/>
        <v>#REF!</v>
      </c>
      <c r="F58" s="3" t="e">
        <f t="shared" si="5"/>
        <v>#REF!</v>
      </c>
      <c r="G58" s="3" t="e">
        <f t="shared" si="5"/>
        <v>#REF!</v>
      </c>
      <c r="H58" s="3" t="e">
        <f t="shared" si="5"/>
        <v>#REF!</v>
      </c>
      <c r="I58">
        <f t="shared" si="6"/>
        <v>3439.239</v>
      </c>
      <c r="L58" t="s">
        <v>93</v>
      </c>
      <c r="M58" s="3" t="e">
        <f t="shared" si="7"/>
        <v>#REF!</v>
      </c>
      <c r="N58" s="3" t="e">
        <f t="shared" si="7"/>
        <v>#REF!</v>
      </c>
      <c r="O58" s="3" t="e">
        <f t="shared" si="7"/>
        <v>#REF!</v>
      </c>
      <c r="P58" s="3" t="e">
        <f t="shared" si="7"/>
        <v>#REF!</v>
      </c>
      <c r="Q58" s="3" t="e">
        <f t="shared" si="7"/>
        <v>#REF!</v>
      </c>
      <c r="R58" s="3" t="e">
        <f t="shared" si="7"/>
        <v>#REF!</v>
      </c>
      <c r="S58">
        <f t="shared" si="8"/>
        <v>3593.7938571428572</v>
      </c>
    </row>
    <row r="59" spans="2:28" x14ac:dyDescent="0.35">
      <c r="C59" s="3"/>
      <c r="D59" s="3"/>
      <c r="E59" s="3"/>
      <c r="F59" s="3"/>
      <c r="G59" s="3"/>
      <c r="H59" s="3"/>
      <c r="M59" s="3"/>
      <c r="N59" s="3"/>
      <c r="O59" s="3"/>
      <c r="P59" s="3"/>
      <c r="Q59" s="3"/>
      <c r="R59" s="3"/>
    </row>
    <row r="60" spans="2:28" x14ac:dyDescent="0.35">
      <c r="B60" t="s">
        <v>64</v>
      </c>
      <c r="C60" s="3" t="e">
        <f>C49/$I60</f>
        <v>#REF!</v>
      </c>
      <c r="D60" s="3" t="e">
        <f t="shared" ref="D60:H60" si="9">D49/$I60</f>
        <v>#REF!</v>
      </c>
      <c r="E60" s="3" t="e">
        <f t="shared" si="9"/>
        <v>#REF!</v>
      </c>
      <c r="F60" s="3" t="e">
        <f t="shared" si="9"/>
        <v>#REF!</v>
      </c>
      <c r="G60" s="3" t="e">
        <f t="shared" si="9"/>
        <v>#REF!</v>
      </c>
      <c r="H60" s="3" t="e">
        <f t="shared" si="9"/>
        <v>#REF!</v>
      </c>
      <c r="I60" s="3">
        <f>I49</f>
        <v>714279.56000000017</v>
      </c>
      <c r="L60" t="s">
        <v>64</v>
      </c>
      <c r="M60" s="3" t="e">
        <f>M49/$S60</f>
        <v>#REF!</v>
      </c>
      <c r="N60" s="3" t="e">
        <f t="shared" ref="N60:R60" si="10">N49/$S60</f>
        <v>#REF!</v>
      </c>
      <c r="O60" s="3" t="e">
        <f t="shared" si="10"/>
        <v>#REF!</v>
      </c>
      <c r="P60" s="3" t="e">
        <f t="shared" si="10"/>
        <v>#REF!</v>
      </c>
      <c r="Q60" s="3" t="e">
        <f t="shared" si="10"/>
        <v>#REF!</v>
      </c>
      <c r="R60" s="3" t="e">
        <f t="shared" si="10"/>
        <v>#REF!</v>
      </c>
      <c r="S60" s="3">
        <f>S49</f>
        <v>661765.58599999989</v>
      </c>
    </row>
    <row r="63" spans="2:28" x14ac:dyDescent="0.35">
      <c r="I63" s="1"/>
    </row>
    <row r="65" spans="9:9" x14ac:dyDescent="0.35">
      <c r="I65" s="3"/>
    </row>
    <row r="66" spans="9:9" x14ac:dyDescent="0.35">
      <c r="I66" s="3"/>
    </row>
    <row r="67" spans="9:9" x14ac:dyDescent="0.35">
      <c r="I67" s="3"/>
    </row>
    <row r="68" spans="9:9" x14ac:dyDescent="0.35">
      <c r="I68" s="3"/>
    </row>
    <row r="69" spans="9:9" x14ac:dyDescent="0.35">
      <c r="I69" s="3"/>
    </row>
    <row r="70" spans="9:9" x14ac:dyDescent="0.35">
      <c r="I70" s="3"/>
    </row>
    <row r="71" spans="9:9" x14ac:dyDescent="0.35">
      <c r="I71" s="1"/>
    </row>
    <row r="73" spans="9:9" x14ac:dyDescent="0.35">
      <c r="I73" s="3"/>
    </row>
    <row r="74" spans="9:9" x14ac:dyDescent="0.35">
      <c r="I74" s="3"/>
    </row>
    <row r="75" spans="9:9" x14ac:dyDescent="0.35">
      <c r="I75" s="3"/>
    </row>
    <row r="76" spans="9:9" x14ac:dyDescent="0.35">
      <c r="I76" s="3"/>
    </row>
    <row r="77" spans="9:9" x14ac:dyDescent="0.35">
      <c r="I77" s="3"/>
    </row>
    <row r="78" spans="9:9" x14ac:dyDescent="0.35">
      <c r="I78" s="3"/>
    </row>
  </sheetData>
  <mergeCells count="2">
    <mergeCell ref="C1:G1"/>
    <mergeCell ref="M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3628-DECA-47E7-AE31-D8C1E61448D3}">
  <dimension ref="A1:D71"/>
  <sheetViews>
    <sheetView workbookViewId="0">
      <selection activeCell="A70" sqref="A70"/>
    </sheetView>
  </sheetViews>
  <sheetFormatPr defaultRowHeight="14.5" x14ac:dyDescent="0.35"/>
  <cols>
    <col min="2" max="2" width="18" bestFit="1" customWidth="1"/>
    <col min="3" max="4" width="9.36328125" bestFit="1" customWidth="1"/>
  </cols>
  <sheetData>
    <row r="1" spans="1:4" x14ac:dyDescent="0.35">
      <c r="C1" s="1" t="s">
        <v>147</v>
      </c>
      <c r="D1" s="1" t="s">
        <v>148</v>
      </c>
    </row>
    <row r="2" spans="1:4" x14ac:dyDescent="0.35">
      <c r="A2" t="s">
        <v>93</v>
      </c>
      <c r="B2" t="s">
        <v>16</v>
      </c>
      <c r="C2">
        <v>757.87400000000002</v>
      </c>
      <c r="D2">
        <v>744.5</v>
      </c>
    </row>
    <row r="3" spans="1:4" x14ac:dyDescent="0.35">
      <c r="A3" t="s">
        <v>93</v>
      </c>
      <c r="B3" t="s">
        <v>142</v>
      </c>
      <c r="C3">
        <v>2647.7869999999998</v>
      </c>
      <c r="D3">
        <v>2618.73</v>
      </c>
    </row>
    <row r="4" spans="1:4" x14ac:dyDescent="0.35">
      <c r="A4" t="s">
        <v>92</v>
      </c>
      <c r="B4" t="s">
        <v>113</v>
      </c>
    </row>
    <row r="5" spans="1:4" x14ac:dyDescent="0.35">
      <c r="A5" t="s">
        <v>92</v>
      </c>
      <c r="B5" t="s">
        <v>1</v>
      </c>
      <c r="C5">
        <v>200.96199999999999</v>
      </c>
      <c r="D5">
        <v>209.63399999999999</v>
      </c>
    </row>
    <row r="6" spans="1:4" x14ac:dyDescent="0.35">
      <c r="A6" t="s">
        <v>91</v>
      </c>
      <c r="B6" t="s">
        <v>2</v>
      </c>
      <c r="C6">
        <v>2846.9920000000002</v>
      </c>
      <c r="D6">
        <v>3049.7860000000001</v>
      </c>
    </row>
    <row r="7" spans="1:4" x14ac:dyDescent="0.35">
      <c r="A7" t="s">
        <v>116</v>
      </c>
      <c r="B7" t="s">
        <v>158</v>
      </c>
    </row>
    <row r="8" spans="1:4" x14ac:dyDescent="0.35">
      <c r="A8" t="s">
        <v>114</v>
      </c>
      <c r="B8" t="s">
        <v>115</v>
      </c>
      <c r="C8">
        <v>4446.402</v>
      </c>
      <c r="D8">
        <v>5049.1760000000004</v>
      </c>
    </row>
    <row r="9" spans="1:4" x14ac:dyDescent="0.35">
      <c r="A9" t="s">
        <v>116</v>
      </c>
      <c r="B9" t="s">
        <v>3</v>
      </c>
      <c r="C9">
        <v>2530.9380000000001</v>
      </c>
      <c r="D9">
        <v>2891.1819999999998</v>
      </c>
    </row>
    <row r="10" spans="1:4" x14ac:dyDescent="0.35">
      <c r="A10" t="s">
        <v>92</v>
      </c>
      <c r="B10" t="s">
        <v>99</v>
      </c>
      <c r="C10">
        <v>4360.8389999999999</v>
      </c>
      <c r="D10">
        <v>4561.0420000000004</v>
      </c>
    </row>
    <row r="11" spans="1:4" x14ac:dyDescent="0.35">
      <c r="A11" t="s">
        <v>114</v>
      </c>
      <c r="B11" t="s">
        <v>100</v>
      </c>
      <c r="C11">
        <v>5903.4080000000004</v>
      </c>
      <c r="D11">
        <v>6654.1710000000003</v>
      </c>
    </row>
    <row r="12" spans="1:4" x14ac:dyDescent="0.35">
      <c r="A12" t="s">
        <v>92</v>
      </c>
      <c r="B12" t="s">
        <v>172</v>
      </c>
    </row>
    <row r="13" spans="1:4" x14ac:dyDescent="0.35">
      <c r="A13" t="s">
        <v>114</v>
      </c>
      <c r="B13" t="s">
        <v>117</v>
      </c>
    </row>
    <row r="14" spans="1:4" x14ac:dyDescent="0.35">
      <c r="A14" t="s">
        <v>90</v>
      </c>
      <c r="B14" t="s">
        <v>146</v>
      </c>
      <c r="C14">
        <v>246.196</v>
      </c>
      <c r="D14">
        <v>260.55</v>
      </c>
    </row>
    <row r="15" spans="1:4" x14ac:dyDescent="0.35">
      <c r="A15" t="s">
        <v>91</v>
      </c>
      <c r="B15" t="s">
        <v>101</v>
      </c>
      <c r="C15">
        <v>2751.819</v>
      </c>
      <c r="D15">
        <v>2835.4490000000001</v>
      </c>
    </row>
    <row r="16" spans="1:4" x14ac:dyDescent="0.35">
      <c r="A16" t="s">
        <v>114</v>
      </c>
      <c r="B16" t="s">
        <v>4</v>
      </c>
      <c r="C16">
        <v>18057.494999999999</v>
      </c>
      <c r="D16">
        <v>20746.893</v>
      </c>
    </row>
    <row r="17" spans="1:4" x14ac:dyDescent="0.35">
      <c r="A17" t="s">
        <v>91</v>
      </c>
      <c r="B17" t="s">
        <v>160</v>
      </c>
    </row>
    <row r="18" spans="1:4" x14ac:dyDescent="0.35">
      <c r="A18" t="s">
        <v>90</v>
      </c>
      <c r="B18" t="s">
        <v>5</v>
      </c>
      <c r="C18">
        <v>24140.243999999999</v>
      </c>
      <c r="D18">
        <v>25724.12</v>
      </c>
    </row>
    <row r="19" spans="1:4" x14ac:dyDescent="0.35">
      <c r="A19" t="s">
        <v>91</v>
      </c>
      <c r="B19" t="s">
        <v>118</v>
      </c>
    </row>
    <row r="20" spans="1:4" x14ac:dyDescent="0.35">
      <c r="A20" t="s">
        <v>89</v>
      </c>
      <c r="B20" t="s">
        <v>137</v>
      </c>
      <c r="C20">
        <v>301.93400000000003</v>
      </c>
      <c r="D20">
        <v>316.71600000000001</v>
      </c>
    </row>
    <row r="21" spans="1:4" x14ac:dyDescent="0.35">
      <c r="A21" t="s">
        <v>116</v>
      </c>
      <c r="B21" t="s">
        <v>119</v>
      </c>
    </row>
    <row r="22" spans="1:4" x14ac:dyDescent="0.35">
      <c r="A22" t="s">
        <v>89</v>
      </c>
      <c r="B22" t="s">
        <v>17</v>
      </c>
      <c r="C22">
        <v>532.09799999999996</v>
      </c>
      <c r="D22">
        <v>599.95899999999995</v>
      </c>
    </row>
    <row r="23" spans="1:4" x14ac:dyDescent="0.35">
      <c r="A23" t="s">
        <v>90</v>
      </c>
      <c r="B23" t="s">
        <v>57</v>
      </c>
      <c r="C23">
        <v>923.92100000000005</v>
      </c>
      <c r="D23">
        <v>889.31399999999996</v>
      </c>
    </row>
    <row r="24" spans="1:4" x14ac:dyDescent="0.35">
      <c r="A24" t="s">
        <v>116</v>
      </c>
      <c r="B24" t="s">
        <v>120</v>
      </c>
    </row>
    <row r="25" spans="1:4" x14ac:dyDescent="0.35">
      <c r="A25" t="s">
        <v>91</v>
      </c>
      <c r="B25" t="s">
        <v>14</v>
      </c>
      <c r="C25">
        <v>4519.0309999999999</v>
      </c>
      <c r="D25">
        <v>4966.2079999999996</v>
      </c>
    </row>
    <row r="26" spans="1:4" x14ac:dyDescent="0.35">
      <c r="A26" t="s">
        <v>114</v>
      </c>
      <c r="B26" t="s">
        <v>6</v>
      </c>
      <c r="C26">
        <v>2917.348</v>
      </c>
      <c r="D26">
        <v>3324.3310000000001</v>
      </c>
    </row>
    <row r="27" spans="1:4" x14ac:dyDescent="0.35">
      <c r="A27" t="s">
        <v>114</v>
      </c>
      <c r="B27" t="s">
        <v>102</v>
      </c>
      <c r="C27">
        <v>453.48099999999999</v>
      </c>
      <c r="D27">
        <v>505.50900000000001</v>
      </c>
    </row>
    <row r="28" spans="1:4" x14ac:dyDescent="0.35">
      <c r="A28" t="s">
        <v>91</v>
      </c>
      <c r="B28" t="s">
        <v>121</v>
      </c>
      <c r="C28">
        <v>2921.049</v>
      </c>
      <c r="D28">
        <v>3108.3589999999999</v>
      </c>
    </row>
    <row r="29" spans="1:4" x14ac:dyDescent="0.35">
      <c r="A29" t="s">
        <v>91</v>
      </c>
      <c r="B29" t="s">
        <v>7</v>
      </c>
      <c r="C29">
        <v>2561.152</v>
      </c>
      <c r="D29">
        <v>2767.6619999999998</v>
      </c>
    </row>
    <row r="30" spans="1:4" x14ac:dyDescent="0.35">
      <c r="A30" t="s">
        <v>92</v>
      </c>
      <c r="B30" t="s">
        <v>8</v>
      </c>
      <c r="C30">
        <v>345193.59499999997</v>
      </c>
      <c r="D30">
        <v>361149.239</v>
      </c>
    </row>
    <row r="31" spans="1:4" x14ac:dyDescent="0.35">
      <c r="A31" t="s">
        <v>92</v>
      </c>
      <c r="B31" t="s">
        <v>143</v>
      </c>
      <c r="C31">
        <v>70647.370999999999</v>
      </c>
      <c r="D31">
        <v>72424.73</v>
      </c>
    </row>
    <row r="32" spans="1:4" x14ac:dyDescent="0.35">
      <c r="A32" t="s">
        <v>91</v>
      </c>
      <c r="B32" t="s">
        <v>15</v>
      </c>
      <c r="C32">
        <v>782.82799999999997</v>
      </c>
      <c r="D32">
        <v>781.52300000000002</v>
      </c>
    </row>
    <row r="33" spans="1:4" x14ac:dyDescent="0.35">
      <c r="A33" t="s">
        <v>90</v>
      </c>
      <c r="B33" t="s">
        <v>9</v>
      </c>
      <c r="C33">
        <v>2543.5169999999998</v>
      </c>
      <c r="D33">
        <v>2727.87</v>
      </c>
    </row>
    <row r="34" spans="1:4" x14ac:dyDescent="0.35">
      <c r="A34" t="s">
        <v>93</v>
      </c>
      <c r="B34" t="s">
        <v>103</v>
      </c>
      <c r="C34">
        <v>4505.2190000000001</v>
      </c>
      <c r="D34">
        <v>4520.4489999999996</v>
      </c>
    </row>
    <row r="35" spans="1:4" x14ac:dyDescent="0.35">
      <c r="A35" t="s">
        <v>116</v>
      </c>
      <c r="B35" t="s">
        <v>122</v>
      </c>
    </row>
    <row r="36" spans="1:4" x14ac:dyDescent="0.35">
      <c r="A36" t="s">
        <v>93</v>
      </c>
      <c r="B36" t="s">
        <v>141</v>
      </c>
      <c r="C36">
        <v>1587.4259999999999</v>
      </c>
      <c r="D36">
        <v>1654.789</v>
      </c>
    </row>
    <row r="37" spans="1:4" x14ac:dyDescent="0.35">
      <c r="A37" t="s">
        <v>92</v>
      </c>
      <c r="B37" t="s">
        <v>123</v>
      </c>
    </row>
    <row r="38" spans="1:4" x14ac:dyDescent="0.35">
      <c r="A38" t="s">
        <v>116</v>
      </c>
      <c r="B38" t="s">
        <v>124</v>
      </c>
    </row>
    <row r="39" spans="1:4" x14ac:dyDescent="0.35">
      <c r="A39" t="s">
        <v>116</v>
      </c>
      <c r="B39" t="s">
        <v>125</v>
      </c>
    </row>
    <row r="40" spans="1:4" x14ac:dyDescent="0.35">
      <c r="A40" t="s">
        <v>114</v>
      </c>
      <c r="B40" t="s">
        <v>126</v>
      </c>
      <c r="C40">
        <v>6258.23</v>
      </c>
      <c r="D40">
        <v>7046.5190000000002</v>
      </c>
    </row>
    <row r="41" spans="1:4" x14ac:dyDescent="0.35">
      <c r="A41" t="s">
        <v>116</v>
      </c>
      <c r="B41" t="s">
        <v>127</v>
      </c>
      <c r="C41">
        <v>4254.4639999999999</v>
      </c>
      <c r="D41">
        <v>4873.5309999999999</v>
      </c>
    </row>
    <row r="42" spans="1:4" x14ac:dyDescent="0.35">
      <c r="A42" t="s">
        <v>92</v>
      </c>
      <c r="B42" t="s">
        <v>128</v>
      </c>
    </row>
    <row r="43" spans="1:4" x14ac:dyDescent="0.35">
      <c r="A43" t="s">
        <v>114</v>
      </c>
      <c r="B43" t="s">
        <v>10</v>
      </c>
      <c r="C43">
        <v>4098.0219999999999</v>
      </c>
      <c r="D43">
        <v>4698.2129999999997</v>
      </c>
    </row>
    <row r="44" spans="1:4" x14ac:dyDescent="0.35">
      <c r="A44" t="s">
        <v>92</v>
      </c>
      <c r="B44" t="s">
        <v>104</v>
      </c>
      <c r="C44">
        <v>846.19799999999998</v>
      </c>
      <c r="D44">
        <v>858.53800000000001</v>
      </c>
    </row>
    <row r="45" spans="1:4" x14ac:dyDescent="0.35">
      <c r="A45" t="s">
        <v>90</v>
      </c>
      <c r="B45" t="s">
        <v>105</v>
      </c>
      <c r="C45">
        <v>9381.4140000000007</v>
      </c>
      <c r="D45">
        <v>9648.85</v>
      </c>
    </row>
    <row r="46" spans="1:4" x14ac:dyDescent="0.35">
      <c r="A46" t="s">
        <v>114</v>
      </c>
      <c r="B46" t="s">
        <v>129</v>
      </c>
    </row>
    <row r="47" spans="1:4" x14ac:dyDescent="0.35">
      <c r="A47" t="s">
        <v>92</v>
      </c>
      <c r="B47" t="s">
        <v>130</v>
      </c>
    </row>
    <row r="48" spans="1:4" x14ac:dyDescent="0.35">
      <c r="A48" t="s">
        <v>114</v>
      </c>
      <c r="B48" t="s">
        <v>94</v>
      </c>
      <c r="C48">
        <v>4512.875</v>
      </c>
      <c r="D48">
        <v>5308.1750000000002</v>
      </c>
    </row>
    <row r="49" spans="1:4" x14ac:dyDescent="0.35">
      <c r="A49" t="s">
        <v>116</v>
      </c>
      <c r="B49" t="s">
        <v>18</v>
      </c>
      <c r="C49">
        <v>43652.665000000001</v>
      </c>
      <c r="D49">
        <v>48906.919000000002</v>
      </c>
    </row>
    <row r="50" spans="1:4" x14ac:dyDescent="0.35">
      <c r="A50" t="s">
        <v>92</v>
      </c>
      <c r="B50" t="s">
        <v>95</v>
      </c>
      <c r="C50">
        <v>52020.883999999998</v>
      </c>
      <c r="D50">
        <v>56512.36</v>
      </c>
    </row>
    <row r="51" spans="1:4" x14ac:dyDescent="0.35">
      <c r="A51" t="s">
        <v>90</v>
      </c>
      <c r="B51" t="s">
        <v>131</v>
      </c>
    </row>
    <row r="52" spans="1:4" x14ac:dyDescent="0.35">
      <c r="A52" t="s">
        <v>92</v>
      </c>
      <c r="B52" t="s">
        <v>132</v>
      </c>
      <c r="C52">
        <v>2116.0949999999998</v>
      </c>
      <c r="D52">
        <v>2309.7249999999999</v>
      </c>
    </row>
    <row r="53" spans="1:4" x14ac:dyDescent="0.35">
      <c r="A53" t="s">
        <v>91</v>
      </c>
      <c r="B53" t="s">
        <v>133</v>
      </c>
    </row>
    <row r="54" spans="1:4" x14ac:dyDescent="0.35">
      <c r="A54" t="s">
        <v>92</v>
      </c>
      <c r="B54" t="s">
        <v>96</v>
      </c>
      <c r="C54">
        <v>27220.297999999999</v>
      </c>
      <c r="D54">
        <v>28916.949000000001</v>
      </c>
    </row>
    <row r="55" spans="1:4" x14ac:dyDescent="0.35">
      <c r="A55" t="s">
        <v>93</v>
      </c>
      <c r="B55" t="s">
        <v>11</v>
      </c>
      <c r="C55">
        <v>4508.9560000000001</v>
      </c>
      <c r="D55">
        <v>4151.6170000000002</v>
      </c>
    </row>
    <row r="56" spans="1:4" x14ac:dyDescent="0.35">
      <c r="A56" t="s">
        <v>114</v>
      </c>
      <c r="B56" t="s">
        <v>134</v>
      </c>
    </row>
    <row r="57" spans="1:4" x14ac:dyDescent="0.35">
      <c r="A57" t="s">
        <v>116</v>
      </c>
      <c r="B57" t="s">
        <v>97</v>
      </c>
      <c r="C57">
        <v>1815.7560000000001</v>
      </c>
      <c r="D57">
        <v>2017.64</v>
      </c>
    </row>
    <row r="58" spans="1:4" x14ac:dyDescent="0.35">
      <c r="A58" t="s">
        <v>116</v>
      </c>
      <c r="B58" t="s">
        <v>135</v>
      </c>
    </row>
    <row r="59" spans="1:4" x14ac:dyDescent="0.35">
      <c r="A59" t="s">
        <v>116</v>
      </c>
      <c r="B59" t="s">
        <v>144</v>
      </c>
      <c r="C59">
        <v>15544.425999999999</v>
      </c>
      <c r="D59">
        <v>16281.200999999999</v>
      </c>
    </row>
    <row r="60" spans="1:4" x14ac:dyDescent="0.35">
      <c r="A60" t="s">
        <v>116</v>
      </c>
      <c r="B60" t="s">
        <v>136</v>
      </c>
    </row>
    <row r="61" spans="1:4" x14ac:dyDescent="0.35">
      <c r="A61" t="s">
        <v>93</v>
      </c>
      <c r="B61" t="s">
        <v>106</v>
      </c>
      <c r="C61">
        <v>2251.5740000000001</v>
      </c>
      <c r="D61">
        <v>2388.5509999999999</v>
      </c>
    </row>
    <row r="62" spans="1:4" x14ac:dyDescent="0.35">
      <c r="A62" t="s">
        <v>116</v>
      </c>
      <c r="B62" t="s">
        <v>107</v>
      </c>
      <c r="C62">
        <v>12794.700999999999</v>
      </c>
      <c r="D62">
        <v>14577.596</v>
      </c>
    </row>
    <row r="63" spans="1:4" x14ac:dyDescent="0.35">
      <c r="A63" t="s">
        <v>114</v>
      </c>
      <c r="B63" t="s">
        <v>12</v>
      </c>
      <c r="C63">
        <v>3345.6819999999998</v>
      </c>
      <c r="D63">
        <v>3872.9789999999998</v>
      </c>
    </row>
    <row r="64" spans="1:4" x14ac:dyDescent="0.35">
      <c r="A64" t="s">
        <v>92</v>
      </c>
      <c r="B64" t="s">
        <v>108</v>
      </c>
      <c r="C64">
        <v>299.702</v>
      </c>
      <c r="D64">
        <v>331.86599999999999</v>
      </c>
    </row>
    <row r="65" spans="1:4" x14ac:dyDescent="0.35">
      <c r="A65" t="s">
        <v>114</v>
      </c>
      <c r="B65" t="s">
        <v>138</v>
      </c>
      <c r="C65">
        <v>299.702</v>
      </c>
      <c r="D65">
        <v>2096.9050000000002</v>
      </c>
    </row>
    <row r="66" spans="1:4" x14ac:dyDescent="0.35">
      <c r="A66" t="s">
        <v>93</v>
      </c>
      <c r="B66" t="s">
        <v>109</v>
      </c>
      <c r="C66">
        <v>1875.423</v>
      </c>
      <c r="D66">
        <v>1596.9349999999999</v>
      </c>
    </row>
    <row r="67" spans="1:4" x14ac:dyDescent="0.35">
      <c r="A67" t="s">
        <v>116</v>
      </c>
      <c r="B67" t="s">
        <v>98</v>
      </c>
      <c r="C67">
        <v>1529.415</v>
      </c>
      <c r="D67">
        <v>11346.683000000001</v>
      </c>
    </row>
    <row r="68" spans="1:4" x14ac:dyDescent="0.35">
      <c r="A68" t="s">
        <v>93</v>
      </c>
      <c r="B68" t="s">
        <v>13</v>
      </c>
      <c r="C68">
        <v>9670.0849999999991</v>
      </c>
      <c r="D68">
        <v>9017.8320000000003</v>
      </c>
    </row>
    <row r="69" spans="1:4" x14ac:dyDescent="0.35">
      <c r="A69" t="s">
        <v>92</v>
      </c>
      <c r="B69" t="s">
        <v>110</v>
      </c>
      <c r="C69">
        <v>25552.197</v>
      </c>
      <c r="D69">
        <v>25407.518</v>
      </c>
    </row>
    <row r="70" spans="1:4" x14ac:dyDescent="0.35">
      <c r="A70" t="s">
        <v>116</v>
      </c>
      <c r="B70" t="s">
        <v>139</v>
      </c>
      <c r="C70">
        <v>4038.8879999999999</v>
      </c>
      <c r="D70">
        <v>4668.7809999999999</v>
      </c>
    </row>
    <row r="71" spans="1:4" x14ac:dyDescent="0.35">
      <c r="A71" t="s">
        <v>116</v>
      </c>
      <c r="B71" t="s">
        <v>140</v>
      </c>
      <c r="C71">
        <v>3682.788</v>
      </c>
      <c r="D71">
        <v>3946.9969999999998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 and Figures</vt:lpstr>
      <vt:lpstr>2021 individual items</vt:lpstr>
      <vt:lpstr>2021 results by dimension</vt:lpstr>
      <vt:lpstr>2021 and 2017 Individual Items</vt:lpstr>
      <vt:lpstr>2021 and 2017 by Dimension</vt:lpstr>
      <vt:lpstr>Correlations</vt:lpstr>
      <vt:lpstr>2021 results by dimension (wei)</vt:lpstr>
      <vt:lpstr>By dimension 2017 2021 (weigh)</vt:lpstr>
      <vt:lpstr>WRA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Rosenberg</dc:creator>
  <cp:lastModifiedBy>Rebecca Rosenberg</cp:lastModifiedBy>
  <dcterms:created xsi:type="dcterms:W3CDTF">2022-02-24T17:37:49Z</dcterms:created>
  <dcterms:modified xsi:type="dcterms:W3CDTF">2023-03-06T16:21:58Z</dcterms:modified>
</cp:coreProperties>
</file>