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Games\"/>
    </mc:Choice>
  </mc:AlternateContent>
  <xr:revisionPtr revIDLastSave="0" documentId="13_ncr:1_{6F134766-00D1-47D9-8191-810792A686A9}" xr6:coauthVersionLast="47" xr6:coauthVersionMax="47" xr10:uidLastSave="{00000000-0000-0000-0000-000000000000}"/>
  <bookViews>
    <workbookView xWindow="-108" yWindow="-108" windowWidth="23256" windowHeight="12456" xr2:uid="{00000000-000D-0000-FFFF-FFFF00000000}"/>
  </bookViews>
  <sheets>
    <sheet name="Data sheet" sheetId="1" r:id="rId1"/>
    <sheet name="dashboard" sheetId="4" r:id="rId2"/>
    <sheet name="Gender age distribution" sheetId="6" r:id="rId3"/>
  </sheets>
  <definedNames>
    <definedName name="Slicer_City">#N/A</definedName>
    <definedName name="Slicer_Membership_Type">#N/A</definedName>
    <definedName name="Slicer_Referred">#N/A</definedName>
  </definedNames>
  <calcPr calcId="191029"/>
  <pivotCaches>
    <pivotCache cacheId="28" r:id="rId4"/>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GJwS0+B45xNQM+LKEkjyJlcr0UGtKlsJIMlgA/KehTo="/>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alcChain>
</file>

<file path=xl/sharedStrings.xml><?xml version="1.0" encoding="utf-8"?>
<sst xmlns="http://schemas.openxmlformats.org/spreadsheetml/2006/main" count="263" uniqueCount="125">
  <si>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</si>
  <si>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</si>
  <si>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</si>
  <si>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</si>
  <si>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</si>
  <si>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</si>
  <si>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</si>
  <si>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</si>
  <si>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</si>
  <si>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</si>
  <si>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</si>
  <si>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</si>
  <si>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</si>
  <si>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</si>
  <si>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</si>
  <si>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</si>
  <si>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</si>
  <si>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</si>
  <si>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</si>
  <si>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</si>
  <si>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</si>
  <si>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</si>
  <si>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</si>
  <si>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</si>
  <si>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</si>
  <si>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</si>
  <si>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</si>
  <si>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</si>
  <si>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</si>
  <si>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</si>
  <si>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</si>
  <si>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</si>
  <si>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</si>
  <si>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</si>
  <si>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</si>
  <si>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</si>
  <si>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</si>
  <si>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</si>
  <si>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</si>
  <si>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</si>
  <si>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</si>
  <si>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</si>
  <si>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</si>
  <si>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</si>
  <si>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</si>
  <si>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</si>
  <si>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</si>
  <si>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</si>
  <si>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</si>
  <si>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</si>
  <si>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</si>
  <si>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</si>
  <si>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</si>
  <si>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</si>
  <si>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</si>
  <si>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</si>
  <si>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</si>
  <si>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</si>
  <si>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</si>
  <si>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</si>
  <si>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</si>
  <si>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</si>
  <si>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</si>
  <si>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</si>
  <si>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</si>
  <si>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</si>
  <si>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</si>
  <si>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</si>
  <si>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</si>
  <si>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</si>
  <si>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</si>
  <si>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</si>
  <si>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</si>
  <si>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</si>
  <si>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</si>
  <si>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</si>
  <si>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</si>
  <si>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</si>
  <si>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</si>
  <si>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</si>
  <si>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</si>
  <si>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</si>
  <si>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</si>
  <si>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</si>
  <si>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</si>
  <si>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</si>
  <si>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</si>
  <si>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</si>
  <si>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</si>
  <si>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</si>
  <si>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</si>
  <si>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</si>
  <si>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</si>
  <si>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</si>
  <si>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</si>
  <si>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</si>
  <si>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</si>
  <si>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</si>
  <si>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</si>
  <si>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</si>
  <si>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</si>
  <si>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</si>
  <si>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</si>
  <si>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</si>
  <si>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</si>
  <si>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</si>
  <si>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</si>
  <si>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Member_ID</t>
  </si>
  <si>
    <t xml:space="preserve">  Membership_Duration_Months</t>
  </si>
  <si>
    <t>Referred</t>
  </si>
  <si>
    <t>Revenue_collection</t>
  </si>
  <si>
    <t>Row Labels</t>
  </si>
  <si>
    <t>Grand Total</t>
  </si>
  <si>
    <t>Column Labels</t>
  </si>
  <si>
    <t>Sum of Revenue_collection</t>
  </si>
  <si>
    <t>Yes</t>
  </si>
  <si>
    <t>Revenue</t>
  </si>
  <si>
    <t>Avg Revenue</t>
  </si>
  <si>
    <t>% of Revenue</t>
  </si>
  <si>
    <t>Age category</t>
  </si>
  <si>
    <t>Count of Age category</t>
  </si>
  <si>
    <t>Adult</t>
  </si>
  <si>
    <t>Seniors</t>
  </si>
  <si>
    <t>Youth</t>
  </si>
  <si>
    <t>Total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</si>
</sst>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6" formatCode="&quot;₹&quot;\ #,##0.00"/>
  </numFmts>
  <fonts count="4" x14ac:knownFonts="1">
    <font>
      <sz val="11"/>
      <color theme="1"/>
      <name val="Calibri"/>
      <scheme val="minor"/>
    </font>
    <font>
      <b/>
      <sz val="11"/>
      <color theme="1"/>
      <name val="Calibri"/>
      <family val="2"/>
    </font>
    <font>
      <sz val="11"/>
      <color theme="1"/>
      <name val="Calibri"/>
      <family val="2"/>
      <scheme val="minor"/>
    </font>
    <font>
      <sz val="11"/>
      <color theme="1"/>
      <name val="Calibri"/>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2" fillId="0" borderId="0" xfId="0" applyFont="1"/>
    <xf numFmtId="164" fontId="3" fillId="0" borderId="0" xfId="0" applyNumberFormat="1" applyFont="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0" fontId="0" fillId="0" borderId="0" xfId="0" applyNumberFormat="1"/>
    <xf numFmtId="0" fontId="0" fillId="0" borderId="0" xfId="0" applyNumberFormat="1"/>
  </cellXfs>
  <cellStyles count="1">
    <cellStyle name="Normal" xfId="0" builtinId="0"/>
  </cellStyles>
  <dxfs count="1">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3.xlsx]dashboard!PivotTable3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dashboard!$H$2</c:f>
              <c:strCache>
                <c:ptCount val="1"/>
                <c:pt idx="0">
                  <c:v>Revenue</c:v>
                </c:pt>
              </c:strCache>
            </c:strRef>
          </c:tx>
          <c:spPr>
            <a:solidFill>
              <a:schemeClr val="accent1"/>
            </a:solidFill>
            <a:ln>
              <a:noFill/>
            </a:ln>
            <a:effectLst/>
          </c:spPr>
          <c:invertIfNegative val="0"/>
          <c:cat>
            <c:multiLvlStrRef>
              <c:f>dashboard!$G$3:$G$10</c:f>
              <c:multiLvlStrCache>
                <c:ptCount val="3"/>
                <c:lvl>
                  <c:pt idx="0">
                    <c:v>Yes</c:v>
                  </c:pt>
                  <c:pt idx="1">
                    <c:v>Yes</c:v>
                  </c:pt>
                  <c:pt idx="2">
                    <c:v>Yes</c:v>
                  </c:pt>
                </c:lvl>
                <c:lvl>
                  <c:pt idx="0">
                    <c:v>Basic</c:v>
                  </c:pt>
                  <c:pt idx="1">
                    <c:v>Family</c:v>
                  </c:pt>
                  <c:pt idx="2">
                    <c:v>Standard</c:v>
                  </c:pt>
                </c:lvl>
                <c:lvl>
                  <c:pt idx="0">
                    <c:v>Kolkata</c:v>
                  </c:pt>
                </c:lvl>
              </c:multiLvlStrCache>
            </c:multiLvlStrRef>
          </c:cat>
          <c:val>
            <c:numRef>
              <c:f>dashboard!$H$3:$H$10</c:f>
              <c:numCache>
                <c:formatCode>"₹"\ #,##0.00</c:formatCode>
                <c:ptCount val="3"/>
                <c:pt idx="0">
                  <c:v>320</c:v>
                </c:pt>
                <c:pt idx="1">
                  <c:v>6500</c:v>
                </c:pt>
                <c:pt idx="2">
                  <c:v>16560</c:v>
                </c:pt>
              </c:numCache>
            </c:numRef>
          </c:val>
          <c:extLst>
            <c:ext xmlns:c16="http://schemas.microsoft.com/office/drawing/2014/chart" uri="{C3380CC4-5D6E-409C-BE32-E72D297353CC}">
              <c16:uniqueId val="{00000000-DB08-4222-A1E5-EBB12A909C41}"/>
            </c:ext>
          </c:extLst>
        </c:ser>
        <c:ser>
          <c:idx val="1"/>
          <c:order val="1"/>
          <c:tx>
            <c:strRef>
              <c:f>dashboard!$I$2</c:f>
              <c:strCache>
                <c:ptCount val="1"/>
                <c:pt idx="0">
                  <c:v>Avg Revenue</c:v>
                </c:pt>
              </c:strCache>
            </c:strRef>
          </c:tx>
          <c:spPr>
            <a:solidFill>
              <a:schemeClr val="accent2"/>
            </a:solidFill>
            <a:ln>
              <a:noFill/>
            </a:ln>
            <a:effectLst/>
          </c:spPr>
          <c:invertIfNegative val="0"/>
          <c:cat>
            <c:multiLvlStrRef>
              <c:f>dashboard!$G$3:$G$10</c:f>
              <c:multiLvlStrCache>
                <c:ptCount val="3"/>
                <c:lvl>
                  <c:pt idx="0">
                    <c:v>Yes</c:v>
                  </c:pt>
                  <c:pt idx="1">
                    <c:v>Yes</c:v>
                  </c:pt>
                  <c:pt idx="2">
                    <c:v>Yes</c:v>
                  </c:pt>
                </c:lvl>
                <c:lvl>
                  <c:pt idx="0">
                    <c:v>Basic</c:v>
                  </c:pt>
                  <c:pt idx="1">
                    <c:v>Family</c:v>
                  </c:pt>
                  <c:pt idx="2">
                    <c:v>Standard</c:v>
                  </c:pt>
                </c:lvl>
                <c:lvl>
                  <c:pt idx="0">
                    <c:v>Kolkata</c:v>
                  </c:pt>
                </c:lvl>
              </c:multiLvlStrCache>
            </c:multiLvlStrRef>
          </c:cat>
          <c:val>
            <c:numRef>
              <c:f>dashboard!$I$3:$I$10</c:f>
              <c:numCache>
                <c:formatCode>"₹"\ #,##0.00</c:formatCode>
                <c:ptCount val="3"/>
                <c:pt idx="0">
                  <c:v>320</c:v>
                </c:pt>
                <c:pt idx="1">
                  <c:v>6500</c:v>
                </c:pt>
                <c:pt idx="2">
                  <c:v>16560</c:v>
                </c:pt>
              </c:numCache>
            </c:numRef>
          </c:val>
          <c:extLst>
            <c:ext xmlns:c16="http://schemas.microsoft.com/office/drawing/2014/chart" uri="{C3380CC4-5D6E-409C-BE32-E72D297353CC}">
              <c16:uniqueId val="{00000001-DB08-4222-A1E5-EBB12A909C41}"/>
            </c:ext>
          </c:extLst>
        </c:ser>
        <c:ser>
          <c:idx val="2"/>
          <c:order val="2"/>
          <c:tx>
            <c:strRef>
              <c:f>dashboard!$J$2</c:f>
              <c:strCache>
                <c:ptCount val="1"/>
                <c:pt idx="0">
                  <c:v>% of Revenue</c:v>
                </c:pt>
              </c:strCache>
            </c:strRef>
          </c:tx>
          <c:spPr>
            <a:solidFill>
              <a:schemeClr val="accent3"/>
            </a:solidFill>
            <a:ln>
              <a:noFill/>
            </a:ln>
            <a:effectLst/>
          </c:spPr>
          <c:invertIfNegative val="0"/>
          <c:cat>
            <c:multiLvlStrRef>
              <c:f>dashboard!$G$3:$G$10</c:f>
              <c:multiLvlStrCache>
                <c:ptCount val="3"/>
                <c:lvl>
                  <c:pt idx="0">
                    <c:v>Yes</c:v>
                  </c:pt>
                  <c:pt idx="1">
                    <c:v>Yes</c:v>
                  </c:pt>
                  <c:pt idx="2">
                    <c:v>Yes</c:v>
                  </c:pt>
                </c:lvl>
                <c:lvl>
                  <c:pt idx="0">
                    <c:v>Basic</c:v>
                  </c:pt>
                  <c:pt idx="1">
                    <c:v>Family</c:v>
                  </c:pt>
                  <c:pt idx="2">
                    <c:v>Standard</c:v>
                  </c:pt>
                </c:lvl>
                <c:lvl>
                  <c:pt idx="0">
                    <c:v>Kolkata</c:v>
                  </c:pt>
                </c:lvl>
              </c:multiLvlStrCache>
            </c:multiLvlStrRef>
          </c:cat>
          <c:val>
            <c:numRef>
              <c:f>dashboard!$J$3:$J$10</c:f>
              <c:numCache>
                <c:formatCode>0.00%</c:formatCode>
                <c:ptCount val="3"/>
                <c:pt idx="0">
                  <c:v>1</c:v>
                </c:pt>
                <c:pt idx="1">
                  <c:v>1</c:v>
                </c:pt>
                <c:pt idx="2">
                  <c:v>1</c:v>
                </c:pt>
              </c:numCache>
            </c:numRef>
          </c:val>
          <c:extLst>
            <c:ext xmlns:c16="http://schemas.microsoft.com/office/drawing/2014/chart" uri="{C3380CC4-5D6E-409C-BE32-E72D297353CC}">
              <c16:uniqueId val="{00000005-DB08-4222-A1E5-EBB12A909C41}"/>
            </c:ext>
          </c:extLst>
        </c:ser>
        <c:dLbls>
          <c:showLegendKey val="0"/>
          <c:showVal val="0"/>
          <c:showCatName val="0"/>
          <c:showSerName val="0"/>
          <c:showPercent val="0"/>
          <c:showBubbleSize val="0"/>
        </c:dLbls>
        <c:gapWidth val="219"/>
        <c:overlap val="-27"/>
        <c:axId val="119800783"/>
        <c:axId val="119803663"/>
      </c:barChart>
      <c:catAx>
        <c:axId val="11980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03663"/>
        <c:crosses val="autoZero"/>
        <c:auto val="1"/>
        <c:lblAlgn val="ctr"/>
        <c:lblOffset val="100"/>
        <c:noMultiLvlLbl val="0"/>
      </c:catAx>
      <c:valAx>
        <c:axId val="1198036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0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15</xdr:col>
      <xdr:colOff>30480</xdr:colOff>
      <xdr:row>11</xdr:row>
      <xdr:rowOff>22860</xdr:rowOff>
    </xdr:from>
    <xdr:to>
      <xdr:col>17</xdr:col>
      <xdr:colOff>975360</xdr:colOff>
      <xdr:row>15</xdr:row>
      <xdr:rowOff>68580</xdr:rowOff>
    </xdr:to>
    <xdr:pic>
      <xdr:nvPicPr>
        <xdr:cNvPr id="3" name="Picture 2">
          <a:extLst>
            <a:ext uri="{FF2B5EF4-FFF2-40B4-BE49-F238E27FC236}">
              <a16:creationId xmlns:a16="http://schemas.microsoft.com/office/drawing/2014/main" id="{9AE22410-B407-A941-C2FD-DE3970C152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213080" y="2034540"/>
          <a:ext cx="3200400" cy="777240"/>
        </a:xfrm>
        <a:prstGeom prst="rect">
          <a:avLst/>
        </a:prstGeom>
      </xdr:spPr>
    </xdr:pic>
    <xdr:clientData/>
  </xdr:twoCellAnchor>
  <xdr:twoCellAnchor editAs="oneCell">
    <xdr:from>
      <xdr:col>16</xdr:col>
      <xdr:colOff>1463040</xdr:colOff>
      <xdr:row>16</xdr:row>
      <xdr:rowOff>91440</xdr:rowOff>
    </xdr:from>
    <xdr:to>
      <xdr:col>20</xdr:col>
      <xdr:colOff>609600</xdr:colOff>
      <xdr:row>20</xdr:row>
      <xdr:rowOff>144780</xdr:rowOff>
    </xdr:to>
    <xdr:pic>
      <xdr:nvPicPr>
        <xdr:cNvPr id="5" name="Picture 4">
          <a:extLst>
            <a:ext uri="{FF2B5EF4-FFF2-40B4-BE49-F238E27FC236}">
              <a16:creationId xmlns:a16="http://schemas.microsoft.com/office/drawing/2014/main" id="{71D11143-D630-82AD-25C9-3476D03378A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000" y="3017520"/>
          <a:ext cx="3429000" cy="784860"/>
        </a:xfrm>
        <a:prstGeom prst="rect">
          <a:avLst/>
        </a:prstGeom>
      </xdr:spPr>
    </xdr:pic>
    <xdr:clientData/>
  </xdr:twoCellAnchor>
  <xdr:twoCellAnchor editAs="oneCell">
    <xdr:from>
      <xdr:col>15</xdr:col>
      <xdr:colOff>25681</xdr:colOff>
      <xdr:row>22</xdr:row>
      <xdr:rowOff>114300</xdr:rowOff>
    </xdr:from>
    <xdr:to>
      <xdr:col>17</xdr:col>
      <xdr:colOff>708660</xdr:colOff>
      <xdr:row>27</xdr:row>
      <xdr:rowOff>121921</xdr:rowOff>
    </xdr:to>
    <xdr:pic>
      <xdr:nvPicPr>
        <xdr:cNvPr id="7" name="Picture 6">
          <a:extLst>
            <a:ext uri="{FF2B5EF4-FFF2-40B4-BE49-F238E27FC236}">
              <a16:creationId xmlns:a16="http://schemas.microsoft.com/office/drawing/2014/main" id="{62B3392E-167E-8729-5768-6A9955E2A81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208281" y="4137660"/>
          <a:ext cx="2938499" cy="922021"/>
        </a:xfrm>
        <a:prstGeom prst="rect">
          <a:avLst/>
        </a:prstGeom>
      </xdr:spPr>
    </xdr:pic>
    <xdr:clientData/>
  </xdr:twoCellAnchor>
  <xdr:twoCellAnchor editAs="oneCell">
    <xdr:from>
      <xdr:col>17</xdr:col>
      <xdr:colOff>792479</xdr:colOff>
      <xdr:row>22</xdr:row>
      <xdr:rowOff>30480</xdr:rowOff>
    </xdr:from>
    <xdr:to>
      <xdr:col>21</xdr:col>
      <xdr:colOff>457200</xdr:colOff>
      <xdr:row>27</xdr:row>
      <xdr:rowOff>152400</xdr:rowOff>
    </xdr:to>
    <xdr:pic>
      <xdr:nvPicPr>
        <xdr:cNvPr id="9" name="Picture 8">
          <a:extLst>
            <a:ext uri="{FF2B5EF4-FFF2-40B4-BE49-F238E27FC236}">
              <a16:creationId xmlns:a16="http://schemas.microsoft.com/office/drawing/2014/main" id="{E048ED6F-CC49-16EC-D4F5-8BB1C047B4A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230599" y="4053840"/>
          <a:ext cx="3009901" cy="1036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15240</xdr:colOff>
      <xdr:row>12</xdr:row>
      <xdr:rowOff>175260</xdr:rowOff>
    </xdr:from>
    <xdr:to>
      <xdr:col>11</xdr:col>
      <xdr:colOff>297180</xdr:colOff>
      <xdr:row>27</xdr:row>
      <xdr:rowOff>175260</xdr:rowOff>
    </xdr:to>
    <xdr:graphicFrame macro="">
      <xdr:nvGraphicFramePr>
        <xdr:cNvPr id="5" name="Chart 4">
          <a:extLst>
            <a:ext uri="{FF2B5EF4-FFF2-40B4-BE49-F238E27FC236}">
              <a16:creationId xmlns:a16="http://schemas.microsoft.com/office/drawing/2014/main" id="{D44DA8C3-EF21-700F-4A04-FDE6B5991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312420</xdr:colOff>
      <xdr:row>17</xdr:row>
      <xdr:rowOff>30481</xdr:rowOff>
    </xdr:from>
    <xdr:to>
      <xdr:col>13</xdr:col>
      <xdr:colOff>464820</xdr:colOff>
      <xdr:row>27</xdr:row>
      <xdr:rowOff>99061</xdr:rowOff>
    </xdr:to>
    <mc:AlternateContent xmlns:mc="http://schemas.openxmlformats.org/markup-compatibility/2006">
      <mc:Choice xmlns:a14="http://schemas.microsoft.com/office/drawing/2010/main" Requires="a14">
        <xdr:graphicFrame macro="">
          <xdr:nvGraphicFramePr>
            <xdr:cNvPr id="6" name="City">
              <a:extLst>
                <a:ext uri="{FF2B5EF4-FFF2-40B4-BE49-F238E27FC236}">
                  <a16:creationId xmlns:a16="http://schemas.microsoft.com/office/drawing/2014/main" id="{B48659B9-3C1E-9EA1-88F5-264BBA73844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9121140" y="3139441"/>
              <a:ext cx="1828800" cy="1897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7621</xdr:colOff>
      <xdr:row>0</xdr:row>
      <xdr:rowOff>167640</xdr:rowOff>
    </xdr:from>
    <xdr:to>
      <xdr:col>5</xdr:col>
      <xdr:colOff>144781</xdr:colOff>
      <xdr:row>9</xdr:row>
      <xdr:rowOff>137160</xdr:rowOff>
    </xdr:to>
    <xdr:pic>
      <xdr:nvPicPr>
        <xdr:cNvPr id="8" name="Picture 7">
          <a:extLst>
            <a:ext uri="{FF2B5EF4-FFF2-40B4-BE49-F238E27FC236}">
              <a16:creationId xmlns:a16="http://schemas.microsoft.com/office/drawing/2014/main" id="{2D89DF5A-ED57-B33E-0DC4-37946CCCCE4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21" y="167640"/>
          <a:ext cx="4130040" cy="1615440"/>
        </a:xfrm>
        <a:prstGeom prst="rect">
          <a:avLst/>
        </a:prstGeom>
      </xdr:spPr>
    </xdr:pic>
    <xdr:clientData/>
  </xdr:twoCellAnchor>
  <xdr:twoCellAnchor editAs="oneCell">
    <xdr:from>
      <xdr:col>11</xdr:col>
      <xdr:colOff>7620</xdr:colOff>
      <xdr:row>1</xdr:row>
      <xdr:rowOff>15241</xdr:rowOff>
    </xdr:from>
    <xdr:to>
      <xdr:col>13</xdr:col>
      <xdr:colOff>160020</xdr:colOff>
      <xdr:row>8</xdr:row>
      <xdr:rowOff>152401</xdr:rowOff>
    </xdr:to>
    <mc:AlternateContent xmlns:mc="http://schemas.openxmlformats.org/markup-compatibility/2006">
      <mc:Choice xmlns:a14="http://schemas.microsoft.com/office/drawing/2010/main" Requires="a14">
        <xdr:graphicFrame macro="">
          <xdr:nvGraphicFramePr>
            <xdr:cNvPr id="9" name="Membership_Type">
              <a:extLst>
                <a:ext uri="{FF2B5EF4-FFF2-40B4-BE49-F238E27FC236}">
                  <a16:creationId xmlns:a16="http://schemas.microsoft.com/office/drawing/2014/main" id="{FC9A6A3C-AC64-ACA4-1EF5-396BDAA76F13}"/>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dr:sp macro="" textlink="">
          <xdr:nvSpPr>
            <xdr:cNvPr id="0" name=""/>
            <xdr:cNvSpPr>
              <a:spLocks noTextEdit="1"/>
            </xdr:cNvSpPr>
          </xdr:nvSpPr>
          <xdr:spPr>
            <a:xfrm>
              <a:off x="8816340" y="198121"/>
              <a:ext cx="182880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312420</xdr:colOff>
      <xdr:row>12</xdr:row>
      <xdr:rowOff>76201</xdr:rowOff>
    </xdr:from>
    <xdr:to>
      <xdr:col>13</xdr:col>
      <xdr:colOff>464820</xdr:colOff>
      <xdr:row>17</xdr:row>
      <xdr:rowOff>7621</xdr:rowOff>
    </xdr:to>
    <mc:AlternateContent xmlns:mc="http://schemas.openxmlformats.org/markup-compatibility/2006">
      <mc:Choice xmlns:a14="http://schemas.microsoft.com/office/drawing/2010/main" Requires="a14">
        <xdr:graphicFrame macro="">
          <xdr:nvGraphicFramePr>
            <xdr:cNvPr id="10" name="Referred">
              <a:extLst>
                <a:ext uri="{FF2B5EF4-FFF2-40B4-BE49-F238E27FC236}">
                  <a16:creationId xmlns:a16="http://schemas.microsoft.com/office/drawing/2014/main" id="{382ED35E-066C-60B4-47E1-0B8C5055BC1B}"/>
                </a:ext>
              </a:extLst>
            </xdr:cNvPr>
            <xdr:cNvGraphicFramePr/>
          </xdr:nvGraphicFramePr>
          <xdr:xfrm>
            <a:off x="0" y="0"/>
            <a:ext cx="0" cy="0"/>
          </xdr:xfrm>
          <a:graphic>
            <a:graphicData uri="http://schemas.microsoft.com/office/drawing/2010/slicer">
              <sle:slicer xmlns:sle="http://schemas.microsoft.com/office/drawing/2010/slicer" name="Referred"/>
            </a:graphicData>
          </a:graphic>
        </xdr:graphicFrame>
      </mc:Choice>
      <mc:Fallback>
        <xdr:sp macro="" textlink="">
          <xdr:nvSpPr>
            <xdr:cNvPr id="0" name=""/>
            <xdr:cNvSpPr>
              <a:spLocks noTextEdit="1"/>
            </xdr:cNvSpPr>
          </xdr:nvSpPr>
          <xdr:spPr>
            <a:xfrm>
              <a:off x="9121140" y="2270761"/>
              <a:ext cx="182880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114300</xdr:rowOff>
    </xdr:from>
    <xdr:to>
      <xdr:col>4</xdr:col>
      <xdr:colOff>191011</xdr:colOff>
      <xdr:row>5</xdr:row>
      <xdr:rowOff>91488</xdr:rowOff>
    </xdr:to>
    <xdr:pic>
      <xdr:nvPicPr>
        <xdr:cNvPr id="3" name="Picture 2">
          <a:extLst>
            <a:ext uri="{FF2B5EF4-FFF2-40B4-BE49-F238E27FC236}">
              <a16:creationId xmlns:a16="http://schemas.microsoft.com/office/drawing/2014/main" id="{347E7F55-D087-915B-3316-F700B7B12D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62940"/>
          <a:ext cx="3658111" cy="342948"/>
        </a:xfrm>
        <a:prstGeom prst="rect">
          <a:avLst/>
        </a:prstGeom>
      </xdr:spPr>
    </xdr:pic>
    <xdr:clientData/>
  </xdr:twoCellAnchor>
  <xdr:twoCellAnchor editAs="oneCell">
    <xdr:from>
      <xdr:col>0</xdr:col>
      <xdr:colOff>0</xdr:colOff>
      <xdr:row>5</xdr:row>
      <xdr:rowOff>127140</xdr:rowOff>
    </xdr:from>
    <xdr:to>
      <xdr:col>3</xdr:col>
      <xdr:colOff>314768</xdr:colOff>
      <xdr:row>13</xdr:row>
      <xdr:rowOff>121628</xdr:rowOff>
    </xdr:to>
    <xdr:pic>
      <xdr:nvPicPr>
        <xdr:cNvPr id="5" name="Picture 4">
          <a:extLst>
            <a:ext uri="{FF2B5EF4-FFF2-40B4-BE49-F238E27FC236}">
              <a16:creationId xmlns:a16="http://schemas.microsoft.com/office/drawing/2014/main" id="{361DFAB0-C957-3D87-767A-0EE45D0579C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041540"/>
          <a:ext cx="3172268" cy="145752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Rana" refreshedDate="45792.302279050928" createdVersion="8" refreshedVersion="8" minRefreshableVersion="3" recordCount="35" xr:uid="{8CC0BEB4-00BF-4E61-830A-265D7C38A04C}">
  <cacheSource type="worksheet">
    <worksheetSource ref="A1:O36" sheet="Data sheet"/>
  </cacheSource>
  <cacheFields count="15">
    <cacheField name="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  Membership_Duration_Months" numFmtId="0">
      <sharedItems containsSemiMixedTypes="0" containsString="0" containsNumber="1" minValue="0.1" maxValue="18.899999999999999"/>
    </cacheField>
    <cacheField name="Referred" numFmtId="0">
      <sharedItems/>
    </cacheField>
    <cacheField name="Revenue_collection" numFmtId="166">
      <sharedItems containsSemiMixedTypes="0" containsString="0" containsNumber="1" minValue="180" maxValue="36250"/>
    </cacheField>
    <cacheField name="Age category" numFmtId="0">
      <sharedItems count="3">
        <s v="Seniors"/>
        <s v="Youth"/>
        <s v="Adul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Rana" refreshedDate="45792.316856712961" createdVersion="8" refreshedVersion="8" minRefreshableVersion="3" recordCount="35" xr:uid="{54073782-AAD9-49F0-8C5F-297EF25D840A}">
  <cacheSource type="worksheet">
    <worksheetSource ref="A1:N36" sheet="Data sheet"/>
  </cacheSource>
  <cacheFields count="14">
    <cacheField name="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  Membership_Duration_Months" numFmtId="0">
      <sharedItems containsSemiMixedTypes="0" containsString="0" containsNumber="1" minValue="0.1" maxValue="18.899999999999999"/>
    </cacheField>
    <cacheField name="Referred" numFmtId="0">
      <sharedItems count="2">
        <s v="Yes"/>
        <s v="No"/>
      </sharedItems>
    </cacheField>
    <cacheField name="Revenue_collection" numFmtId="166">
      <sharedItems containsSemiMixedTypes="0" containsString="0" containsNumber="1" minValue="180" maxValue="36250"/>
    </cacheField>
  </cacheFields>
  <extLst>
    <ext xmlns:x14="http://schemas.microsoft.com/office/spreadsheetml/2009/9/main" uri="{725AE2AE-9491-48be-B2B4-4EB974FC3084}">
      <x14:pivotCacheDefinition pivotCacheId="1059001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x v="0"/>
    <x v="0"/>
    <d v="2023-11-05T00:00:00"/>
    <d v="2024-05-13T00:00:00"/>
    <n v="800"/>
    <n v="25"/>
    <x v="0"/>
    <s v="Hiran Shan"/>
    <n v="6.3"/>
    <s v="Yes"/>
    <n v="5040"/>
    <x v="0"/>
  </r>
  <r>
    <s v="M002"/>
    <s v="Parinaaz Shanker"/>
    <n v="27"/>
    <x v="0"/>
    <x v="0"/>
    <d v="2025-02-26T00:00:00"/>
    <d v="2025-03-24T00:00:00"/>
    <n v="800"/>
    <n v="20"/>
    <x v="1"/>
    <s v="Kiara Kakar"/>
    <n v="0.9"/>
    <s v="Yes"/>
    <n v="720"/>
    <x v="1"/>
  </r>
  <r>
    <s v="M003"/>
    <s v="Aniruddh Batra"/>
    <n v="24"/>
    <x v="0"/>
    <x v="1"/>
    <d v="2023-09-22T00:00:00"/>
    <d v="2024-03-20T00:00:00"/>
    <n v="1200"/>
    <n v="18"/>
    <x v="2"/>
    <s v="Jhanvi Chaudhary"/>
    <n v="6"/>
    <s v="Yes"/>
    <n v="7200"/>
    <x v="1"/>
  </r>
  <r>
    <s v="M004"/>
    <s v="Madhup Kapur"/>
    <n v="31"/>
    <x v="1"/>
    <x v="1"/>
    <d v="2024-07-06T00:00:00"/>
    <d v="2024-10-22T00:00:00"/>
    <n v="1200"/>
    <n v="16"/>
    <x v="2"/>
    <s v="Tara Swaminathan"/>
    <n v="3.6"/>
    <s v="Yes"/>
    <n v="4320"/>
    <x v="2"/>
  </r>
  <r>
    <s v="M005"/>
    <s v="Rasha Kakar"/>
    <n v="19"/>
    <x v="0"/>
    <x v="2"/>
    <d v="2023-12-26T00:00:00"/>
    <d v="2024-07-28T00:00:00"/>
    <n v="2500"/>
    <n v="12"/>
    <x v="0"/>
    <s v="Madhav Singh"/>
    <n v="7.2"/>
    <s v="Yes"/>
    <n v="18000"/>
    <x v="1"/>
  </r>
  <r>
    <s v="M006"/>
    <s v="Ehsaan Batra"/>
    <n v="40"/>
    <x v="0"/>
    <x v="0"/>
    <d v="2024-01-26T00:00:00"/>
    <d v="2024-04-10T00:00:00"/>
    <n v="800"/>
    <n v="14"/>
    <x v="3"/>
    <s v="Shray Ramakrishnan"/>
    <n v="2.5"/>
    <s v="Yes"/>
    <n v="2000"/>
    <x v="2"/>
  </r>
  <r>
    <s v="M007"/>
    <s v="Zara Bains"/>
    <n v="41"/>
    <x v="1"/>
    <x v="0"/>
    <d v="2024-10-23T00:00:00"/>
    <d v="2025-01-20T00:00:00"/>
    <n v="800"/>
    <n v="25"/>
    <x v="1"/>
    <m/>
    <n v="3"/>
    <s v="No"/>
    <n v="2400"/>
    <x v="2"/>
  </r>
  <r>
    <s v="M008"/>
    <s v="Uthkarsh Baral"/>
    <n v="43"/>
    <x v="0"/>
    <x v="3"/>
    <d v="2024-06-07T00:00:00"/>
    <d v="2024-09-28T00:00:00"/>
    <n v="1800"/>
    <n v="28"/>
    <x v="4"/>
    <m/>
    <n v="3.8"/>
    <s v="No"/>
    <n v="6840"/>
    <x v="2"/>
  </r>
  <r>
    <s v="M009"/>
    <s v="Kashvi Char"/>
    <n v="42"/>
    <x v="0"/>
    <x v="0"/>
    <d v="2024-10-04T00:00:00"/>
    <d v="2024-10-17T00:00:00"/>
    <n v="800"/>
    <n v="3"/>
    <x v="4"/>
    <s v="Nitara Comar"/>
    <n v="0.4"/>
    <s v="Yes"/>
    <n v="320"/>
    <x v="2"/>
  </r>
  <r>
    <s v="M010"/>
    <s v="Dhanush Varma"/>
    <n v="37"/>
    <x v="0"/>
    <x v="1"/>
    <d v="2023-10-03T00:00:00"/>
    <d v="2023-12-20T00:00:00"/>
    <n v="1200"/>
    <n v="29"/>
    <x v="3"/>
    <s v="Ranbir Karan"/>
    <n v="2.6"/>
    <s v="Yes"/>
    <n v="3120"/>
    <x v="2"/>
  </r>
  <r>
    <s v="M011"/>
    <s v="Ishaan Goyal"/>
    <n v="48"/>
    <x v="1"/>
    <x v="1"/>
    <d v="2024-01-06T00:00:00"/>
    <d v="2024-06-16T00:00:00"/>
    <n v="1200"/>
    <n v="13"/>
    <x v="0"/>
    <s v="Rati Sanghvi"/>
    <n v="5.4"/>
    <s v="Yes"/>
    <n v="6480"/>
    <x v="0"/>
  </r>
  <r>
    <s v="M012"/>
    <s v="Mahika Ravi"/>
    <n v="36"/>
    <x v="0"/>
    <x v="1"/>
    <d v="2023-08-16T00:00:00"/>
    <d v="2024-10-03T00:00:00"/>
    <n v="1200"/>
    <n v="19"/>
    <x v="4"/>
    <s v="Ishaan Kashyap"/>
    <n v="13.8"/>
    <s v="Yes"/>
    <n v="16560"/>
    <x v="2"/>
  </r>
  <r>
    <s v="M013"/>
    <s v="Purab Reddy"/>
    <n v="48"/>
    <x v="1"/>
    <x v="3"/>
    <d v="2024-09-21T00:00:00"/>
    <d v="2024-12-15T00:00:00"/>
    <n v="1800"/>
    <n v="22"/>
    <x v="4"/>
    <m/>
    <n v="2.8"/>
    <s v="No"/>
    <n v="5040"/>
    <x v="0"/>
  </r>
  <r>
    <s v="M014"/>
    <s v="Tiya Soni"/>
    <n v="39"/>
    <x v="0"/>
    <x v="1"/>
    <d v="2023-05-19T00:00:00"/>
    <d v="2023-11-12T00:00:00"/>
    <n v="1200"/>
    <n v="28"/>
    <x v="3"/>
    <m/>
    <n v="5.9"/>
    <s v="No"/>
    <n v="7080"/>
    <x v="2"/>
  </r>
  <r>
    <s v="M015"/>
    <s v="Zara Dugar"/>
    <n v="44"/>
    <x v="1"/>
    <x v="0"/>
    <d v="2024-02-11T00:00:00"/>
    <d v="2024-09-05T00:00:00"/>
    <n v="800"/>
    <n v="8"/>
    <x v="2"/>
    <m/>
    <n v="6.9"/>
    <s v="No"/>
    <n v="5520"/>
    <x v="2"/>
  </r>
  <r>
    <s v="M016"/>
    <s v="Lakshit Mander"/>
    <n v="39"/>
    <x v="0"/>
    <x v="2"/>
    <d v="2025-02-14T00:00:00"/>
    <d v="2025-03-16T00:00:00"/>
    <n v="2500"/>
    <n v="14"/>
    <x v="4"/>
    <m/>
    <n v="1"/>
    <s v="No"/>
    <n v="2500"/>
    <x v="2"/>
  </r>
  <r>
    <s v="M017"/>
    <s v="Neysa Krish"/>
    <n v="35"/>
    <x v="0"/>
    <x v="1"/>
    <d v="2024-02-07T00:00:00"/>
    <d v="2025-01-28T00:00:00"/>
    <n v="1200"/>
    <n v="25"/>
    <x v="2"/>
    <m/>
    <n v="11.9"/>
    <s v="No"/>
    <n v="14280"/>
    <x v="2"/>
  </r>
  <r>
    <s v="M018"/>
    <s v="Prerak Boase"/>
    <n v="56"/>
    <x v="1"/>
    <x v="2"/>
    <d v="2023-10-14T00:00:00"/>
    <d v="2024-12-23T00:00:00"/>
    <n v="2500"/>
    <n v="13"/>
    <x v="5"/>
    <m/>
    <n v="14.5"/>
    <s v="No"/>
    <n v="36250"/>
    <x v="0"/>
  </r>
  <r>
    <s v="M019"/>
    <s v="Siya Master"/>
    <n v="27"/>
    <x v="1"/>
    <x v="0"/>
    <d v="2024-03-03T00:00:00"/>
    <d v="2025-01-07T00:00:00"/>
    <n v="800"/>
    <n v="26"/>
    <x v="3"/>
    <m/>
    <n v="10.3"/>
    <s v="No"/>
    <n v="8240"/>
    <x v="1"/>
  </r>
  <r>
    <s v="M020"/>
    <s v="Madhup Biswas"/>
    <n v="28"/>
    <x v="0"/>
    <x v="2"/>
    <d v="2024-05-05T00:00:00"/>
    <d v="2024-11-12T00:00:00"/>
    <n v="2500"/>
    <n v="21"/>
    <x v="3"/>
    <s v="Tanya Bajwa"/>
    <n v="6.4"/>
    <s v="Yes"/>
    <n v="16000"/>
    <x v="1"/>
  </r>
  <r>
    <s v="M021"/>
    <s v="Indrans Ratti"/>
    <n v="57"/>
    <x v="1"/>
    <x v="3"/>
    <d v="2023-08-08T00:00:00"/>
    <d v="2025-01-17T00:00:00"/>
    <n v="1800"/>
    <n v="19"/>
    <x v="3"/>
    <m/>
    <n v="17.600000000000001"/>
    <s v="No"/>
    <n v="31680.000000000004"/>
    <x v="0"/>
  </r>
  <r>
    <s v="M022"/>
    <s v="Kimaya Balay"/>
    <n v="26"/>
    <x v="1"/>
    <x v="3"/>
    <d v="2024-01-29T00:00:00"/>
    <d v="2024-11-20T00:00:00"/>
    <n v="1800"/>
    <n v="5"/>
    <x v="0"/>
    <m/>
    <n v="9.9"/>
    <s v="No"/>
    <n v="17820"/>
    <x v="1"/>
  </r>
  <r>
    <s v="M023"/>
    <s v="Eva Dass"/>
    <n v="48"/>
    <x v="0"/>
    <x v="3"/>
    <d v="2024-06-08T00:00:00"/>
    <d v="2024-06-12T00:00:00"/>
    <n v="1800"/>
    <n v="18"/>
    <x v="5"/>
    <m/>
    <n v="0.1"/>
    <s v="No"/>
    <n v="180"/>
    <x v="0"/>
  </r>
  <r>
    <s v="M024"/>
    <s v="Pihu Wali"/>
    <n v="25"/>
    <x v="1"/>
    <x v="1"/>
    <d v="2024-05-27T00:00:00"/>
    <d v="2025-03-14T00:00:00"/>
    <n v="1200"/>
    <n v="6"/>
    <x v="0"/>
    <m/>
    <n v="9.6999999999999993"/>
    <s v="No"/>
    <n v="11640"/>
    <x v="1"/>
  </r>
  <r>
    <s v="M025"/>
    <s v="Tiya Rege"/>
    <n v="53"/>
    <x v="0"/>
    <x v="3"/>
    <d v="2023-12-26T00:00:00"/>
    <d v="2024-03-21T00:00:00"/>
    <n v="1800"/>
    <n v="17"/>
    <x v="3"/>
    <s v="Adira Brar"/>
    <n v="2.9"/>
    <s v="Yes"/>
    <n v="5220"/>
    <x v="0"/>
  </r>
  <r>
    <s v="M026"/>
    <s v="Aarav Sen"/>
    <n v="42"/>
    <x v="1"/>
    <x v="1"/>
    <d v="2025-02-14T00:00:00"/>
    <d v="2025-03-11T00:00:00"/>
    <n v="1200"/>
    <n v="3"/>
    <x v="5"/>
    <m/>
    <n v="0.8"/>
    <s v="No"/>
    <n v="960"/>
    <x v="2"/>
  </r>
  <r>
    <s v="M027"/>
    <s v="Dishani Bera"/>
    <n v="24"/>
    <x v="0"/>
    <x v="2"/>
    <d v="2025-02-10T00:00:00"/>
    <d v="2025-03-10T00:00:00"/>
    <n v="2500"/>
    <n v="28"/>
    <x v="3"/>
    <m/>
    <n v="0.9"/>
    <s v="No"/>
    <n v="2250"/>
    <x v="1"/>
  </r>
  <r>
    <s v="M028"/>
    <s v="Indrans Grover"/>
    <n v="53"/>
    <x v="0"/>
    <x v="1"/>
    <d v="2024-11-18T00:00:00"/>
    <d v="2024-12-19T00:00:00"/>
    <n v="1200"/>
    <n v="23"/>
    <x v="1"/>
    <m/>
    <n v="1"/>
    <s v="No"/>
    <n v="1200"/>
    <x v="0"/>
  </r>
  <r>
    <s v="M029"/>
    <s v="Kismat Edwin"/>
    <n v="29"/>
    <x v="1"/>
    <x v="2"/>
    <d v="2024-04-19T00:00:00"/>
    <d v="2024-04-26T00:00:00"/>
    <n v="2500"/>
    <n v="8"/>
    <x v="2"/>
    <m/>
    <n v="0.2"/>
    <s v="No"/>
    <n v="500"/>
    <x v="1"/>
  </r>
  <r>
    <s v="M030"/>
    <s v="Taran Vyas"/>
    <n v="31"/>
    <x v="1"/>
    <x v="2"/>
    <d v="2025-01-10T00:00:00"/>
    <d v="2025-03-29T00:00:00"/>
    <n v="2500"/>
    <n v="23"/>
    <x v="4"/>
    <s v="Nakul Balakrishnan"/>
    <n v="2.6"/>
    <s v="Yes"/>
    <n v="6500"/>
    <x v="2"/>
  </r>
  <r>
    <s v="M031"/>
    <s v="Jiya Baral"/>
    <n v="52"/>
    <x v="1"/>
    <x v="0"/>
    <d v="2023-06-11T00:00:00"/>
    <d v="2024-12-30T00:00:00"/>
    <n v="800"/>
    <n v="9"/>
    <x v="5"/>
    <s v="Darshit Sidhu"/>
    <n v="18.899999999999999"/>
    <s v="Yes"/>
    <n v="15119.999999999998"/>
    <x v="0"/>
  </r>
  <r>
    <s v="M032"/>
    <s v="Gokul Sahni"/>
    <n v="20"/>
    <x v="0"/>
    <x v="1"/>
    <d v="2024-04-09T00:00:00"/>
    <d v="2024-11-08T00:00:00"/>
    <n v="1200"/>
    <n v="2"/>
    <x v="3"/>
    <m/>
    <n v="7.1"/>
    <s v="No"/>
    <n v="8520"/>
    <x v="1"/>
  </r>
  <r>
    <s v="M033"/>
    <s v="Prerak Lalla"/>
    <n v="22"/>
    <x v="0"/>
    <x v="0"/>
    <d v="2025-02-11T00:00:00"/>
    <d v="2025-03-24T00:00:00"/>
    <n v="800"/>
    <n v="30"/>
    <x v="3"/>
    <m/>
    <n v="1.4"/>
    <s v="No"/>
    <n v="1120"/>
    <x v="1"/>
  </r>
  <r>
    <s v="M034"/>
    <s v="Hrishita Shroff"/>
    <n v="23"/>
    <x v="0"/>
    <x v="3"/>
    <d v="2024-10-23T00:00:00"/>
    <d v="2025-03-05T00:00:00"/>
    <n v="1800"/>
    <n v="23"/>
    <x v="1"/>
    <s v="Riya Dugal"/>
    <n v="4.4000000000000004"/>
    <s v="Yes"/>
    <n v="7920.0000000000009"/>
    <x v="1"/>
  </r>
  <r>
    <s v="M035"/>
    <s v="Oorja Sachar"/>
    <n v="27"/>
    <x v="1"/>
    <x v="1"/>
    <d v="2024-01-21T00:00:00"/>
    <d v="2024-12-26T00:00:00"/>
    <n v="1200"/>
    <n v="27"/>
    <x v="1"/>
    <m/>
    <n v="11.3"/>
    <s v="No"/>
    <n v="1356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x v="0"/>
    <x v="0"/>
    <d v="2023-11-05T00:00:00"/>
    <d v="2024-05-13T00:00:00"/>
    <n v="800"/>
    <n v="25"/>
    <x v="0"/>
    <s v="Hiran Shan"/>
    <n v="6.3"/>
    <x v="0"/>
    <n v="5040"/>
  </r>
  <r>
    <s v="M002"/>
    <s v="Parinaaz Shanker"/>
    <n v="27"/>
    <x v="0"/>
    <x v="0"/>
    <d v="2025-02-26T00:00:00"/>
    <d v="2025-03-24T00:00:00"/>
    <n v="800"/>
    <n v="20"/>
    <x v="1"/>
    <s v="Kiara Kakar"/>
    <n v="0.9"/>
    <x v="0"/>
    <n v="720"/>
  </r>
  <r>
    <s v="M003"/>
    <s v="Aniruddh Batra"/>
    <n v="24"/>
    <x v="0"/>
    <x v="1"/>
    <d v="2023-09-22T00:00:00"/>
    <d v="2024-03-20T00:00:00"/>
    <n v="1200"/>
    <n v="18"/>
    <x v="2"/>
    <s v="Jhanvi Chaudhary"/>
    <n v="6"/>
    <x v="0"/>
    <n v="7200"/>
  </r>
  <r>
    <s v="M004"/>
    <s v="Madhup Kapur"/>
    <n v="31"/>
    <x v="1"/>
    <x v="1"/>
    <d v="2024-07-06T00:00:00"/>
    <d v="2024-10-22T00:00:00"/>
    <n v="1200"/>
    <n v="16"/>
    <x v="2"/>
    <s v="Tara Swaminathan"/>
    <n v="3.6"/>
    <x v="0"/>
    <n v="4320"/>
  </r>
  <r>
    <s v="M005"/>
    <s v="Rasha Kakar"/>
    <n v="19"/>
    <x v="0"/>
    <x v="2"/>
    <d v="2023-12-26T00:00:00"/>
    <d v="2024-07-28T00:00:00"/>
    <n v="2500"/>
    <n v="12"/>
    <x v="0"/>
    <s v="Madhav Singh"/>
    <n v="7.2"/>
    <x v="0"/>
    <n v="18000"/>
  </r>
  <r>
    <s v="M006"/>
    <s v="Ehsaan Batra"/>
    <n v="40"/>
    <x v="0"/>
    <x v="0"/>
    <d v="2024-01-26T00:00:00"/>
    <d v="2024-04-10T00:00:00"/>
    <n v="800"/>
    <n v="14"/>
    <x v="3"/>
    <s v="Shray Ramakrishnan"/>
    <n v="2.5"/>
    <x v="0"/>
    <n v="2000"/>
  </r>
  <r>
    <s v="M007"/>
    <s v="Zara Bains"/>
    <n v="41"/>
    <x v="1"/>
    <x v="0"/>
    <d v="2024-10-23T00:00:00"/>
    <d v="2025-01-20T00:00:00"/>
    <n v="800"/>
    <n v="25"/>
    <x v="1"/>
    <m/>
    <n v="3"/>
    <x v="1"/>
    <n v="2400"/>
  </r>
  <r>
    <s v="M008"/>
    <s v="Uthkarsh Baral"/>
    <n v="43"/>
    <x v="0"/>
    <x v="3"/>
    <d v="2024-06-07T00:00:00"/>
    <d v="2024-09-28T00:00:00"/>
    <n v="1800"/>
    <n v="28"/>
    <x v="4"/>
    <m/>
    <n v="3.8"/>
    <x v="1"/>
    <n v="6840"/>
  </r>
  <r>
    <s v="M009"/>
    <s v="Kashvi Char"/>
    <n v="42"/>
    <x v="0"/>
    <x v="0"/>
    <d v="2024-10-04T00:00:00"/>
    <d v="2024-10-17T00:00:00"/>
    <n v="800"/>
    <n v="3"/>
    <x v="4"/>
    <s v="Nitara Comar"/>
    <n v="0.4"/>
    <x v="0"/>
    <n v="320"/>
  </r>
  <r>
    <s v="M010"/>
    <s v="Dhanush Varma"/>
    <n v="37"/>
    <x v="0"/>
    <x v="1"/>
    <d v="2023-10-03T00:00:00"/>
    <d v="2023-12-20T00:00:00"/>
    <n v="1200"/>
    <n v="29"/>
    <x v="3"/>
    <s v="Ranbir Karan"/>
    <n v="2.6"/>
    <x v="0"/>
    <n v="3120"/>
  </r>
  <r>
    <s v="M011"/>
    <s v="Ishaan Goyal"/>
    <n v="48"/>
    <x v="1"/>
    <x v="1"/>
    <d v="2024-01-06T00:00:00"/>
    <d v="2024-06-16T00:00:00"/>
    <n v="1200"/>
    <n v="13"/>
    <x v="0"/>
    <s v="Rati Sanghvi"/>
    <n v="5.4"/>
    <x v="0"/>
    <n v="6480"/>
  </r>
  <r>
    <s v="M012"/>
    <s v="Mahika Ravi"/>
    <n v="36"/>
    <x v="0"/>
    <x v="1"/>
    <d v="2023-08-16T00:00:00"/>
    <d v="2024-10-03T00:00:00"/>
    <n v="1200"/>
    <n v="19"/>
    <x v="4"/>
    <s v="Ishaan Kashyap"/>
    <n v="13.8"/>
    <x v="0"/>
    <n v="16560"/>
  </r>
  <r>
    <s v="M013"/>
    <s v="Purab Reddy"/>
    <n v="48"/>
    <x v="1"/>
    <x v="3"/>
    <d v="2024-09-21T00:00:00"/>
    <d v="2024-12-15T00:00:00"/>
    <n v="1800"/>
    <n v="22"/>
    <x v="4"/>
    <m/>
    <n v="2.8"/>
    <x v="1"/>
    <n v="5040"/>
  </r>
  <r>
    <s v="M014"/>
    <s v="Tiya Soni"/>
    <n v="39"/>
    <x v="0"/>
    <x v="1"/>
    <d v="2023-05-19T00:00:00"/>
    <d v="2023-11-12T00:00:00"/>
    <n v="1200"/>
    <n v="28"/>
    <x v="3"/>
    <m/>
    <n v="5.9"/>
    <x v="1"/>
    <n v="7080"/>
  </r>
  <r>
    <s v="M015"/>
    <s v="Zara Dugar"/>
    <n v="44"/>
    <x v="1"/>
    <x v="0"/>
    <d v="2024-02-11T00:00:00"/>
    <d v="2024-09-05T00:00:00"/>
    <n v="800"/>
    <n v="8"/>
    <x v="2"/>
    <m/>
    <n v="6.9"/>
    <x v="1"/>
    <n v="5520"/>
  </r>
  <r>
    <s v="M016"/>
    <s v="Lakshit Mander"/>
    <n v="39"/>
    <x v="0"/>
    <x v="2"/>
    <d v="2025-02-14T00:00:00"/>
    <d v="2025-03-16T00:00:00"/>
    <n v="2500"/>
    <n v="14"/>
    <x v="4"/>
    <m/>
    <n v="1"/>
    <x v="1"/>
    <n v="2500"/>
  </r>
  <r>
    <s v="M017"/>
    <s v="Neysa Krish"/>
    <n v="35"/>
    <x v="0"/>
    <x v="1"/>
    <d v="2024-02-07T00:00:00"/>
    <d v="2025-01-28T00:00:00"/>
    <n v="1200"/>
    <n v="25"/>
    <x v="2"/>
    <m/>
    <n v="11.9"/>
    <x v="1"/>
    <n v="14280"/>
  </r>
  <r>
    <s v="M018"/>
    <s v="Prerak Boase"/>
    <n v="56"/>
    <x v="1"/>
    <x v="2"/>
    <d v="2023-10-14T00:00:00"/>
    <d v="2024-12-23T00:00:00"/>
    <n v="2500"/>
    <n v="13"/>
    <x v="5"/>
    <m/>
    <n v="14.5"/>
    <x v="1"/>
    <n v="36250"/>
  </r>
  <r>
    <s v="M019"/>
    <s v="Siya Master"/>
    <n v="27"/>
    <x v="1"/>
    <x v="0"/>
    <d v="2024-03-03T00:00:00"/>
    <d v="2025-01-07T00:00:00"/>
    <n v="800"/>
    <n v="26"/>
    <x v="3"/>
    <m/>
    <n v="10.3"/>
    <x v="1"/>
    <n v="8240"/>
  </r>
  <r>
    <s v="M020"/>
    <s v="Madhup Biswas"/>
    <n v="28"/>
    <x v="0"/>
    <x v="2"/>
    <d v="2024-05-05T00:00:00"/>
    <d v="2024-11-12T00:00:00"/>
    <n v="2500"/>
    <n v="21"/>
    <x v="3"/>
    <s v="Tanya Bajwa"/>
    <n v="6.4"/>
    <x v="0"/>
    <n v="16000"/>
  </r>
  <r>
    <s v="M021"/>
    <s v="Indrans Ratti"/>
    <n v="57"/>
    <x v="1"/>
    <x v="3"/>
    <d v="2023-08-08T00:00:00"/>
    <d v="2025-01-17T00:00:00"/>
    <n v="1800"/>
    <n v="19"/>
    <x v="3"/>
    <m/>
    <n v="17.600000000000001"/>
    <x v="1"/>
    <n v="31680.000000000004"/>
  </r>
  <r>
    <s v="M022"/>
    <s v="Kimaya Balay"/>
    <n v="26"/>
    <x v="1"/>
    <x v="3"/>
    <d v="2024-01-29T00:00:00"/>
    <d v="2024-11-20T00:00:00"/>
    <n v="1800"/>
    <n v="5"/>
    <x v="0"/>
    <m/>
    <n v="9.9"/>
    <x v="1"/>
    <n v="17820"/>
  </r>
  <r>
    <s v="M023"/>
    <s v="Eva Dass"/>
    <n v="48"/>
    <x v="0"/>
    <x v="3"/>
    <d v="2024-06-08T00:00:00"/>
    <d v="2024-06-12T00:00:00"/>
    <n v="1800"/>
    <n v="18"/>
    <x v="5"/>
    <m/>
    <n v="0.1"/>
    <x v="1"/>
    <n v="180"/>
  </r>
  <r>
    <s v="M024"/>
    <s v="Pihu Wali"/>
    <n v="25"/>
    <x v="1"/>
    <x v="1"/>
    <d v="2024-05-27T00:00:00"/>
    <d v="2025-03-14T00:00:00"/>
    <n v="1200"/>
    <n v="6"/>
    <x v="0"/>
    <m/>
    <n v="9.6999999999999993"/>
    <x v="1"/>
    <n v="11640"/>
  </r>
  <r>
    <s v="M025"/>
    <s v="Tiya Rege"/>
    <n v="53"/>
    <x v="0"/>
    <x v="3"/>
    <d v="2023-12-26T00:00:00"/>
    <d v="2024-03-21T00:00:00"/>
    <n v="1800"/>
    <n v="17"/>
    <x v="3"/>
    <s v="Adira Brar"/>
    <n v="2.9"/>
    <x v="0"/>
    <n v="5220"/>
  </r>
  <r>
    <s v="M026"/>
    <s v="Aarav Sen"/>
    <n v="42"/>
    <x v="1"/>
    <x v="1"/>
    <d v="2025-02-14T00:00:00"/>
    <d v="2025-03-11T00:00:00"/>
    <n v="1200"/>
    <n v="3"/>
    <x v="5"/>
    <m/>
    <n v="0.8"/>
    <x v="1"/>
    <n v="960"/>
  </r>
  <r>
    <s v="M027"/>
    <s v="Dishani Bera"/>
    <n v="24"/>
    <x v="0"/>
    <x v="2"/>
    <d v="2025-02-10T00:00:00"/>
    <d v="2025-03-10T00:00:00"/>
    <n v="2500"/>
    <n v="28"/>
    <x v="3"/>
    <m/>
    <n v="0.9"/>
    <x v="1"/>
    <n v="2250"/>
  </r>
  <r>
    <s v="M028"/>
    <s v="Indrans Grover"/>
    <n v="53"/>
    <x v="0"/>
    <x v="1"/>
    <d v="2024-11-18T00:00:00"/>
    <d v="2024-12-19T00:00:00"/>
    <n v="1200"/>
    <n v="23"/>
    <x v="1"/>
    <m/>
    <n v="1"/>
    <x v="1"/>
    <n v="1200"/>
  </r>
  <r>
    <s v="M029"/>
    <s v="Kismat Edwin"/>
    <n v="29"/>
    <x v="1"/>
    <x v="2"/>
    <d v="2024-04-19T00:00:00"/>
    <d v="2024-04-26T00:00:00"/>
    <n v="2500"/>
    <n v="8"/>
    <x v="2"/>
    <m/>
    <n v="0.2"/>
    <x v="1"/>
    <n v="500"/>
  </r>
  <r>
    <s v="M030"/>
    <s v="Taran Vyas"/>
    <n v="31"/>
    <x v="1"/>
    <x v="2"/>
    <d v="2025-01-10T00:00:00"/>
    <d v="2025-03-29T00:00:00"/>
    <n v="2500"/>
    <n v="23"/>
    <x v="4"/>
    <s v="Nakul Balakrishnan"/>
    <n v="2.6"/>
    <x v="0"/>
    <n v="6500"/>
  </r>
  <r>
    <s v="M031"/>
    <s v="Jiya Baral"/>
    <n v="52"/>
    <x v="1"/>
    <x v="0"/>
    <d v="2023-06-11T00:00:00"/>
    <d v="2024-12-30T00:00:00"/>
    <n v="800"/>
    <n v="9"/>
    <x v="5"/>
    <s v="Darshit Sidhu"/>
    <n v="18.899999999999999"/>
    <x v="0"/>
    <n v="15119.999999999998"/>
  </r>
  <r>
    <s v="M032"/>
    <s v="Gokul Sahni"/>
    <n v="20"/>
    <x v="0"/>
    <x v="1"/>
    <d v="2024-04-09T00:00:00"/>
    <d v="2024-11-08T00:00:00"/>
    <n v="1200"/>
    <n v="2"/>
    <x v="3"/>
    <m/>
    <n v="7.1"/>
    <x v="1"/>
    <n v="8520"/>
  </r>
  <r>
    <s v="M033"/>
    <s v="Prerak Lalla"/>
    <n v="22"/>
    <x v="0"/>
    <x v="0"/>
    <d v="2025-02-11T00:00:00"/>
    <d v="2025-03-24T00:00:00"/>
    <n v="800"/>
    <n v="30"/>
    <x v="3"/>
    <m/>
    <n v="1.4"/>
    <x v="1"/>
    <n v="1120"/>
  </r>
  <r>
    <s v="M034"/>
    <s v="Hrishita Shroff"/>
    <n v="23"/>
    <x v="0"/>
    <x v="3"/>
    <d v="2024-10-23T00:00:00"/>
    <d v="2025-03-05T00:00:00"/>
    <n v="1800"/>
    <n v="23"/>
    <x v="1"/>
    <s v="Riya Dugal"/>
    <n v="4.4000000000000004"/>
    <x v="0"/>
    <n v="7920.0000000000009"/>
  </r>
  <r>
    <s v="M035"/>
    <s v="Oorja Sachar"/>
    <n v="27"/>
    <x v="1"/>
    <x v="1"/>
    <d v="2024-01-21T00:00:00"/>
    <d v="2024-12-26T00:00:00"/>
    <n v="1200"/>
    <n v="27"/>
    <x v="1"/>
    <m/>
    <n v="11.3"/>
    <x v="1"/>
    <n v="135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A5E213-CA69-4C41-8DA7-DC10A606780E}"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2:T10" firstHeaderRow="1" firstDataRow="2" firstDataCol="1"/>
  <pivotFields count="14">
    <pivotField showAll="0"/>
    <pivotField showAll="0"/>
    <pivotField showAll="0"/>
    <pivotField showAll="0"/>
    <pivotField axis="axisCol" showAll="0">
      <items count="5">
        <item h="1" x="0"/>
        <item x="2"/>
        <item x="3"/>
        <item h="1" x="1"/>
        <item t="default"/>
      </items>
    </pivotField>
    <pivotField numFmtId="164" showAll="0"/>
    <pivotField numFmtId="164" showAll="0"/>
    <pivotField showAll="0"/>
    <pivotField showAll="0"/>
    <pivotField axis="axisRow" showAll="0">
      <items count="7">
        <item x="0"/>
        <item x="5"/>
        <item x="2"/>
        <item x="4"/>
        <item x="3"/>
        <item x="1"/>
        <item t="default"/>
      </items>
    </pivotField>
    <pivotField showAll="0"/>
    <pivotField showAll="0"/>
    <pivotField showAll="0"/>
    <pivotField dataField="1" numFmtId="166" showAll="0"/>
  </pivotFields>
  <rowFields count="1">
    <field x="9"/>
  </rowFields>
  <rowItems count="7">
    <i>
      <x/>
    </i>
    <i>
      <x v="1"/>
    </i>
    <i>
      <x v="2"/>
    </i>
    <i>
      <x v="3"/>
    </i>
    <i>
      <x v="4"/>
    </i>
    <i>
      <x v="5"/>
    </i>
    <i t="grand">
      <x/>
    </i>
  </rowItems>
  <colFields count="1">
    <field x="4"/>
  </colFields>
  <colItems count="3">
    <i>
      <x v="1"/>
    </i>
    <i>
      <x v="2"/>
    </i>
    <i t="grand">
      <x/>
    </i>
  </colItems>
  <dataFields count="1">
    <dataField name="Sum of Revenue_collection" fld="13"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AEB4B6-751D-422A-B8F4-4E328799D549}"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J10" firstHeaderRow="0" firstDataRow="1" firstDataCol="1"/>
  <pivotFields count="14">
    <pivotField showAll="0"/>
    <pivotField showAll="0"/>
    <pivotField showAll="0"/>
    <pivotField showAll="0"/>
    <pivotField axis="axisRow" showAll="0">
      <items count="5">
        <item x="0"/>
        <item x="2"/>
        <item x="3"/>
        <item x="1"/>
        <item t="default"/>
      </items>
    </pivotField>
    <pivotField numFmtId="164" showAll="0"/>
    <pivotField numFmtId="164" showAll="0"/>
    <pivotField showAll="0"/>
    <pivotField showAll="0"/>
    <pivotField axis="axisRow" showAll="0">
      <items count="7">
        <item h="1" x="0"/>
        <item h="1" sd="0" x="5"/>
        <item h="1" sd="0" x="2"/>
        <item x="4"/>
        <item h="1" sd="0" x="3"/>
        <item h="1" sd="0" x="1"/>
        <item t="default"/>
      </items>
    </pivotField>
    <pivotField showAll="0"/>
    <pivotField showAll="0"/>
    <pivotField axis="axisRow" showAll="0">
      <items count="3">
        <item h="1" x="1"/>
        <item x="0"/>
        <item t="default"/>
      </items>
    </pivotField>
    <pivotField dataField="1" numFmtId="166" showAll="0"/>
  </pivotFields>
  <rowFields count="3">
    <field x="9"/>
    <field x="4"/>
    <field x="12"/>
  </rowFields>
  <rowItems count="8">
    <i>
      <x v="3"/>
    </i>
    <i r="1">
      <x/>
    </i>
    <i r="2">
      <x v="1"/>
    </i>
    <i r="1">
      <x v="1"/>
    </i>
    <i r="2">
      <x v="1"/>
    </i>
    <i r="1">
      <x v="3"/>
    </i>
    <i r="2">
      <x v="1"/>
    </i>
    <i t="grand">
      <x/>
    </i>
  </rowItems>
  <colFields count="1">
    <field x="-2"/>
  </colFields>
  <colItems count="3">
    <i>
      <x/>
    </i>
    <i i="1">
      <x v="1"/>
    </i>
    <i i="2">
      <x v="2"/>
    </i>
  </colItems>
  <dataFields count="3">
    <dataField name="Revenue" fld="13" baseField="9" baseItem="0" numFmtId="166"/>
    <dataField name="Avg Revenue" fld="13" subtotal="average" baseField="9" baseItem="0" numFmtId="166"/>
    <dataField name="% of Revenue" fld="13" baseField="9" baseItem="0" numFmtId="10">
      <extLst>
        <ext xmlns:x14="http://schemas.microsoft.com/office/spreadsheetml/2009/9/main" uri="{E15A36E0-9728-4e99-A89B-3F7291B0FE68}">
          <x14:dataField pivotShowAs="percentOfParentRow"/>
        </ext>
      </extLst>
    </dataField>
  </dataFields>
  <chartFormats count="1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1"/>
          </reference>
          <reference field="12" count="1" selected="0">
            <x v="1"/>
          </reference>
        </references>
      </pivotArea>
    </chartFormat>
    <chartFormat chart="2" format="5" series="1">
      <pivotArea type="data" outline="0" fieldPosition="0">
        <references count="2">
          <reference field="4294967294" count="1" selected="0">
            <x v="2"/>
          </reference>
          <reference field="12" count="1" selected="0">
            <x v="1"/>
          </reference>
        </references>
      </pivotArea>
    </chartFormat>
    <chartFormat chart="2" format="6" series="1">
      <pivotArea type="data" outline="0" fieldPosition="0">
        <references count="2">
          <reference field="4294967294" count="1" selected="0">
            <x v="0"/>
          </reference>
          <reference field="4" count="1" selected="0">
            <x v="1"/>
          </reference>
        </references>
      </pivotArea>
    </chartFormat>
    <chartFormat chart="2" format="7" series="1">
      <pivotArea type="data" outline="0" fieldPosition="0">
        <references count="2">
          <reference field="4294967294" count="1" selected="0">
            <x v="1"/>
          </reference>
          <reference field="4" count="1" selected="0">
            <x v="1"/>
          </reference>
        </references>
      </pivotArea>
    </chartFormat>
    <chartFormat chart="2" format="8" series="1">
      <pivotArea type="data" outline="0" fieldPosition="0">
        <references count="2">
          <reference field="4294967294" count="1" selected="0">
            <x v="2"/>
          </reference>
          <reference field="4" count="1" selected="0">
            <x v="1"/>
          </reference>
        </references>
      </pivotArea>
    </chartFormat>
    <chartFormat chart="2" format="9" series="1">
      <pivotArea type="data" outline="0" fieldPosition="0">
        <references count="2">
          <reference field="4294967294" count="1" selected="0">
            <x v="0"/>
          </reference>
          <reference field="4" count="1" selected="0">
            <x v="2"/>
          </reference>
        </references>
      </pivotArea>
    </chartFormat>
    <chartFormat chart="2" format="10" series="1">
      <pivotArea type="data" outline="0" fieldPosition="0">
        <references count="2">
          <reference field="4294967294" count="1" selected="0">
            <x v="1"/>
          </reference>
          <reference field="4" count="1" selected="0">
            <x v="2"/>
          </reference>
        </references>
      </pivotArea>
    </chartFormat>
    <chartFormat chart="2" format="11" series="1">
      <pivotArea type="data" outline="0" fieldPosition="0">
        <references count="2">
          <reference field="4294967294" count="1" selected="0">
            <x v="2"/>
          </reference>
          <reference field="4" count="1" selected="0">
            <x v="2"/>
          </reference>
        </references>
      </pivotArea>
    </chartFormat>
    <chartFormat chart="2" format="12" series="1">
      <pivotArea type="data" outline="0" fieldPosition="0">
        <references count="2">
          <reference field="4294967294" count="1" selected="0">
            <x v="0"/>
          </reference>
          <reference field="4" count="1" selected="0">
            <x v="3"/>
          </reference>
        </references>
      </pivotArea>
    </chartFormat>
    <chartFormat chart="2" format="13" series="1">
      <pivotArea type="data" outline="0" fieldPosition="0">
        <references count="2">
          <reference field="4294967294" count="1" selected="0">
            <x v="1"/>
          </reference>
          <reference field="4" count="1" selected="0">
            <x v="3"/>
          </reference>
        </references>
      </pivotArea>
    </chartFormat>
    <chartFormat chart="2" format="14" series="1">
      <pivotArea type="data" outline="0" fieldPosition="0">
        <references count="2">
          <reference field="4294967294" count="1" selected="0">
            <x v="2"/>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D2A6F8-794B-41E4-9912-E75005AEE3CA}"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G24" firstHeaderRow="1" firstDataRow="1" firstDataCol="1"/>
  <pivotFields count="15">
    <pivotField showAll="0"/>
    <pivotField showAll="0"/>
    <pivotField showAll="0"/>
    <pivotField axis="axisRow" dataField="1" showAll="0">
      <items count="3">
        <item x="1"/>
        <item x="0"/>
        <item t="default"/>
      </items>
    </pivotField>
    <pivotField showAll="0"/>
    <pivotField numFmtId="164" showAll="0"/>
    <pivotField numFmtId="164" showAll="0"/>
    <pivotField showAll="0"/>
    <pivotField showAll="0"/>
    <pivotField axis="axisRow" showAll="0">
      <items count="7">
        <item x="0"/>
        <item x="5"/>
        <item x="2"/>
        <item x="4"/>
        <item x="3"/>
        <item x="1"/>
        <item t="default"/>
      </items>
    </pivotField>
    <pivotField showAll="0"/>
    <pivotField showAll="0"/>
    <pivotField showAll="0"/>
    <pivotField numFmtId="166" showAll="0"/>
    <pivotField showAll="0"/>
  </pivotFields>
  <rowFields count="2">
    <field x="9"/>
    <field x="3"/>
  </rowFields>
  <rowItems count="19">
    <i>
      <x/>
    </i>
    <i r="1">
      <x/>
    </i>
    <i r="1">
      <x v="1"/>
    </i>
    <i>
      <x v="1"/>
    </i>
    <i r="1">
      <x/>
    </i>
    <i r="1">
      <x v="1"/>
    </i>
    <i>
      <x v="2"/>
    </i>
    <i r="1">
      <x/>
    </i>
    <i r="1">
      <x v="1"/>
    </i>
    <i>
      <x v="3"/>
    </i>
    <i r="1">
      <x/>
    </i>
    <i r="1">
      <x v="1"/>
    </i>
    <i>
      <x v="4"/>
    </i>
    <i r="1">
      <x/>
    </i>
    <i r="1">
      <x v="1"/>
    </i>
    <i>
      <x v="5"/>
    </i>
    <i r="1">
      <x/>
    </i>
    <i r="1">
      <x v="1"/>
    </i>
    <i t="grand">
      <x/>
    </i>
  </rowItems>
  <colItems count="1">
    <i/>
  </colItems>
  <dataFields count="1">
    <dataField name="Total member" fld="3"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38018C-06E6-4421-940D-F8D0CCE60421}"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5:M11" firstHeaderRow="1" firstDataRow="2" firstDataCol="1"/>
  <pivotFields count="15">
    <pivotField showAll="0"/>
    <pivotField showAll="0"/>
    <pivotField showAll="0"/>
    <pivotField showAll="0"/>
    <pivotField axis="axisRow" showAll="0">
      <items count="5">
        <item x="0"/>
        <item x="2"/>
        <item x="3"/>
        <item x="1"/>
        <item t="default"/>
      </items>
    </pivotField>
    <pivotField numFmtId="164" showAll="0"/>
    <pivotField numFmtId="164" showAll="0"/>
    <pivotField showAll="0"/>
    <pivotField showAll="0"/>
    <pivotField showAll="0"/>
    <pivotField showAll="0"/>
    <pivotField showAll="0"/>
    <pivotField showAll="0"/>
    <pivotField numFmtId="166" showAll="0"/>
    <pivotField axis="axisCol" dataField="1" showAll="0">
      <items count="4">
        <item x="2"/>
        <item x="0"/>
        <item x="1"/>
        <item t="default"/>
      </items>
    </pivotField>
  </pivotFields>
  <rowFields count="1">
    <field x="4"/>
  </rowFields>
  <rowItems count="5">
    <i>
      <x/>
    </i>
    <i>
      <x v="1"/>
    </i>
    <i>
      <x v="2"/>
    </i>
    <i>
      <x v="3"/>
    </i>
    <i t="grand">
      <x/>
    </i>
  </rowItems>
  <colFields count="1">
    <field x="14"/>
  </colFields>
  <colItems count="4">
    <i>
      <x/>
    </i>
    <i>
      <x v="1"/>
    </i>
    <i>
      <x v="2"/>
    </i>
    <i t="grand">
      <x/>
    </i>
  </colItems>
  <dataFields count="1">
    <dataField name="Count of Age category"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4A54997-9C60-456A-90AA-18952F616A21}" sourceName="City">
  <pivotTables>
    <pivotTable tabId="4" name="PivotTable3"/>
  </pivotTables>
  <data>
    <tabular pivotCacheId="1059001507">
      <items count="6">
        <i x="0"/>
        <i x="5"/>
        <i x="2"/>
        <i x="4" s="1"/>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0C6360B1-EF41-4927-BC07-E7905FEC49A0}" sourceName="Membership_Type">
  <pivotTables>
    <pivotTable tabId="4" name="PivotTable3"/>
  </pivotTables>
  <data>
    <tabular pivotCacheId="1059001507">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red" xr10:uid="{8A5E44D0-17DF-49E6-9D7F-B8EA817CCDA2}" sourceName="Referred">
  <pivotTables>
    <pivotTable tabId="4" name="PivotTable3"/>
  </pivotTables>
  <data>
    <tabular pivotCacheId="1059001507">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429F241C-9805-41BC-A78F-D497F146E497}" cache="Slicer_City" caption="City" rowHeight="234950"/>
  <slicer name="Membership_Type" xr10:uid="{F8EADA2B-4BD7-4228-9AEC-B7BD0A80FF67}" cache="Slicer_Membership_Type" caption="Membership_Type" rowHeight="234950"/>
  <slicer name="Referred" xr10:uid="{178CC0E8-3F22-4682-A69C-B4F5F8CCB5D5}" cache="Slicer_Referred" caption="Referred"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0"/>
  <sheetViews>
    <sheetView tabSelected="1" topLeftCell="H1" workbookViewId="0">
      <selection activeCell="U14" sqref="U14"/>
    </sheetView>
  </sheetViews>
  <sheetFormatPr defaultColWidth="14.44140625" defaultRowHeight="15" customHeight="1" x14ac:dyDescent="0.3"/>
  <cols>
    <col min="1" max="1" width="11" bestFit="1" customWidth="1"/>
    <col min="2" max="2" width="14.88671875" bestFit="1" customWidth="1"/>
    <col min="3" max="3" width="4.21875" bestFit="1" customWidth="1"/>
    <col min="4" max="4" width="7.109375" bestFit="1" customWidth="1"/>
    <col min="5" max="5" width="16.88671875" bestFit="1" customWidth="1"/>
    <col min="6" max="7" width="10.33203125" bestFit="1" customWidth="1"/>
    <col min="8" max="8" width="12.109375" bestFit="1" customWidth="1"/>
    <col min="9" max="9" width="10.77734375" bestFit="1" customWidth="1"/>
    <col min="10" max="10" width="9.77734375" bestFit="1" customWidth="1"/>
    <col min="11" max="11" width="17.5546875" bestFit="1" customWidth="1"/>
    <col min="12" max="12" width="28.88671875" bestFit="1" customWidth="1"/>
    <col min="13" max="13" width="8.6640625" customWidth="1"/>
    <col min="14" max="14" width="17.6640625" bestFit="1" customWidth="1"/>
    <col min="15" max="15" width="12" bestFit="1" customWidth="1"/>
    <col min="16" max="16" width="8.6640625" customWidth="1"/>
    <col min="17" max="17" width="24.21875" bestFit="1" customWidth="1"/>
    <col min="18" max="18" width="15.5546875" bestFit="1" customWidth="1"/>
    <col min="19" max="19" width="10.5546875" bestFit="1" customWidth="1"/>
    <col min="20" max="20" width="12.109375" bestFit="1" customWidth="1"/>
    <col min="21" max="21" width="10.5546875" bestFit="1" customWidth="1"/>
    <col min="22" max="22" width="12.109375" bestFit="1" customWidth="1"/>
    <col min="23" max="26" width="8.6640625" customWidth="1"/>
  </cols>
  <sheetData>
    <row r="1" spans="1:20" ht="14.4" x14ac:dyDescent="0.3">
      <c r="A1" s="1" t="s">
        <v>107</v>
      </c>
      <c r="B1" s="1" t="s">
        <v>0</v>
      </c>
      <c r="C1" s="1" t="s">
        <v>1</v>
      </c>
      <c r="D1" s="1" t="s">
        <v>2</v>
      </c>
      <c r="E1" s="1" t="s">
        <v>3</v>
      </c>
      <c r="F1" s="1" t="s">
        <v>4</v>
      </c>
      <c r="G1" s="1" t="s">
        <v>5</v>
      </c>
      <c r="H1" s="1" t="s">
        <v>6</v>
      </c>
      <c r="I1" s="1" t="s">
        <v>7</v>
      </c>
      <c r="J1" s="1" t="s">
        <v>8</v>
      </c>
      <c r="K1" s="1" t="s">
        <v>9</v>
      </c>
      <c r="L1" s="1" t="s">
        <v>108</v>
      </c>
      <c r="M1" s="1" t="s">
        <v>109</v>
      </c>
      <c r="N1" s="1" t="s">
        <v>110</v>
      </c>
      <c r="O1" s="1" t="s">
        <v>119</v>
      </c>
    </row>
    <row r="2" spans="1:20" ht="14.4" x14ac:dyDescent="0.3">
      <c r="A2" s="2" t="s">
        <v>10</v>
      </c>
      <c r="B2" s="2" t="s">
        <v>11</v>
      </c>
      <c r="C2" s="2">
        <v>59</v>
      </c>
      <c r="D2" s="2" t="s">
        <v>12</v>
      </c>
      <c r="E2" s="2" t="s">
        <v>13</v>
      </c>
      <c r="F2" s="3">
        <v>45235</v>
      </c>
      <c r="G2" s="3">
        <v>45425</v>
      </c>
      <c r="H2" s="2">
        <v>800</v>
      </c>
      <c r="I2" s="2">
        <v>25</v>
      </c>
      <c r="J2" s="2" t="s">
        <v>14</v>
      </c>
      <c r="K2" s="2" t="s">
        <v>15</v>
      </c>
      <c r="L2">
        <f>ROUND((G2-F2)/30,1)</f>
        <v>6.3</v>
      </c>
      <c r="M2" t="str">
        <f>IF(ISBLANK(K2),"No","Yes")</f>
        <v>Yes</v>
      </c>
      <c r="N2" s="4">
        <f>H2*L2</f>
        <v>5040</v>
      </c>
      <c r="O2" t="str">
        <f>IF(C2&lt;=30,"Youth",IF(C2&lt;=45,"Adult","Seniors"))</f>
        <v>Seniors</v>
      </c>
      <c r="Q2" s="5" t="s">
        <v>114</v>
      </c>
      <c r="R2" s="5" t="s">
        <v>113</v>
      </c>
    </row>
    <row r="3" spans="1:20" ht="14.4" x14ac:dyDescent="0.3">
      <c r="A3" s="2" t="s">
        <v>16</v>
      </c>
      <c r="B3" s="2" t="s">
        <v>17</v>
      </c>
      <c r="C3" s="2">
        <v>27</v>
      </c>
      <c r="D3" s="2" t="s">
        <v>12</v>
      </c>
      <c r="E3" s="2" t="s">
        <v>13</v>
      </c>
      <c r="F3" s="3">
        <v>45714</v>
      </c>
      <c r="G3" s="3">
        <v>45740</v>
      </c>
      <c r="H3" s="2">
        <v>800</v>
      </c>
      <c r="I3" s="2">
        <v>20</v>
      </c>
      <c r="J3" s="2" t="s">
        <v>18</v>
      </c>
      <c r="K3" s="2" t="s">
        <v>19</v>
      </c>
      <c r="L3">
        <f t="shared" ref="L3:L36" si="0">ROUND((G3-F3)/30,1)</f>
        <v>0.9</v>
      </c>
      <c r="M3" t="str">
        <f t="shared" ref="M3:M36" si="1">IF(ISBLANK(K3),"No","Yes")</f>
        <v>Yes</v>
      </c>
      <c r="N3" s="4">
        <f t="shared" ref="N3:N36" si="2">H3*L3</f>
        <v>720</v>
      </c>
      <c r="O3" t="str">
        <f t="shared" ref="O3:O36" si="3">IF(C3&lt;=30,"Youth",IF(C3&lt;=45,"Adult","Seniors"))</f>
        <v>Youth</v>
      </c>
      <c r="Q3" s="5" t="s">
        <v>111</v>
      </c>
      <c r="R3" t="s">
        <v>31</v>
      </c>
      <c r="S3" t="s">
        <v>41</v>
      </c>
      <c r="T3" t="s">
        <v>112</v>
      </c>
    </row>
    <row r="4" spans="1:20" ht="14.4" x14ac:dyDescent="0.3">
      <c r="A4" s="2" t="s">
        <v>20</v>
      </c>
      <c r="B4" s="2" t="s">
        <v>21</v>
      </c>
      <c r="C4" s="2">
        <v>24</v>
      </c>
      <c r="D4" s="2" t="s">
        <v>12</v>
      </c>
      <c r="E4" s="2" t="s">
        <v>22</v>
      </c>
      <c r="F4" s="3">
        <v>45191</v>
      </c>
      <c r="G4" s="3">
        <v>45371</v>
      </c>
      <c r="H4" s="2">
        <v>1200</v>
      </c>
      <c r="I4" s="2">
        <v>18</v>
      </c>
      <c r="J4" s="2" t="s">
        <v>23</v>
      </c>
      <c r="K4" s="2" t="s">
        <v>24</v>
      </c>
      <c r="L4">
        <f t="shared" si="0"/>
        <v>6</v>
      </c>
      <c r="M4" t="str">
        <f t="shared" si="1"/>
        <v>Yes</v>
      </c>
      <c r="N4" s="4">
        <f t="shared" si="2"/>
        <v>7200</v>
      </c>
      <c r="O4" t="str">
        <f t="shared" si="3"/>
        <v>Youth</v>
      </c>
      <c r="Q4" s="6" t="s">
        <v>14</v>
      </c>
      <c r="R4" s="4">
        <v>18000</v>
      </c>
      <c r="S4" s="4">
        <v>17820</v>
      </c>
      <c r="T4" s="4">
        <v>35820</v>
      </c>
    </row>
    <row r="5" spans="1:20" ht="14.4" x14ac:dyDescent="0.3">
      <c r="A5" s="2" t="s">
        <v>25</v>
      </c>
      <c r="B5" s="2" t="s">
        <v>26</v>
      </c>
      <c r="C5" s="2">
        <v>31</v>
      </c>
      <c r="D5" s="2" t="s">
        <v>27</v>
      </c>
      <c r="E5" s="2" t="s">
        <v>22</v>
      </c>
      <c r="F5" s="3">
        <v>45479</v>
      </c>
      <c r="G5" s="3">
        <v>45587</v>
      </c>
      <c r="H5" s="2">
        <v>1200</v>
      </c>
      <c r="I5" s="2">
        <v>16</v>
      </c>
      <c r="J5" s="2" t="s">
        <v>23</v>
      </c>
      <c r="K5" s="2" t="s">
        <v>28</v>
      </c>
      <c r="L5">
        <f t="shared" si="0"/>
        <v>3.6</v>
      </c>
      <c r="M5" t="str">
        <f t="shared" si="1"/>
        <v>Yes</v>
      </c>
      <c r="N5" s="4">
        <f t="shared" si="2"/>
        <v>4320</v>
      </c>
      <c r="O5" t="str">
        <f t="shared" si="3"/>
        <v>Adult</v>
      </c>
      <c r="Q5" s="6" t="s">
        <v>67</v>
      </c>
      <c r="R5" s="4">
        <v>36250</v>
      </c>
      <c r="S5" s="4">
        <v>180</v>
      </c>
      <c r="T5" s="4">
        <v>36430</v>
      </c>
    </row>
    <row r="6" spans="1:20" ht="14.4" x14ac:dyDescent="0.3">
      <c r="A6" s="2" t="s">
        <v>29</v>
      </c>
      <c r="B6" s="2" t="s">
        <v>30</v>
      </c>
      <c r="C6" s="2">
        <v>19</v>
      </c>
      <c r="D6" s="2" t="s">
        <v>12</v>
      </c>
      <c r="E6" s="2" t="s">
        <v>31</v>
      </c>
      <c r="F6" s="3">
        <v>45286</v>
      </c>
      <c r="G6" s="3">
        <v>45501</v>
      </c>
      <c r="H6" s="2">
        <v>2500</v>
      </c>
      <c r="I6" s="2">
        <v>12</v>
      </c>
      <c r="J6" s="2" t="s">
        <v>14</v>
      </c>
      <c r="K6" s="2" t="s">
        <v>32</v>
      </c>
      <c r="L6">
        <f t="shared" si="0"/>
        <v>7.2</v>
      </c>
      <c r="M6" t="str">
        <f t="shared" si="1"/>
        <v>Yes</v>
      </c>
      <c r="N6" s="4">
        <f t="shared" si="2"/>
        <v>18000</v>
      </c>
      <c r="O6" t="str">
        <f t="shared" si="3"/>
        <v>Youth</v>
      </c>
      <c r="Q6" s="6" t="s">
        <v>23</v>
      </c>
      <c r="R6" s="4">
        <v>500</v>
      </c>
      <c r="S6" s="4"/>
      <c r="T6" s="4">
        <v>500</v>
      </c>
    </row>
    <row r="7" spans="1:20" ht="14.4" x14ac:dyDescent="0.3">
      <c r="A7" s="2" t="s">
        <v>33</v>
      </c>
      <c r="B7" s="2" t="s">
        <v>34</v>
      </c>
      <c r="C7" s="2">
        <v>40</v>
      </c>
      <c r="D7" s="2" t="s">
        <v>12</v>
      </c>
      <c r="E7" s="2" t="s">
        <v>13</v>
      </c>
      <c r="F7" s="3">
        <v>45317</v>
      </c>
      <c r="G7" s="3">
        <v>45392</v>
      </c>
      <c r="H7" s="2">
        <v>800</v>
      </c>
      <c r="I7" s="2">
        <v>14</v>
      </c>
      <c r="J7" s="2" t="s">
        <v>35</v>
      </c>
      <c r="K7" s="2" t="s">
        <v>36</v>
      </c>
      <c r="L7">
        <f t="shared" si="0"/>
        <v>2.5</v>
      </c>
      <c r="M7" t="str">
        <f t="shared" si="1"/>
        <v>Yes</v>
      </c>
      <c r="N7" s="4">
        <f t="shared" si="2"/>
        <v>2000</v>
      </c>
      <c r="O7" t="str">
        <f t="shared" si="3"/>
        <v>Adult</v>
      </c>
      <c r="Q7" s="6" t="s">
        <v>42</v>
      </c>
      <c r="R7" s="4">
        <v>9000</v>
      </c>
      <c r="S7" s="4">
        <v>11880</v>
      </c>
      <c r="T7" s="4">
        <v>20880</v>
      </c>
    </row>
    <row r="8" spans="1:20" ht="14.4" x14ac:dyDescent="0.3">
      <c r="A8" s="2" t="s">
        <v>37</v>
      </c>
      <c r="B8" s="2" t="s">
        <v>38</v>
      </c>
      <c r="C8" s="2">
        <v>41</v>
      </c>
      <c r="D8" s="2" t="s">
        <v>27</v>
      </c>
      <c r="E8" s="2" t="s">
        <v>13</v>
      </c>
      <c r="F8" s="3">
        <v>45588</v>
      </c>
      <c r="G8" s="3">
        <v>45677</v>
      </c>
      <c r="H8" s="2">
        <v>800</v>
      </c>
      <c r="I8" s="2">
        <v>25</v>
      </c>
      <c r="J8" s="2" t="s">
        <v>18</v>
      </c>
      <c r="L8">
        <f t="shared" si="0"/>
        <v>3</v>
      </c>
      <c r="M8" t="str">
        <f t="shared" si="1"/>
        <v>No</v>
      </c>
      <c r="N8" s="4">
        <f t="shared" si="2"/>
        <v>2400</v>
      </c>
      <c r="O8" t="str">
        <f t="shared" si="3"/>
        <v>Adult</v>
      </c>
      <c r="Q8" s="6" t="s">
        <v>35</v>
      </c>
      <c r="R8" s="4">
        <v>18250</v>
      </c>
      <c r="S8" s="4">
        <v>36900</v>
      </c>
      <c r="T8" s="4">
        <v>55150</v>
      </c>
    </row>
    <row r="9" spans="1:20" ht="14.4" x14ac:dyDescent="0.3">
      <c r="A9" s="2" t="s">
        <v>39</v>
      </c>
      <c r="B9" s="2" t="s">
        <v>40</v>
      </c>
      <c r="C9" s="2">
        <v>43</v>
      </c>
      <c r="D9" s="2" t="s">
        <v>12</v>
      </c>
      <c r="E9" s="2" t="s">
        <v>41</v>
      </c>
      <c r="F9" s="3">
        <v>45450</v>
      </c>
      <c r="G9" s="3">
        <v>45563</v>
      </c>
      <c r="H9" s="2">
        <v>1800</v>
      </c>
      <c r="I9" s="2">
        <v>28</v>
      </c>
      <c r="J9" s="2" t="s">
        <v>42</v>
      </c>
      <c r="L9">
        <f t="shared" si="0"/>
        <v>3.8</v>
      </c>
      <c r="M9" t="str">
        <f t="shared" si="1"/>
        <v>No</v>
      </c>
      <c r="N9" s="4">
        <f t="shared" si="2"/>
        <v>6840</v>
      </c>
      <c r="O9" t="str">
        <f t="shared" si="3"/>
        <v>Adult</v>
      </c>
      <c r="Q9" s="6" t="s">
        <v>18</v>
      </c>
      <c r="R9" s="4"/>
      <c r="S9" s="4">
        <v>7920.0000000000009</v>
      </c>
      <c r="T9" s="4">
        <v>7920.0000000000009</v>
      </c>
    </row>
    <row r="10" spans="1:20" ht="14.4" x14ac:dyDescent="0.3">
      <c r="A10" s="2" t="s">
        <v>43</v>
      </c>
      <c r="B10" s="2" t="s">
        <v>44</v>
      </c>
      <c r="C10" s="2">
        <v>42</v>
      </c>
      <c r="D10" s="2" t="s">
        <v>12</v>
      </c>
      <c r="E10" s="2" t="s">
        <v>13</v>
      </c>
      <c r="F10" s="3">
        <v>45569</v>
      </c>
      <c r="G10" s="3">
        <v>45582</v>
      </c>
      <c r="H10" s="2">
        <v>800</v>
      </c>
      <c r="I10" s="2">
        <v>3</v>
      </c>
      <c r="J10" s="2" t="s">
        <v>42</v>
      </c>
      <c r="K10" s="2" t="s">
        <v>45</v>
      </c>
      <c r="L10">
        <f t="shared" si="0"/>
        <v>0.4</v>
      </c>
      <c r="M10" t="str">
        <f t="shared" si="1"/>
        <v>Yes</v>
      </c>
      <c r="N10" s="4">
        <f t="shared" si="2"/>
        <v>320</v>
      </c>
      <c r="O10" t="str">
        <f t="shared" si="3"/>
        <v>Adult</v>
      </c>
      <c r="Q10" s="6" t="s">
        <v>112</v>
      </c>
      <c r="R10" s="4">
        <v>82000</v>
      </c>
      <c r="S10" s="4">
        <v>74700</v>
      </c>
      <c r="T10" s="4">
        <v>156700</v>
      </c>
    </row>
    <row r="11" spans="1:20" ht="14.4" x14ac:dyDescent="0.3">
      <c r="A11" s="2" t="s">
        <v>46</v>
      </c>
      <c r="B11" s="2" t="s">
        <v>47</v>
      </c>
      <c r="C11" s="2">
        <v>37</v>
      </c>
      <c r="D11" s="2" t="s">
        <v>12</v>
      </c>
      <c r="E11" s="2" t="s">
        <v>22</v>
      </c>
      <c r="F11" s="3">
        <v>45202</v>
      </c>
      <c r="G11" s="3">
        <v>45280</v>
      </c>
      <c r="H11" s="2">
        <v>1200</v>
      </c>
      <c r="I11" s="2">
        <v>29</v>
      </c>
      <c r="J11" s="2" t="s">
        <v>35</v>
      </c>
      <c r="K11" s="2" t="s">
        <v>48</v>
      </c>
      <c r="L11">
        <f t="shared" si="0"/>
        <v>2.6</v>
      </c>
      <c r="M11" t="str">
        <f t="shared" si="1"/>
        <v>Yes</v>
      </c>
      <c r="N11" s="4">
        <f t="shared" si="2"/>
        <v>3120</v>
      </c>
      <c r="O11" t="str">
        <f t="shared" si="3"/>
        <v>Adult</v>
      </c>
    </row>
    <row r="12" spans="1:20" ht="14.4" x14ac:dyDescent="0.3">
      <c r="A12" s="2" t="s">
        <v>49</v>
      </c>
      <c r="B12" s="2" t="s">
        <v>50</v>
      </c>
      <c r="C12" s="2">
        <v>48</v>
      </c>
      <c r="D12" s="2" t="s">
        <v>27</v>
      </c>
      <c r="E12" s="2" t="s">
        <v>22</v>
      </c>
      <c r="F12" s="3">
        <v>45297</v>
      </c>
      <c r="G12" s="3">
        <v>45459</v>
      </c>
      <c r="H12" s="2">
        <v>1200</v>
      </c>
      <c r="I12" s="2">
        <v>13</v>
      </c>
      <c r="J12" s="2" t="s">
        <v>14</v>
      </c>
      <c r="K12" s="2" t="s">
        <v>51</v>
      </c>
      <c r="L12">
        <f t="shared" si="0"/>
        <v>5.4</v>
      </c>
      <c r="M12" t="str">
        <f t="shared" si="1"/>
        <v>Yes</v>
      </c>
      <c r="N12" s="4">
        <f t="shared" si="2"/>
        <v>6480</v>
      </c>
      <c r="O12" t="str">
        <f t="shared" si="3"/>
        <v>Seniors</v>
      </c>
    </row>
    <row r="13" spans="1:20" ht="14.4" x14ac:dyDescent="0.3">
      <c r="A13" s="2" t="s">
        <v>52</v>
      </c>
      <c r="B13" s="2" t="s">
        <v>53</v>
      </c>
      <c r="C13" s="2">
        <v>36</v>
      </c>
      <c r="D13" s="2" t="s">
        <v>12</v>
      </c>
      <c r="E13" s="2" t="s">
        <v>22</v>
      </c>
      <c r="F13" s="3">
        <v>45154</v>
      </c>
      <c r="G13" s="3">
        <v>45568</v>
      </c>
      <c r="H13" s="2">
        <v>1200</v>
      </c>
      <c r="I13" s="2">
        <v>19</v>
      </c>
      <c r="J13" s="2" t="s">
        <v>42</v>
      </c>
      <c r="K13" s="2" t="s">
        <v>54</v>
      </c>
      <c r="L13">
        <f t="shared" si="0"/>
        <v>13.8</v>
      </c>
      <c r="M13" t="str">
        <f t="shared" si="1"/>
        <v>Yes</v>
      </c>
      <c r="N13" s="4">
        <f t="shared" si="2"/>
        <v>16560</v>
      </c>
      <c r="O13" t="str">
        <f t="shared" si="3"/>
        <v>Adult</v>
      </c>
    </row>
    <row r="14" spans="1:20" ht="14.4" x14ac:dyDescent="0.3">
      <c r="A14" s="2" t="s">
        <v>55</v>
      </c>
      <c r="B14" s="2" t="s">
        <v>56</v>
      </c>
      <c r="C14" s="2">
        <v>48</v>
      </c>
      <c r="D14" s="2" t="s">
        <v>27</v>
      </c>
      <c r="E14" s="2" t="s">
        <v>41</v>
      </c>
      <c r="F14" s="3">
        <v>45556</v>
      </c>
      <c r="G14" s="3">
        <v>45641</v>
      </c>
      <c r="H14" s="2">
        <v>1800</v>
      </c>
      <c r="I14" s="2">
        <v>22</v>
      </c>
      <c r="J14" s="2" t="s">
        <v>42</v>
      </c>
      <c r="L14">
        <f t="shared" si="0"/>
        <v>2.8</v>
      </c>
      <c r="M14" t="str">
        <f t="shared" si="1"/>
        <v>No</v>
      </c>
      <c r="N14" s="4">
        <f t="shared" si="2"/>
        <v>5040</v>
      </c>
      <c r="O14" t="str">
        <f t="shared" si="3"/>
        <v>Seniors</v>
      </c>
    </row>
    <row r="15" spans="1:20" ht="14.4" x14ac:dyDescent="0.3">
      <c r="A15" s="2" t="s">
        <v>57</v>
      </c>
      <c r="B15" s="2" t="s">
        <v>58</v>
      </c>
      <c r="C15" s="2">
        <v>39</v>
      </c>
      <c r="D15" s="2" t="s">
        <v>12</v>
      </c>
      <c r="E15" s="2" t="s">
        <v>22</v>
      </c>
      <c r="F15" s="3">
        <v>45065</v>
      </c>
      <c r="G15" s="3">
        <v>45242</v>
      </c>
      <c r="H15" s="2">
        <v>1200</v>
      </c>
      <c r="I15" s="2">
        <v>28</v>
      </c>
      <c r="J15" s="2" t="s">
        <v>35</v>
      </c>
      <c r="L15">
        <f t="shared" si="0"/>
        <v>5.9</v>
      </c>
      <c r="M15" t="str">
        <f t="shared" si="1"/>
        <v>No</v>
      </c>
      <c r="N15" s="4">
        <f t="shared" si="2"/>
        <v>7080</v>
      </c>
      <c r="O15" t="str">
        <f t="shared" si="3"/>
        <v>Adult</v>
      </c>
    </row>
    <row r="16" spans="1:20" ht="14.4" x14ac:dyDescent="0.3">
      <c r="A16" s="2" t="s">
        <v>59</v>
      </c>
      <c r="B16" s="2" t="s">
        <v>60</v>
      </c>
      <c r="C16" s="2">
        <v>44</v>
      </c>
      <c r="D16" s="2" t="s">
        <v>27</v>
      </c>
      <c r="E16" s="2" t="s">
        <v>13</v>
      </c>
      <c r="F16" s="3">
        <v>45333</v>
      </c>
      <c r="G16" s="3">
        <v>45540</v>
      </c>
      <c r="H16" s="2">
        <v>800</v>
      </c>
      <c r="I16" s="2">
        <v>8</v>
      </c>
      <c r="J16" s="2" t="s">
        <v>23</v>
      </c>
      <c r="L16">
        <f t="shared" si="0"/>
        <v>6.9</v>
      </c>
      <c r="M16" t="str">
        <f t="shared" si="1"/>
        <v>No</v>
      </c>
      <c r="N16" s="4">
        <f t="shared" si="2"/>
        <v>5520</v>
      </c>
      <c r="O16" t="str">
        <f t="shared" si="3"/>
        <v>Adult</v>
      </c>
    </row>
    <row r="17" spans="1:15" ht="14.4" x14ac:dyDescent="0.3">
      <c r="A17" s="2" t="s">
        <v>61</v>
      </c>
      <c r="B17" s="2" t="s">
        <v>62</v>
      </c>
      <c r="C17" s="2">
        <v>39</v>
      </c>
      <c r="D17" s="2" t="s">
        <v>12</v>
      </c>
      <c r="E17" s="2" t="s">
        <v>31</v>
      </c>
      <c r="F17" s="3">
        <v>45702</v>
      </c>
      <c r="G17" s="3">
        <v>45732</v>
      </c>
      <c r="H17" s="2">
        <v>2500</v>
      </c>
      <c r="I17" s="2">
        <v>14</v>
      </c>
      <c r="J17" s="2" t="s">
        <v>42</v>
      </c>
      <c r="L17">
        <f t="shared" si="0"/>
        <v>1</v>
      </c>
      <c r="M17" t="str">
        <f t="shared" si="1"/>
        <v>No</v>
      </c>
      <c r="N17" s="4">
        <f t="shared" si="2"/>
        <v>2500</v>
      </c>
      <c r="O17" t="str">
        <f t="shared" si="3"/>
        <v>Adult</v>
      </c>
    </row>
    <row r="18" spans="1:15" ht="14.4" x14ac:dyDescent="0.3">
      <c r="A18" s="2" t="s">
        <v>63</v>
      </c>
      <c r="B18" s="2" t="s">
        <v>64</v>
      </c>
      <c r="C18" s="2">
        <v>35</v>
      </c>
      <c r="D18" s="2" t="s">
        <v>12</v>
      </c>
      <c r="E18" s="2" t="s">
        <v>22</v>
      </c>
      <c r="F18" s="3">
        <v>45329</v>
      </c>
      <c r="G18" s="3">
        <v>45685</v>
      </c>
      <c r="H18" s="2">
        <v>1200</v>
      </c>
      <c r="I18" s="2">
        <v>25</v>
      </c>
      <c r="J18" s="2" t="s">
        <v>23</v>
      </c>
      <c r="L18">
        <f t="shared" si="0"/>
        <v>11.9</v>
      </c>
      <c r="M18" t="str">
        <f t="shared" si="1"/>
        <v>No</v>
      </c>
      <c r="N18" s="4">
        <f t="shared" si="2"/>
        <v>14280</v>
      </c>
      <c r="O18" t="str">
        <f t="shared" si="3"/>
        <v>Adult</v>
      </c>
    </row>
    <row r="19" spans="1:15" ht="14.4" x14ac:dyDescent="0.3">
      <c r="A19" s="2" t="s">
        <v>65</v>
      </c>
      <c r="B19" s="2" t="s">
        <v>66</v>
      </c>
      <c r="C19" s="2">
        <v>56</v>
      </c>
      <c r="D19" s="2" t="s">
        <v>27</v>
      </c>
      <c r="E19" s="2" t="s">
        <v>31</v>
      </c>
      <c r="F19" s="3">
        <v>45213</v>
      </c>
      <c r="G19" s="3">
        <v>45649</v>
      </c>
      <c r="H19" s="2">
        <v>2500</v>
      </c>
      <c r="I19" s="2">
        <v>13</v>
      </c>
      <c r="J19" s="2" t="s">
        <v>67</v>
      </c>
      <c r="L19">
        <f t="shared" si="0"/>
        <v>14.5</v>
      </c>
      <c r="M19" t="str">
        <f t="shared" si="1"/>
        <v>No</v>
      </c>
      <c r="N19" s="4">
        <f t="shared" si="2"/>
        <v>36250</v>
      </c>
      <c r="O19" t="str">
        <f t="shared" si="3"/>
        <v>Seniors</v>
      </c>
    </row>
    <row r="20" spans="1:15" ht="14.4" x14ac:dyDescent="0.3">
      <c r="A20" s="2" t="s">
        <v>68</v>
      </c>
      <c r="B20" s="2" t="s">
        <v>69</v>
      </c>
      <c r="C20" s="2">
        <v>27</v>
      </c>
      <c r="D20" s="2" t="s">
        <v>27</v>
      </c>
      <c r="E20" s="2" t="s">
        <v>13</v>
      </c>
      <c r="F20" s="3">
        <v>45354</v>
      </c>
      <c r="G20" s="3">
        <v>45664</v>
      </c>
      <c r="H20" s="2">
        <v>800</v>
      </c>
      <c r="I20" s="2">
        <v>26</v>
      </c>
      <c r="J20" s="2" t="s">
        <v>35</v>
      </c>
      <c r="L20">
        <f t="shared" si="0"/>
        <v>10.3</v>
      </c>
      <c r="M20" t="str">
        <f t="shared" si="1"/>
        <v>No</v>
      </c>
      <c r="N20" s="4">
        <f t="shared" si="2"/>
        <v>8240</v>
      </c>
      <c r="O20" t="str">
        <f t="shared" si="3"/>
        <v>Youth</v>
      </c>
    </row>
    <row r="21" spans="1:15" ht="14.4" x14ac:dyDescent="0.3">
      <c r="A21" s="2" t="s">
        <v>70</v>
      </c>
      <c r="B21" s="2" t="s">
        <v>71</v>
      </c>
      <c r="C21" s="2">
        <v>28</v>
      </c>
      <c r="D21" s="2" t="s">
        <v>12</v>
      </c>
      <c r="E21" s="2" t="s">
        <v>31</v>
      </c>
      <c r="F21" s="3">
        <v>45417</v>
      </c>
      <c r="G21" s="3">
        <v>45608</v>
      </c>
      <c r="H21" s="2">
        <v>2500</v>
      </c>
      <c r="I21" s="2">
        <v>21</v>
      </c>
      <c r="J21" s="2" t="s">
        <v>35</v>
      </c>
      <c r="K21" s="2" t="s">
        <v>72</v>
      </c>
      <c r="L21">
        <f t="shared" si="0"/>
        <v>6.4</v>
      </c>
      <c r="M21" t="str">
        <f t="shared" si="1"/>
        <v>Yes</v>
      </c>
      <c r="N21" s="4">
        <f t="shared" si="2"/>
        <v>16000</v>
      </c>
      <c r="O21" t="str">
        <f t="shared" si="3"/>
        <v>Youth</v>
      </c>
    </row>
    <row r="22" spans="1:15" ht="14.4" x14ac:dyDescent="0.3">
      <c r="A22" s="2" t="s">
        <v>73</v>
      </c>
      <c r="B22" s="2" t="s">
        <v>74</v>
      </c>
      <c r="C22" s="2">
        <v>57</v>
      </c>
      <c r="D22" s="2" t="s">
        <v>27</v>
      </c>
      <c r="E22" s="2" t="s">
        <v>41</v>
      </c>
      <c r="F22" s="3">
        <v>45146</v>
      </c>
      <c r="G22" s="3">
        <v>45674</v>
      </c>
      <c r="H22" s="2">
        <v>1800</v>
      </c>
      <c r="I22" s="2">
        <v>19</v>
      </c>
      <c r="J22" s="2" t="s">
        <v>35</v>
      </c>
      <c r="L22">
        <f t="shared" si="0"/>
        <v>17.600000000000001</v>
      </c>
      <c r="M22" t="str">
        <f t="shared" si="1"/>
        <v>No</v>
      </c>
      <c r="N22" s="4">
        <f t="shared" si="2"/>
        <v>31680.000000000004</v>
      </c>
      <c r="O22" t="str">
        <f t="shared" si="3"/>
        <v>Seniors</v>
      </c>
    </row>
    <row r="23" spans="1:15" ht="14.4" x14ac:dyDescent="0.3">
      <c r="A23" s="2" t="s">
        <v>75</v>
      </c>
      <c r="B23" s="2" t="s">
        <v>76</v>
      </c>
      <c r="C23" s="2">
        <v>26</v>
      </c>
      <c r="D23" s="2" t="s">
        <v>27</v>
      </c>
      <c r="E23" s="2" t="s">
        <v>41</v>
      </c>
      <c r="F23" s="3">
        <v>45320</v>
      </c>
      <c r="G23" s="3">
        <v>45616</v>
      </c>
      <c r="H23" s="2">
        <v>1800</v>
      </c>
      <c r="I23" s="2">
        <v>5</v>
      </c>
      <c r="J23" s="2" t="s">
        <v>14</v>
      </c>
      <c r="L23">
        <f t="shared" si="0"/>
        <v>9.9</v>
      </c>
      <c r="M23" t="str">
        <f t="shared" si="1"/>
        <v>No</v>
      </c>
      <c r="N23" s="4">
        <f t="shared" si="2"/>
        <v>17820</v>
      </c>
      <c r="O23" t="str">
        <f t="shared" si="3"/>
        <v>Youth</v>
      </c>
    </row>
    <row r="24" spans="1:15" ht="14.4" x14ac:dyDescent="0.3">
      <c r="A24" s="2" t="s">
        <v>77</v>
      </c>
      <c r="B24" s="2" t="s">
        <v>78</v>
      </c>
      <c r="C24" s="2">
        <v>48</v>
      </c>
      <c r="D24" s="2" t="s">
        <v>12</v>
      </c>
      <c r="E24" s="2" t="s">
        <v>41</v>
      </c>
      <c r="F24" s="3">
        <v>45451</v>
      </c>
      <c r="G24" s="3">
        <v>45455</v>
      </c>
      <c r="H24" s="2">
        <v>1800</v>
      </c>
      <c r="I24" s="2">
        <v>18</v>
      </c>
      <c r="J24" s="2" t="s">
        <v>67</v>
      </c>
      <c r="L24">
        <f t="shared" si="0"/>
        <v>0.1</v>
      </c>
      <c r="M24" t="str">
        <f t="shared" si="1"/>
        <v>No</v>
      </c>
      <c r="N24" s="4">
        <f t="shared" si="2"/>
        <v>180</v>
      </c>
      <c r="O24" t="str">
        <f t="shared" si="3"/>
        <v>Seniors</v>
      </c>
    </row>
    <row r="25" spans="1:15" ht="14.4" x14ac:dyDescent="0.3">
      <c r="A25" s="2" t="s">
        <v>79</v>
      </c>
      <c r="B25" s="2" t="s">
        <v>80</v>
      </c>
      <c r="C25" s="2">
        <v>25</v>
      </c>
      <c r="D25" s="2" t="s">
        <v>27</v>
      </c>
      <c r="E25" s="2" t="s">
        <v>22</v>
      </c>
      <c r="F25" s="3">
        <v>45439</v>
      </c>
      <c r="G25" s="3">
        <v>45730</v>
      </c>
      <c r="H25" s="2">
        <v>1200</v>
      </c>
      <c r="I25" s="2">
        <v>6</v>
      </c>
      <c r="J25" s="2" t="s">
        <v>14</v>
      </c>
      <c r="L25">
        <f t="shared" si="0"/>
        <v>9.6999999999999993</v>
      </c>
      <c r="M25" t="str">
        <f t="shared" si="1"/>
        <v>No</v>
      </c>
      <c r="N25" s="4">
        <f t="shared" si="2"/>
        <v>11640</v>
      </c>
      <c r="O25" t="str">
        <f t="shared" si="3"/>
        <v>Youth</v>
      </c>
    </row>
    <row r="26" spans="1:15" ht="14.4" x14ac:dyDescent="0.3">
      <c r="A26" s="2" t="s">
        <v>81</v>
      </c>
      <c r="B26" s="2" t="s">
        <v>82</v>
      </c>
      <c r="C26" s="2">
        <v>53</v>
      </c>
      <c r="D26" s="2" t="s">
        <v>12</v>
      </c>
      <c r="E26" s="2" t="s">
        <v>41</v>
      </c>
      <c r="F26" s="3">
        <v>45286</v>
      </c>
      <c r="G26" s="3">
        <v>45372</v>
      </c>
      <c r="H26" s="2">
        <v>1800</v>
      </c>
      <c r="I26" s="2">
        <v>17</v>
      </c>
      <c r="J26" s="2" t="s">
        <v>35</v>
      </c>
      <c r="K26" s="2" t="s">
        <v>83</v>
      </c>
      <c r="L26">
        <f t="shared" si="0"/>
        <v>2.9</v>
      </c>
      <c r="M26" t="str">
        <f t="shared" si="1"/>
        <v>Yes</v>
      </c>
      <c r="N26" s="4">
        <f t="shared" si="2"/>
        <v>5220</v>
      </c>
      <c r="O26" t="str">
        <f t="shared" si="3"/>
        <v>Seniors</v>
      </c>
    </row>
    <row r="27" spans="1:15" ht="14.4" x14ac:dyDescent="0.3">
      <c r="A27" s="2" t="s">
        <v>84</v>
      </c>
      <c r="B27" s="2" t="s">
        <v>85</v>
      </c>
      <c r="C27" s="2">
        <v>42</v>
      </c>
      <c r="D27" s="2" t="s">
        <v>27</v>
      </c>
      <c r="E27" s="2" t="s">
        <v>22</v>
      </c>
      <c r="F27" s="3">
        <v>45702</v>
      </c>
      <c r="G27" s="3">
        <v>45727</v>
      </c>
      <c r="H27" s="2">
        <v>1200</v>
      </c>
      <c r="I27" s="2">
        <v>3</v>
      </c>
      <c r="J27" s="2" t="s">
        <v>67</v>
      </c>
      <c r="L27">
        <f t="shared" si="0"/>
        <v>0.8</v>
      </c>
      <c r="M27" t="str">
        <f t="shared" si="1"/>
        <v>No</v>
      </c>
      <c r="N27" s="4">
        <f t="shared" si="2"/>
        <v>960</v>
      </c>
      <c r="O27" t="str">
        <f t="shared" si="3"/>
        <v>Adult</v>
      </c>
    </row>
    <row r="28" spans="1:15" ht="14.4" x14ac:dyDescent="0.3">
      <c r="A28" s="2" t="s">
        <v>86</v>
      </c>
      <c r="B28" s="2" t="s">
        <v>87</v>
      </c>
      <c r="C28" s="2">
        <v>24</v>
      </c>
      <c r="D28" s="2" t="s">
        <v>12</v>
      </c>
      <c r="E28" s="2" t="s">
        <v>31</v>
      </c>
      <c r="F28" s="3">
        <v>45698</v>
      </c>
      <c r="G28" s="3">
        <v>45726</v>
      </c>
      <c r="H28" s="2">
        <v>2500</v>
      </c>
      <c r="I28" s="2">
        <v>28</v>
      </c>
      <c r="J28" s="2" t="s">
        <v>35</v>
      </c>
      <c r="L28">
        <f t="shared" si="0"/>
        <v>0.9</v>
      </c>
      <c r="M28" t="str">
        <f t="shared" si="1"/>
        <v>No</v>
      </c>
      <c r="N28" s="4">
        <f t="shared" si="2"/>
        <v>2250</v>
      </c>
      <c r="O28" t="str">
        <f t="shared" si="3"/>
        <v>Youth</v>
      </c>
    </row>
    <row r="29" spans="1:15" ht="14.4" x14ac:dyDescent="0.3">
      <c r="A29" s="2" t="s">
        <v>88</v>
      </c>
      <c r="B29" s="2" t="s">
        <v>89</v>
      </c>
      <c r="C29" s="2">
        <v>53</v>
      </c>
      <c r="D29" s="2" t="s">
        <v>12</v>
      </c>
      <c r="E29" s="2" t="s">
        <v>22</v>
      </c>
      <c r="F29" s="3">
        <v>45614</v>
      </c>
      <c r="G29" s="3">
        <v>45645</v>
      </c>
      <c r="H29" s="2">
        <v>1200</v>
      </c>
      <c r="I29" s="2">
        <v>23</v>
      </c>
      <c r="J29" s="2" t="s">
        <v>18</v>
      </c>
      <c r="L29">
        <f t="shared" si="0"/>
        <v>1</v>
      </c>
      <c r="M29" t="str">
        <f t="shared" si="1"/>
        <v>No</v>
      </c>
      <c r="N29" s="4">
        <f t="shared" si="2"/>
        <v>1200</v>
      </c>
      <c r="O29" t="str">
        <f t="shared" si="3"/>
        <v>Seniors</v>
      </c>
    </row>
    <row r="30" spans="1:15" ht="14.4" x14ac:dyDescent="0.3">
      <c r="A30" s="2" t="s">
        <v>90</v>
      </c>
      <c r="B30" s="2" t="s">
        <v>91</v>
      </c>
      <c r="C30" s="2">
        <v>29</v>
      </c>
      <c r="D30" s="2" t="s">
        <v>27</v>
      </c>
      <c r="E30" s="2" t="s">
        <v>31</v>
      </c>
      <c r="F30" s="3">
        <v>45401</v>
      </c>
      <c r="G30" s="3">
        <v>45408</v>
      </c>
      <c r="H30" s="2">
        <v>2500</v>
      </c>
      <c r="I30" s="2">
        <v>8</v>
      </c>
      <c r="J30" s="2" t="s">
        <v>23</v>
      </c>
      <c r="L30">
        <f t="shared" si="0"/>
        <v>0.2</v>
      </c>
      <c r="M30" t="str">
        <f t="shared" si="1"/>
        <v>No</v>
      </c>
      <c r="N30" s="4">
        <f t="shared" si="2"/>
        <v>500</v>
      </c>
      <c r="O30" t="str">
        <f t="shared" si="3"/>
        <v>Youth</v>
      </c>
    </row>
    <row r="31" spans="1:15" ht="14.4" x14ac:dyDescent="0.3">
      <c r="A31" s="2" t="s">
        <v>92</v>
      </c>
      <c r="B31" s="2" t="s">
        <v>93</v>
      </c>
      <c r="C31" s="2">
        <v>31</v>
      </c>
      <c r="D31" s="2" t="s">
        <v>27</v>
      </c>
      <c r="E31" s="2" t="s">
        <v>31</v>
      </c>
      <c r="F31" s="3">
        <v>45667</v>
      </c>
      <c r="G31" s="3">
        <v>45745</v>
      </c>
      <c r="H31" s="2">
        <v>2500</v>
      </c>
      <c r="I31" s="2">
        <v>23</v>
      </c>
      <c r="J31" s="2" t="s">
        <v>42</v>
      </c>
      <c r="K31" s="2" t="s">
        <v>94</v>
      </c>
      <c r="L31">
        <f t="shared" si="0"/>
        <v>2.6</v>
      </c>
      <c r="M31" t="str">
        <f t="shared" si="1"/>
        <v>Yes</v>
      </c>
      <c r="N31" s="4">
        <f t="shared" si="2"/>
        <v>6500</v>
      </c>
      <c r="O31" t="str">
        <f t="shared" si="3"/>
        <v>Adult</v>
      </c>
    </row>
    <row r="32" spans="1:15" ht="14.4" x14ac:dyDescent="0.3">
      <c r="A32" s="2" t="s">
        <v>95</v>
      </c>
      <c r="B32" s="2" t="s">
        <v>96</v>
      </c>
      <c r="C32" s="2">
        <v>52</v>
      </c>
      <c r="D32" s="2" t="s">
        <v>27</v>
      </c>
      <c r="E32" s="2" t="s">
        <v>13</v>
      </c>
      <c r="F32" s="3">
        <v>45088</v>
      </c>
      <c r="G32" s="3">
        <v>45656</v>
      </c>
      <c r="H32" s="2">
        <v>800</v>
      </c>
      <c r="I32" s="2">
        <v>9</v>
      </c>
      <c r="J32" s="2" t="s">
        <v>67</v>
      </c>
      <c r="K32" s="2" t="s">
        <v>97</v>
      </c>
      <c r="L32">
        <f t="shared" si="0"/>
        <v>18.899999999999999</v>
      </c>
      <c r="M32" t="str">
        <f t="shared" si="1"/>
        <v>Yes</v>
      </c>
      <c r="N32" s="4">
        <f t="shared" si="2"/>
        <v>15119.999999999998</v>
      </c>
      <c r="O32" t="str">
        <f t="shared" si="3"/>
        <v>Seniors</v>
      </c>
    </row>
    <row r="33" spans="1:15" ht="14.4" x14ac:dyDescent="0.3">
      <c r="A33" s="2" t="s">
        <v>98</v>
      </c>
      <c r="B33" s="2" t="s">
        <v>99</v>
      </c>
      <c r="C33" s="2">
        <v>20</v>
      </c>
      <c r="D33" s="2" t="s">
        <v>12</v>
      </c>
      <c r="E33" s="2" t="s">
        <v>22</v>
      </c>
      <c r="F33" s="3">
        <v>45391</v>
      </c>
      <c r="G33" s="3">
        <v>45604</v>
      </c>
      <c r="H33" s="2">
        <v>1200</v>
      </c>
      <c r="I33" s="2">
        <v>2</v>
      </c>
      <c r="J33" s="2" t="s">
        <v>35</v>
      </c>
      <c r="L33">
        <f t="shared" si="0"/>
        <v>7.1</v>
      </c>
      <c r="M33" t="str">
        <f t="shared" si="1"/>
        <v>No</v>
      </c>
      <c r="N33" s="4">
        <f t="shared" si="2"/>
        <v>8520</v>
      </c>
      <c r="O33" t="str">
        <f t="shared" si="3"/>
        <v>Youth</v>
      </c>
    </row>
    <row r="34" spans="1:15" ht="14.4" x14ac:dyDescent="0.3">
      <c r="A34" s="2" t="s">
        <v>100</v>
      </c>
      <c r="B34" s="2" t="s">
        <v>101</v>
      </c>
      <c r="C34" s="2">
        <v>22</v>
      </c>
      <c r="D34" s="2" t="s">
        <v>12</v>
      </c>
      <c r="E34" s="2" t="s">
        <v>13</v>
      </c>
      <c r="F34" s="3">
        <v>45699</v>
      </c>
      <c r="G34" s="3">
        <v>45740</v>
      </c>
      <c r="H34" s="2">
        <v>800</v>
      </c>
      <c r="I34" s="2">
        <v>30</v>
      </c>
      <c r="J34" s="2" t="s">
        <v>35</v>
      </c>
      <c r="L34">
        <f t="shared" si="0"/>
        <v>1.4</v>
      </c>
      <c r="M34" t="str">
        <f t="shared" si="1"/>
        <v>No</v>
      </c>
      <c r="N34" s="4">
        <f t="shared" si="2"/>
        <v>1120</v>
      </c>
      <c r="O34" t="str">
        <f t="shared" si="3"/>
        <v>Youth</v>
      </c>
    </row>
    <row r="35" spans="1:15" ht="14.4" x14ac:dyDescent="0.3">
      <c r="A35" s="2" t="s">
        <v>102</v>
      </c>
      <c r="B35" s="2" t="s">
        <v>103</v>
      </c>
      <c r="C35" s="2">
        <v>23</v>
      </c>
      <c r="D35" s="2" t="s">
        <v>12</v>
      </c>
      <c r="E35" s="2" t="s">
        <v>41</v>
      </c>
      <c r="F35" s="3">
        <v>45588</v>
      </c>
      <c r="G35" s="3">
        <v>45721</v>
      </c>
      <c r="H35" s="2">
        <v>1800</v>
      </c>
      <c r="I35" s="2">
        <v>23</v>
      </c>
      <c r="J35" s="2" t="s">
        <v>18</v>
      </c>
      <c r="K35" s="2" t="s">
        <v>104</v>
      </c>
      <c r="L35">
        <f t="shared" si="0"/>
        <v>4.4000000000000004</v>
      </c>
      <c r="M35" t="str">
        <f t="shared" si="1"/>
        <v>Yes</v>
      </c>
      <c r="N35" s="4">
        <f t="shared" si="2"/>
        <v>7920.0000000000009</v>
      </c>
      <c r="O35" t="str">
        <f t="shared" si="3"/>
        <v>Youth</v>
      </c>
    </row>
    <row r="36" spans="1:15" ht="14.4" x14ac:dyDescent="0.3">
      <c r="A36" s="2" t="s">
        <v>105</v>
      </c>
      <c r="B36" s="2" t="s">
        <v>106</v>
      </c>
      <c r="C36" s="2">
        <v>27</v>
      </c>
      <c r="D36" s="2" t="s">
        <v>27</v>
      </c>
      <c r="E36" s="2" t="s">
        <v>22</v>
      </c>
      <c r="F36" s="3">
        <v>45312</v>
      </c>
      <c r="G36" s="3">
        <v>45652</v>
      </c>
      <c r="H36" s="2">
        <v>1200</v>
      </c>
      <c r="I36" s="2">
        <v>27</v>
      </c>
      <c r="J36" s="2" t="s">
        <v>18</v>
      </c>
      <c r="L36">
        <f t="shared" si="0"/>
        <v>11.3</v>
      </c>
      <c r="M36" t="str">
        <f t="shared" si="1"/>
        <v>No</v>
      </c>
      <c r="N36" s="4">
        <f t="shared" si="2"/>
        <v>13560</v>
      </c>
      <c r="O36" t="str">
        <f t="shared" si="3"/>
        <v>Youth</v>
      </c>
    </row>
    <row r="37" spans="1:15" ht="15.75" customHeight="1" x14ac:dyDescent="0.3"/>
    <row r="38" spans="1:15" ht="15.75" customHeight="1" x14ac:dyDescent="0.3"/>
    <row r="39" spans="1:15" ht="15.75" customHeight="1" x14ac:dyDescent="0.3"/>
    <row r="40" spans="1:15" ht="15.75" customHeight="1" x14ac:dyDescent="0.3"/>
    <row r="41" spans="1:15" ht="15.75" customHeight="1" x14ac:dyDescent="0.3"/>
    <row r="42" spans="1:15" ht="15.75" customHeight="1" x14ac:dyDescent="0.3"/>
    <row r="43" spans="1:15" ht="15.75" customHeight="1" x14ac:dyDescent="0.3"/>
    <row r="44" spans="1:15" ht="15.75" customHeight="1" x14ac:dyDescent="0.3"/>
    <row r="45" spans="1:15" ht="15.75" customHeight="1" x14ac:dyDescent="0.3"/>
    <row r="46" spans="1:15" ht="15.75" customHeight="1" x14ac:dyDescent="0.3"/>
    <row r="47" spans="1:15" ht="15.75" customHeight="1" x14ac:dyDescent="0.3"/>
    <row r="48" spans="1:15"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A1:N36 O1">
    <cfRule type="expression" dxfId="0" priority="1">
      <formula>AND($I2&lt;8,$L2&gt;=6)</formula>
    </cfRule>
  </conditionalFormatting>
  <pageMargins left="0.7" right="0.7" top="0.75" bottom="0.75" header="0" footer="0"/>
  <pageSetup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96774-8AB4-4D25-B11A-AFE928F17512}">
  <dimension ref="G2:J10"/>
  <sheetViews>
    <sheetView workbookViewId="0">
      <selection activeCell="G3" sqref="G3"/>
    </sheetView>
  </sheetViews>
  <sheetFormatPr defaultRowHeight="14.4" x14ac:dyDescent="0.3"/>
  <cols>
    <col min="1" max="1" width="12.6640625" bestFit="1" customWidth="1"/>
    <col min="2" max="2" width="10.5546875" bestFit="1" customWidth="1"/>
    <col min="3" max="3" width="12" bestFit="1" customWidth="1"/>
    <col min="4" max="4" width="12.44140625" bestFit="1" customWidth="1"/>
    <col min="5" max="5" width="10.5546875" bestFit="1" customWidth="1"/>
    <col min="6" max="6" width="12" bestFit="1" customWidth="1"/>
    <col min="7" max="7" width="12.6640625" bestFit="1" customWidth="1"/>
    <col min="8" max="8" width="10.5546875" bestFit="1" customWidth="1"/>
    <col min="9" max="9" width="12" bestFit="1" customWidth="1"/>
    <col min="10" max="10" width="12.44140625" bestFit="1" customWidth="1"/>
    <col min="11" max="11" width="10.5546875" bestFit="1" customWidth="1"/>
    <col min="12" max="12" width="12" bestFit="1" customWidth="1"/>
    <col min="13" max="13" width="12.44140625" bestFit="1" customWidth="1"/>
    <col min="14" max="14" width="13.109375" bestFit="1" customWidth="1"/>
    <col min="15" max="15" width="16.77734375" bestFit="1" customWidth="1"/>
    <col min="16" max="16" width="17.33203125" bestFit="1" customWidth="1"/>
  </cols>
  <sheetData>
    <row r="2" spans="7:10" x14ac:dyDescent="0.3">
      <c r="G2" s="5" t="s">
        <v>111</v>
      </c>
      <c r="H2" t="s">
        <v>116</v>
      </c>
      <c r="I2" t="s">
        <v>117</v>
      </c>
      <c r="J2" t="s">
        <v>118</v>
      </c>
    </row>
    <row r="3" spans="7:10" x14ac:dyDescent="0.3">
      <c r="G3" s="6" t="s">
        <v>42</v>
      </c>
      <c r="H3" s="4">
        <v>23380</v>
      </c>
      <c r="I3" s="4">
        <v>7793.333333333333</v>
      </c>
      <c r="J3" s="9">
        <v>1</v>
      </c>
    </row>
    <row r="4" spans="7:10" x14ac:dyDescent="0.3">
      <c r="G4" s="7" t="s">
        <v>13</v>
      </c>
      <c r="H4" s="4">
        <v>320</v>
      </c>
      <c r="I4" s="4">
        <v>320</v>
      </c>
      <c r="J4" s="9">
        <v>1.3686911890504704E-2</v>
      </c>
    </row>
    <row r="5" spans="7:10" x14ac:dyDescent="0.3">
      <c r="G5" s="8" t="s">
        <v>115</v>
      </c>
      <c r="H5" s="4">
        <v>320</v>
      </c>
      <c r="I5" s="4">
        <v>320</v>
      </c>
      <c r="J5" s="9">
        <v>1</v>
      </c>
    </row>
    <row r="6" spans="7:10" x14ac:dyDescent="0.3">
      <c r="G6" s="7" t="s">
        <v>31</v>
      </c>
      <c r="H6" s="4">
        <v>6500</v>
      </c>
      <c r="I6" s="4">
        <v>6500</v>
      </c>
      <c r="J6" s="9">
        <v>0.2780153977758768</v>
      </c>
    </row>
    <row r="7" spans="7:10" x14ac:dyDescent="0.3">
      <c r="G7" s="8" t="s">
        <v>115</v>
      </c>
      <c r="H7" s="4">
        <v>6500</v>
      </c>
      <c r="I7" s="4">
        <v>6500</v>
      </c>
      <c r="J7" s="9">
        <v>1</v>
      </c>
    </row>
    <row r="8" spans="7:10" x14ac:dyDescent="0.3">
      <c r="G8" s="7" t="s">
        <v>22</v>
      </c>
      <c r="H8" s="4">
        <v>16560</v>
      </c>
      <c r="I8" s="4">
        <v>16560</v>
      </c>
      <c r="J8" s="9">
        <v>0.70829769033361845</v>
      </c>
    </row>
    <row r="9" spans="7:10" x14ac:dyDescent="0.3">
      <c r="G9" s="8" t="s">
        <v>115</v>
      </c>
      <c r="H9" s="4">
        <v>16560</v>
      </c>
      <c r="I9" s="4">
        <v>16560</v>
      </c>
      <c r="J9" s="9">
        <v>1</v>
      </c>
    </row>
    <row r="10" spans="7:10" x14ac:dyDescent="0.3">
      <c r="G10" s="6" t="s">
        <v>112</v>
      </c>
      <c r="H10" s="4">
        <v>23380</v>
      </c>
      <c r="I10" s="4">
        <v>7793.333333333333</v>
      </c>
      <c r="J10" s="9">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44FF0-84EB-4FA7-AA67-9F07812D820C}">
  <dimension ref="F5:M24"/>
  <sheetViews>
    <sheetView topLeftCell="A4" workbookViewId="0">
      <selection activeCell="K18" sqref="K18"/>
    </sheetView>
  </sheetViews>
  <sheetFormatPr defaultRowHeight="14.4" x14ac:dyDescent="0.3"/>
  <cols>
    <col min="1" max="1" width="13.77734375" bestFit="1" customWidth="1"/>
    <col min="2" max="2" width="19" bestFit="1" customWidth="1"/>
    <col min="6" max="8" width="12.5546875" bestFit="1" customWidth="1"/>
    <col min="9" max="9" width="12.77734375" bestFit="1" customWidth="1"/>
    <col min="10" max="10" width="7.109375" bestFit="1" customWidth="1"/>
    <col min="11" max="11" width="6" bestFit="1" customWidth="1"/>
    <col min="12" max="13" width="10.77734375" bestFit="1" customWidth="1"/>
    <col min="14" max="14" width="20" bestFit="1" customWidth="1"/>
    <col min="15" max="15" width="15.5546875" bestFit="1" customWidth="1"/>
    <col min="16" max="16" width="7.109375" bestFit="1" customWidth="1"/>
    <col min="17" max="17" width="6" bestFit="1" customWidth="1"/>
    <col min="18" max="18" width="10.77734375" bestFit="1" customWidth="1"/>
    <col min="19" max="33" width="3" bestFit="1" customWidth="1"/>
    <col min="34" max="34" width="10.77734375" bestFit="1" customWidth="1"/>
  </cols>
  <sheetData>
    <row r="5" spans="6:13" x14ac:dyDescent="0.3">
      <c r="F5" s="5" t="s">
        <v>111</v>
      </c>
      <c r="G5" t="s">
        <v>124</v>
      </c>
      <c r="I5" s="5" t="s">
        <v>120</v>
      </c>
      <c r="J5" s="5" t="s">
        <v>113</v>
      </c>
    </row>
    <row r="6" spans="6:13" x14ac:dyDescent="0.3">
      <c r="F6" s="6" t="s">
        <v>14</v>
      </c>
      <c r="G6" s="10">
        <v>5</v>
      </c>
      <c r="I6" s="5" t="s">
        <v>111</v>
      </c>
      <c r="J6" t="s">
        <v>121</v>
      </c>
      <c r="K6" t="s">
        <v>122</v>
      </c>
      <c r="L6" t="s">
        <v>123</v>
      </c>
      <c r="M6" t="s">
        <v>112</v>
      </c>
    </row>
    <row r="7" spans="6:13" x14ac:dyDescent="0.3">
      <c r="F7" s="7" t="s">
        <v>27</v>
      </c>
      <c r="G7" s="10">
        <v>3</v>
      </c>
      <c r="I7" s="6" t="s">
        <v>13</v>
      </c>
      <c r="J7" s="10">
        <v>4</v>
      </c>
      <c r="K7" s="10">
        <v>2</v>
      </c>
      <c r="L7" s="10">
        <v>3</v>
      </c>
      <c r="M7" s="10">
        <v>9</v>
      </c>
    </row>
    <row r="8" spans="6:13" x14ac:dyDescent="0.3">
      <c r="F8" s="7" t="s">
        <v>12</v>
      </c>
      <c r="G8" s="10">
        <v>2</v>
      </c>
      <c r="I8" s="6" t="s">
        <v>31</v>
      </c>
      <c r="J8" s="10">
        <v>2</v>
      </c>
      <c r="K8" s="10">
        <v>1</v>
      </c>
      <c r="L8" s="10">
        <v>4</v>
      </c>
      <c r="M8" s="10">
        <v>7</v>
      </c>
    </row>
    <row r="9" spans="6:13" x14ac:dyDescent="0.3">
      <c r="F9" s="6" t="s">
        <v>67</v>
      </c>
      <c r="G9" s="10">
        <v>4</v>
      </c>
      <c r="I9" s="6" t="s">
        <v>41</v>
      </c>
      <c r="J9" s="10">
        <v>1</v>
      </c>
      <c r="K9" s="10">
        <v>4</v>
      </c>
      <c r="L9" s="10">
        <v>2</v>
      </c>
      <c r="M9" s="10">
        <v>7</v>
      </c>
    </row>
    <row r="10" spans="6:13" x14ac:dyDescent="0.3">
      <c r="F10" s="7" t="s">
        <v>27</v>
      </c>
      <c r="G10" s="10">
        <v>3</v>
      </c>
      <c r="I10" s="6" t="s">
        <v>22</v>
      </c>
      <c r="J10" s="10">
        <v>6</v>
      </c>
      <c r="K10" s="10">
        <v>2</v>
      </c>
      <c r="L10" s="10">
        <v>4</v>
      </c>
      <c r="M10" s="10">
        <v>12</v>
      </c>
    </row>
    <row r="11" spans="6:13" x14ac:dyDescent="0.3">
      <c r="F11" s="7" t="s">
        <v>12</v>
      </c>
      <c r="G11" s="10">
        <v>1</v>
      </c>
      <c r="I11" s="6" t="s">
        <v>112</v>
      </c>
      <c r="J11" s="10">
        <v>13</v>
      </c>
      <c r="K11" s="10">
        <v>9</v>
      </c>
      <c r="L11" s="10">
        <v>13</v>
      </c>
      <c r="M11" s="10">
        <v>35</v>
      </c>
    </row>
    <row r="12" spans="6:13" x14ac:dyDescent="0.3">
      <c r="F12" s="6" t="s">
        <v>23</v>
      </c>
      <c r="G12" s="10">
        <v>5</v>
      </c>
    </row>
    <row r="13" spans="6:13" x14ac:dyDescent="0.3">
      <c r="F13" s="7" t="s">
        <v>27</v>
      </c>
      <c r="G13" s="10">
        <v>3</v>
      </c>
    </row>
    <row r="14" spans="6:13" x14ac:dyDescent="0.3">
      <c r="F14" s="7" t="s">
        <v>12</v>
      </c>
      <c r="G14" s="10">
        <v>2</v>
      </c>
    </row>
    <row r="15" spans="6:13" x14ac:dyDescent="0.3">
      <c r="F15" s="6" t="s">
        <v>42</v>
      </c>
      <c r="G15" s="10">
        <v>6</v>
      </c>
    </row>
    <row r="16" spans="6:13" x14ac:dyDescent="0.3">
      <c r="F16" s="7" t="s">
        <v>27</v>
      </c>
      <c r="G16" s="10">
        <v>2</v>
      </c>
    </row>
    <row r="17" spans="6:7" x14ac:dyDescent="0.3">
      <c r="F17" s="7" t="s">
        <v>12</v>
      </c>
      <c r="G17" s="10">
        <v>4</v>
      </c>
    </row>
    <row r="18" spans="6:7" x14ac:dyDescent="0.3">
      <c r="F18" s="6" t="s">
        <v>35</v>
      </c>
      <c r="G18" s="10">
        <v>10</v>
      </c>
    </row>
    <row r="19" spans="6:7" x14ac:dyDescent="0.3">
      <c r="F19" s="7" t="s">
        <v>27</v>
      </c>
      <c r="G19" s="10">
        <v>2</v>
      </c>
    </row>
    <row r="20" spans="6:7" x14ac:dyDescent="0.3">
      <c r="F20" s="7" t="s">
        <v>12</v>
      </c>
      <c r="G20" s="10">
        <v>8</v>
      </c>
    </row>
    <row r="21" spans="6:7" x14ac:dyDescent="0.3">
      <c r="F21" s="6" t="s">
        <v>18</v>
      </c>
      <c r="G21" s="10">
        <v>5</v>
      </c>
    </row>
    <row r="22" spans="6:7" x14ac:dyDescent="0.3">
      <c r="F22" s="7" t="s">
        <v>27</v>
      </c>
      <c r="G22" s="10">
        <v>2</v>
      </c>
    </row>
    <row r="23" spans="6:7" x14ac:dyDescent="0.3">
      <c r="F23" s="7" t="s">
        <v>12</v>
      </c>
      <c r="G23" s="10">
        <v>3</v>
      </c>
    </row>
    <row r="24" spans="6:7" x14ac:dyDescent="0.3">
      <c r="F24" s="6" t="s">
        <v>112</v>
      </c>
      <c r="G24" s="10">
        <v>35</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sheet</vt:lpstr>
      <vt:lpstr>dashboard</vt:lpstr>
      <vt:lpstr>Gender age 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Rana</dc:creator>
  <cp:lastModifiedBy>Shivam Rana</cp:lastModifiedBy>
  <dcterms:created xsi:type="dcterms:W3CDTF">2025-04-06T20:54:03Z</dcterms:created>
  <dcterms:modified xsi:type="dcterms:W3CDTF">2025-05-15T02:43:15Z</dcterms:modified>
</cp:coreProperties>
</file>