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<sst xmlns="http://schemas.openxmlformats.org/spreadsheetml/2006/main" count="184" uniqueCount="94">
  <si>
    <t>city</t>
  </si>
  <si>
    <t>mean_pm25</t>
  </si>
  <si>
    <t>PAQS</t>
  </si>
  <si>
    <t>PAQS Cateogry</t>
  </si>
  <si>
    <t>Description</t>
  </si>
  <si>
    <t>Athens</t>
  </si>
  <si>
    <t>Moderate Air Quality</t>
  </si>
  <si>
    <t>Berlin</t>
  </si>
  <si>
    <t>Good Air Quality</t>
  </si>
  <si>
    <t>Cairo</t>
  </si>
  <si>
    <t>Very Poor Air Quality</t>
  </si>
  <si>
    <t>Delhi</t>
  </si>
  <si>
    <t>Istanbul</t>
  </si>
  <si>
    <t>Lagos</t>
  </si>
  <si>
    <t>Manila</t>
  </si>
  <si>
    <t>Poor Air Quality</t>
  </si>
  <si>
    <t>New York</t>
  </si>
  <si>
    <t>Paris</t>
  </si>
  <si>
    <t>Sao Paolo</t>
  </si>
  <si>
    <t>City</t>
  </si>
  <si>
    <t>ave_d2m_annual</t>
  </si>
  <si>
    <t>es</t>
  </si>
  <si>
    <t>ea</t>
  </si>
  <si>
    <t>ave_t2m_annual_c</t>
  </si>
  <si>
    <t>rh2m(%)</t>
  </si>
  <si>
    <t>ave_t2m_annual_f</t>
  </si>
  <si>
    <t>heat index</t>
  </si>
  <si>
    <t>heat_index_c</t>
  </si>
  <si>
    <t>CHSS</t>
  </si>
  <si>
    <t>Country</t>
  </si>
  <si>
    <t>Population</t>
  </si>
  <si>
    <t>W</t>
  </si>
  <si>
    <t>S</t>
  </si>
  <si>
    <t>T</t>
  </si>
  <si>
    <t>W&amp;S_Score</t>
  </si>
  <si>
    <t>Category</t>
  </si>
  <si>
    <t>Greece</t>
  </si>
  <si>
    <t>Germany</t>
  </si>
  <si>
    <t>Egypt</t>
  </si>
  <si>
    <t>India</t>
  </si>
  <si>
    <t>Türkiye</t>
  </si>
  <si>
    <t>Nigeria</t>
  </si>
  <si>
    <t>Philippines</t>
  </si>
  <si>
    <t>U.S.</t>
  </si>
  <si>
    <t>France</t>
  </si>
  <si>
    <t>São Paulo</t>
  </si>
  <si>
    <t>Brazil</t>
  </si>
  <si>
    <t>Population (2023)</t>
  </si>
  <si>
    <t>Area km²</t>
  </si>
  <si>
    <t>Urban Density</t>
  </si>
  <si>
    <t>ULS</t>
  </si>
  <si>
    <t>ULS_Category</t>
  </si>
  <si>
    <t>Healthy</t>
  </si>
  <si>
    <t>Unhealthy</t>
  </si>
  <si>
    <t>Poor</t>
  </si>
  <si>
    <t xml:space="preserve">  Healthy      </t>
  </si>
  <si>
    <t>Moderate</t>
  </si>
  <si>
    <t>Very Healthy</t>
  </si>
  <si>
    <t>Areas With 30% Cover</t>
  </si>
  <si>
    <t>Areas With 30% Cover Relative Frequency</t>
  </si>
  <si>
    <t>30% Ideal Cover Score</t>
  </si>
  <si>
    <t>Nat Cover Classification</t>
  </si>
  <si>
    <t>Natural Cover Score Description</t>
  </si>
  <si>
    <t>Areas within 300m NatCov</t>
  </si>
  <si>
    <t>Areas within 300m NatCov Relative Frequency</t>
  </si>
  <si>
    <t>300m Access Classification</t>
  </si>
  <si>
    <t>300m Access Score Description</t>
  </si>
  <si>
    <t>Total Compact Areas</t>
  </si>
  <si>
    <t>Total Areas</t>
  </si>
  <si>
    <t>UEI Score</t>
  </si>
  <si>
    <t>Substantial Progress</t>
  </si>
  <si>
    <t>Natural Cover percentage of the city area is significant but needs more improvement.</t>
  </si>
  <si>
    <t>Severe Access Deficit</t>
  </si>
  <si>
    <t>Barely any of the populated and dense areas has access to open spaces with decent greeneries.</t>
  </si>
  <si>
    <t>Optimal Natural Cover</t>
  </si>
  <si>
    <t>Natural Cover percentage of the city meets 30% goal, providing improved quality of health and life.</t>
  </si>
  <si>
    <t>Broad Access</t>
  </si>
  <si>
    <t>A significant majority of dense areas have access to open spaces with decent greeneries.</t>
  </si>
  <si>
    <t>Partial Access</t>
  </si>
  <si>
    <t>Approximately half of the dense areas have access to open spaces with decent  greeneries.</t>
  </si>
  <si>
    <t>Limited Access</t>
  </si>
  <si>
    <t>Some populated and dense areas have access to open spaces with decent greeneries.</t>
  </si>
  <si>
    <t>Critical Environmental Deficit</t>
  </si>
  <si>
    <t>Cityâ€™s natural cover needs immediate attention and care.</t>
  </si>
  <si>
    <t>Moderate Environmental Deficit</t>
  </si>
  <si>
    <t>Natural Cover percentage of the city area meets approximately half of the healthy goal</t>
  </si>
  <si>
    <t>Sao Paulo</t>
  </si>
  <si>
    <t>PM2.5 AIR QUALITY SCORE (PAQS)</t>
  </si>
  <si>
    <t xml:space="preserve"> CHRONIC HEAT SAFETY SCORE (CHSS)</t>
  </si>
  <si>
    <t xml:space="preserve"> URBAN ENVIRONMENTAL INTEGRATION SCORE (UEI)</t>
  </si>
  <si>
    <t>POPULATION DENSITY SCORE (PDS)</t>
  </si>
  <si>
    <t>WATER AND SANITATION SCORE (WSS)</t>
  </si>
  <si>
    <t>VITAL Score</t>
  </si>
  <si>
    <t>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</si>
</sst>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sz val="11.0"/>
      <color theme="1"/>
      <name val="Calibri"/>
    </font>
    <font>
      <b/>
      <sz val="11.0"/>
      <color theme="1"/>
      <name val="Abadi"/>
    </font>
    <font>
      <sz val="11.0"/>
      <color theme="1"/>
      <name val="Abad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Aptos Narrow"/>
    </font>
    <font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6C6AC"/>
        <bgColor rgb="FFF6C6AC"/>
      </patternFill>
    </fill>
    <fill>
      <patternFill patternType="solid">
        <fgColor rgb="FF83CAEB"/>
        <bgColor rgb="FF83CAEB"/>
      </patternFill>
    </fill>
    <fill>
      <patternFill patternType="solid">
        <fgColor rgb="FF93C47D"/>
        <bgColor rgb="FF93C47D"/>
      </patternFill>
    </fill>
    <fill>
      <patternFill patternType="solid">
        <fgColor rgb="FFB3E5A1"/>
        <bgColor rgb="FFB3E5A1"/>
      </patternFill>
    </fill>
    <fill>
      <patternFill patternType="solid">
        <fgColor rgb="FFFAE2D5"/>
        <bgColor rgb="FFFAE2D5"/>
      </patternFill>
    </fill>
    <fill>
      <patternFill patternType="solid">
        <fgColor rgb="FFCAEDFB"/>
        <bgColor rgb="FFCAEDFB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2" numFmtId="0" xfId="0" applyBorder="1" applyFont="1"/>
    <xf borderId="0" fillId="0" fontId="3" numFmtId="0" xfId="0" applyFont="1"/>
    <xf borderId="1" fillId="0" fontId="4" numFmtId="0" xfId="0" applyBorder="1" applyFont="1"/>
    <xf borderId="1" fillId="0" fontId="3" numFmtId="0" xfId="0" applyBorder="1" applyFont="1"/>
    <xf borderId="1" fillId="3" fontId="3" numFmtId="0" xfId="0" applyBorder="1" applyFill="1" applyFont="1"/>
    <xf borderId="2" fillId="3" fontId="3" numFmtId="0" xfId="0" applyBorder="1" applyFont="1"/>
    <xf borderId="3" fillId="0" fontId="3" numFmtId="0" xfId="0" applyBorder="1" applyFont="1"/>
    <xf borderId="1" fillId="4" fontId="5" numFmtId="0" xfId="0" applyAlignment="1" applyBorder="1" applyFill="1" applyFont="1">
      <alignment horizontal="center" vertical="top"/>
    </xf>
    <xf borderId="1" fillId="4" fontId="3" numFmtId="0" xfId="0" applyBorder="1" applyFont="1"/>
    <xf borderId="1" fillId="0" fontId="4" numFmtId="1" xfId="0" applyBorder="1" applyFont="1" applyNumberFormat="1"/>
    <xf borderId="1" fillId="5" fontId="1" numFmtId="0" xfId="0" applyAlignment="1" applyBorder="1" applyFill="1" applyFont="1">
      <alignment horizontal="center" vertical="top"/>
    </xf>
    <xf borderId="1" fillId="6" fontId="3" numFmtId="0" xfId="0" applyBorder="1" applyFill="1" applyFont="1"/>
    <xf borderId="1" fillId="0" fontId="6" numFmtId="0" xfId="0" applyBorder="1" applyFont="1"/>
    <xf borderId="1" fillId="7" fontId="6" numFmtId="0" xfId="0" applyBorder="1" applyFill="1" applyFont="1"/>
    <xf borderId="1" fillId="8" fontId="3" numFmtId="0" xfId="0" applyBorder="1" applyFill="1" applyFont="1"/>
    <xf borderId="1" fillId="8" fontId="7" numFmtId="0" xfId="0" applyAlignment="1" applyBorder="1" applyFont="1">
      <alignment readingOrder="0"/>
    </xf>
    <xf borderId="4" fillId="8" fontId="3" numFmtId="0" xfId="0" applyBorder="1" applyFont="1"/>
    <xf borderId="1" fillId="0" fontId="6" numFmtId="1" xfId="0" applyBorder="1" applyFont="1" applyNumberFormat="1"/>
    <xf borderId="5" fillId="0" fontId="3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3.0"/>
    <col customWidth="1" min="3" max="3" width="39.63"/>
    <col customWidth="1" min="4" max="4" width="50.13"/>
    <col customWidth="1" min="5" max="5" width="90.0"/>
    <col customWidth="1" min="6" max="6" width="91.38"/>
    <col customWidth="1" min="7" max="7" width="128.0"/>
    <col customWidth="1" min="8" max="8" width="111.88"/>
    <col customWidth="1" min="9" max="9" width="73.5"/>
    <col customWidth="1" min="10" max="10" width="88.88"/>
    <col customWidth="1" min="11" max="11" width="82.25"/>
    <col customWidth="1" min="12" max="12" width="18.38"/>
    <col customWidth="1" min="13" max="13" width="9.5"/>
    <col customWidth="1" min="14" max="14" width="37.63"/>
    <col customWidth="1" min="15" max="15" width="35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5</v>
      </c>
      <c r="B2" s="4">
        <v>17.69</v>
      </c>
      <c r="C2" s="4">
        <v>66.0</v>
      </c>
      <c r="D2" s="4" t="s">
        <v>6</v>
      </c>
      <c r="E2" s="5" t="str">
        <f t="array" ref="E2">IFS(
    C2&lt;=25, "Extremely poor air quality with serious health risks; immediate action needed.",
    C2&lt;=50, "Poor air quality, posing significant health risks; strong mitigation recommended.",
    C2&lt;=75, "Moderate air quality; tolerable but sensitive groups may be affected; track and improve conditions.",
    C2&lt;=99, "Good air quality with low health risks; maintain sustainable practices.",
    C2=100, "Excellent air quality; optimal conditions and high environmental governance."
)</f>
        <v>Moderate air quality; tolerable but sensitive groups may be affected; track and improve conditions.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7</v>
      </c>
      <c r="B3" s="4">
        <v>11.28</v>
      </c>
      <c r="C3" s="4">
        <v>83.0</v>
      </c>
      <c r="D3" s="4" t="s">
        <v>8</v>
      </c>
      <c r="E3" s="5" t="str">
        <f t="array" ref="E3">IFS(
    C3&lt;=25, "Extremely poor air quality with serious health risks; immediate action needed.",
    C3&lt;=50, "Poor air quality, posing significant health risks; strong mitigation recommended.",
    C3&lt;=75, "Moderate air quality; tolerable but sensitive groups may be affected; track and improve conditions.",
    C3&lt;=99, "Good air quality with low health risks; maintain sustainable practices.",
    C3=100, "Excellent air quality; optimal conditions and high environmental governance."
)</f>
        <v>Good air quality with low health risks; maintain sustainable practices.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9</v>
      </c>
      <c r="B4" s="4">
        <v>45.6</v>
      </c>
      <c r="C4" s="4">
        <v>16.0</v>
      </c>
      <c r="D4" s="4" t="s">
        <v>10</v>
      </c>
      <c r="E4" s="5" t="str">
        <f t="array" ref="E4">IFS(
    C4&lt;=25, "Extremely poor air quality with serious health risks; immediate action needed.",
    C4&lt;=50, "Poor air quality, posing significant health risks; strong mitigation recommended.",
    C4&lt;=75, "Moderate air quality; tolerable but sensitive groups may be affected; track and improve conditions.",
    C4&lt;=99, "Good air quality with low health risks; maintain sustainable practices.",
    C4=100, "Excellent air quality; optimal conditions and high environmental governance."
)</f>
        <v>Extremely poor air quality with serious health risks; immediate action needed.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11</v>
      </c>
      <c r="B5" s="4">
        <v>98.22</v>
      </c>
      <c r="C5" s="4">
        <v>1.0</v>
      </c>
      <c r="D5" s="4" t="s">
        <v>10</v>
      </c>
      <c r="E5" s="5" t="str">
        <f t="array" ref="E5">IFS(
    C5&lt;=25, "Extremely poor air quality with serious health risks; immediate action needed.",
    C5&lt;=50, "Poor air quality, posing significant health risks; strong mitigation recommended.",
    C5&lt;=75, "Moderate air quality; tolerable but sensitive groups may be affected; track and improve conditions.",
    C5&lt;=99, "Good air quality with low health risks; maintain sustainable practices.",
    C5=100, "Excellent air quality; optimal conditions and high environmental governance."
)</f>
        <v>Extremely poor air quality with serious health risks; immediate action needed.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12</v>
      </c>
      <c r="B6" s="4">
        <v>22.81</v>
      </c>
      <c r="C6" s="4">
        <v>53.0</v>
      </c>
      <c r="D6" s="4" t="s">
        <v>6</v>
      </c>
      <c r="E6" s="5" t="str">
        <f t="array" ref="E6">IFS(
    C6&lt;=25, "Extremely poor air quality with serious health risks; immediate action needed.",
    C6&lt;=50, "Poor air quality, posing significant health risks; strong mitigation recommended.",
    C6&lt;=75, "Moderate air quality; tolerable but sensitive groups may be affected; track and improve conditions.",
    C6&lt;=99, "Good air quality with low health risks; maintain sustainable practices.",
    C6=100, "Excellent air quality; optimal conditions and high environmental governance."
)</f>
        <v>Moderate air quality; tolerable but sensitive groups may be affected; track and improve conditions.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13</v>
      </c>
      <c r="B7" s="4">
        <v>39.58</v>
      </c>
      <c r="C7" s="4">
        <v>18.0</v>
      </c>
      <c r="D7" s="4" t="s">
        <v>10</v>
      </c>
      <c r="E7" s="5" t="str">
        <f t="array" ref="E7">IFS(
    C7&lt;=25, "Extremely poor air quality with serious health risks; immediate action needed.",
    C7&lt;=50, "Poor air quality, posing significant health risks; strong mitigation recommended.",
    C7&lt;=75, "Moderate air quality; tolerable but sensitive groups may be affected; track and improve conditions.",
    C7&lt;=99, "Good air quality with low health risks; maintain sustainable practices.",
    C7=100, "Excellent air quality; optimal conditions and high environmental governance."
)</f>
        <v>Extremely poor air quality with serious health risks; immediate action needed.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14</v>
      </c>
      <c r="B8" s="4">
        <v>32.27</v>
      </c>
      <c r="C8" s="4">
        <v>27.0</v>
      </c>
      <c r="D8" s="4" t="s">
        <v>15</v>
      </c>
      <c r="E8" s="5" t="str">
        <f t="array" ref="E8">IFS(
    C8&lt;=25, "Extremely poor air quality with serious health risks; immediate action needed.",
    C8&lt;=50, "Poor air quality, posing significant health risks; strong mitigation recommended.",
    C8&lt;=75, "Moderate air quality; tolerable but sensitive groups may be affected; track and improve conditions.",
    C8&lt;=99, "Good air quality with low health risks; maintain sustainable practices.",
    C8=100, "Excellent air quality; optimal conditions and high environmental governance."
)</f>
        <v>Poor air quality, posing significant health risks; strong mitigation recommended.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16</v>
      </c>
      <c r="B9" s="4">
        <v>7.56</v>
      </c>
      <c r="C9" s="4">
        <v>93.0</v>
      </c>
      <c r="D9" s="4" t="s">
        <v>8</v>
      </c>
      <c r="E9" s="5" t="str">
        <f t="array" ref="E9">IFS(
    C9&lt;=25, "Extremely poor air quality with serious health risks; immediate action needed.",
    C9&lt;=50, "Poor air quality, posing significant health risks; strong mitigation recommended.",
    C9&lt;=75, "Moderate air quality; tolerable but sensitive groups may be affected; track and improve conditions.",
    C9&lt;=99, "Good air quality with low health risks; maintain sustainable practices.",
    C9=100, "Excellent air quality; optimal conditions and high environmental governance."
)</f>
        <v>Good air quality with low health risks; maintain sustainable practices.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17</v>
      </c>
      <c r="B10" s="4">
        <v>13.57</v>
      </c>
      <c r="C10" s="4">
        <v>77.0</v>
      </c>
      <c r="D10" s="4" t="s">
        <v>8</v>
      </c>
      <c r="E10" s="5" t="str">
        <f t="array" ref="E10">IFS(
    C10&lt;=25, "Extremely poor air quality with serious health risks; immediate action needed.",
    C10&lt;=50, "Poor air quality, posing significant health risks; strong mitigation recommended.",
    C10&lt;=75, "Moderate air quality; tolerable but sensitive groups may be affected; track and improve conditions.",
    C10&lt;=99, "Good air quality with low health risks; maintain sustainable practices.",
    C10=100, "Excellent air quality; optimal conditions and high environmental governance."
)</f>
        <v>Good air quality with low health risks; maintain sustainable practices.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18</v>
      </c>
      <c r="B11" s="4">
        <v>17.48</v>
      </c>
      <c r="C11" s="4">
        <v>67.0</v>
      </c>
      <c r="D11" s="4" t="s">
        <v>6</v>
      </c>
      <c r="E11" s="5" t="str">
        <f t="array" ref="E11">IFS(
    C11&lt;=25, "Extremely poor air quality with serious health risks; immediate action needed.",
    C11&lt;=50, "Poor air quality, posing significant health risks; strong mitigation recommended.",
    C11&lt;=75, "Moderate air quality; tolerable but sensitive groups may be affected; track and improve conditions.",
    C11&lt;=99, "Good air quality with low health risks; maintain sustainable practices.",
    C11=100, "Excellent air quality; optimal conditions and high environmental governance."
)</f>
        <v>Moderate air quality; tolerable but sensitive groups may be affected; track and improve conditions.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6" t="s">
        <v>19</v>
      </c>
      <c r="B13" s="6" t="s">
        <v>20</v>
      </c>
      <c r="C13" s="6" t="s">
        <v>21</v>
      </c>
      <c r="D13" s="6" t="s">
        <v>22</v>
      </c>
      <c r="E13" s="6" t="s">
        <v>23</v>
      </c>
      <c r="F13" s="6" t="s">
        <v>24</v>
      </c>
      <c r="G13" s="6" t="s">
        <v>25</v>
      </c>
      <c r="H13" s="6" t="s">
        <v>26</v>
      </c>
      <c r="I13" s="6" t="s">
        <v>27</v>
      </c>
      <c r="J13" s="6" t="s">
        <v>28</v>
      </c>
      <c r="K13" s="7" t="s">
        <v>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5" t="s">
        <v>5</v>
      </c>
      <c r="B14" s="5">
        <v>10.65</v>
      </c>
      <c r="C14" s="5">
        <v>21.987502539591453</v>
      </c>
      <c r="D14" s="5">
        <v>12.816130504504235</v>
      </c>
      <c r="E14" s="5">
        <v>19.02</v>
      </c>
      <c r="F14" s="5">
        <v>58.29</v>
      </c>
      <c r="G14" s="5">
        <v>66.24</v>
      </c>
      <c r="H14" s="5">
        <v>66.24</v>
      </c>
      <c r="I14" s="5">
        <v>19.02</v>
      </c>
      <c r="J14" s="5">
        <v>100.0</v>
      </c>
      <c r="K14" s="8" t="str">
        <f t="array" ref="K14">IFS(
  J14&lt;=25,"Severe chronic heat exposure; high risk to public health, urgent mitigation needed.",
  J14&lt;=50,"Significant heat stress; vulnerable populations at risk, interventions required.",
  J14&lt;=75,"Manageable heat levels; some risk for sensitive groups, monitoring advised.",
  J14&lt;=99,"Heat conditions generally safe; minor precautions for vulnerable populations.",
  J14=100,"Ideal heat conditions; minimal health risk, highly resilient urban environment."
)</f>
        <v>Ideal heat conditions; minimal health risk, highly resilient urban environment.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5" t="s">
        <v>7</v>
      </c>
      <c r="B15" s="5">
        <v>7.24</v>
      </c>
      <c r="C15" s="5">
        <v>13.960063608490414</v>
      </c>
      <c r="D15" s="5">
        <v>10.180427674364608</v>
      </c>
      <c r="E15" s="5">
        <v>11.94</v>
      </c>
      <c r="F15" s="5">
        <v>72.93</v>
      </c>
      <c r="G15" s="5">
        <v>53.49</v>
      </c>
      <c r="H15" s="5">
        <v>53.49</v>
      </c>
      <c r="I15" s="5">
        <v>11.94</v>
      </c>
      <c r="J15" s="5">
        <v>100.0</v>
      </c>
      <c r="K15" s="8" t="str">
        <f t="array" ref="K15">IFS(
  J15&lt;=25,"Severe chronic heat exposure; high risk to public health, urgent mitigation needed.",
  J15&lt;=50,"Significant heat stress; vulnerable populations at risk, interventions required.",
  J15&lt;=75,"Manageable heat levels; some risk for sensitive groups, monitoring advised.",
  J15&lt;=99,"Heat conditions generally safe; minor precautions for vulnerable populations.",
  J15=100,"Ideal heat conditions; minimal health risk, highly resilient urban environment."
)</f>
        <v>Ideal heat conditions; minimal health risk, highly resilient urban environment.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5" t="s">
        <v>9</v>
      </c>
      <c r="B16" s="5">
        <v>10.74</v>
      </c>
      <c r="C16" s="5">
        <v>27.983329378594515</v>
      </c>
      <c r="D16" s="5">
        <v>12.893168143496935</v>
      </c>
      <c r="E16" s="5">
        <v>22.94</v>
      </c>
      <c r="F16" s="5">
        <v>46.07</v>
      </c>
      <c r="G16" s="5">
        <v>73.29</v>
      </c>
      <c r="H16" s="5">
        <v>73.29</v>
      </c>
      <c r="I16" s="5">
        <v>22.94</v>
      </c>
      <c r="J16" s="5">
        <v>100.0</v>
      </c>
      <c r="K16" s="8" t="str">
        <f t="array" ref="K16">IFS(
  J16&lt;=25,"Severe chronic heat exposure; high risk to public health, urgent mitigation needed.",
  J16&lt;=50,"Significant heat stress; vulnerable populations at risk, interventions required.",
  J16&lt;=75,"Manageable heat levels; some risk for sensitive groups, monitoring advised.",
  J16&lt;=99,"Heat conditions generally safe; minor precautions for vulnerable populations.",
  J16=100,"Ideal heat conditions; minimal health risk, highly resilient urban environment."
)</f>
        <v>Ideal heat conditions; minimal health risk, highly resilient urban environment.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5" t="s">
        <v>11</v>
      </c>
      <c r="B17" s="5">
        <v>15.08</v>
      </c>
      <c r="C17" s="5">
        <v>31.000114739314924</v>
      </c>
      <c r="D17" s="5">
        <v>17.128471894833964</v>
      </c>
      <c r="E17" s="5">
        <v>24.64</v>
      </c>
      <c r="F17" s="5">
        <v>55.25</v>
      </c>
      <c r="G17" s="5">
        <v>76.35</v>
      </c>
      <c r="H17" s="5">
        <v>76.35</v>
      </c>
      <c r="I17" s="5">
        <v>24.64</v>
      </c>
      <c r="J17" s="5">
        <v>100.0</v>
      </c>
      <c r="K17" s="8" t="str">
        <f t="array" ref="K17">IFS(
  J17&lt;=25,"Severe chronic heat exposure; high risk to public health, urgent mitigation needed.",
  J17&lt;=50,"Significant heat stress; vulnerable populations at risk, interventions required.",
  J17&lt;=75,"Manageable heat levels; some risk for sensitive groups, monitoring advised.",
  J17&lt;=99,"Heat conditions generally safe; minor precautions for vulnerable populations.",
  J17=100,"Ideal heat conditions; minimal health risk, highly resilient urban environment."
)</f>
        <v>Ideal heat conditions; minimal health risk, highly resilient urban environment.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5" t="s">
        <v>12</v>
      </c>
      <c r="B18" s="5">
        <v>11.1</v>
      </c>
      <c r="C18" s="5">
        <v>18.07664395834188</v>
      </c>
      <c r="D18" s="5">
        <v>13.205417818666128</v>
      </c>
      <c r="E18" s="5">
        <v>15.92</v>
      </c>
      <c r="F18" s="5">
        <v>73.05</v>
      </c>
      <c r="G18" s="5">
        <v>60.66</v>
      </c>
      <c r="H18" s="5">
        <v>60.66</v>
      </c>
      <c r="I18" s="5">
        <v>15.92</v>
      </c>
      <c r="J18" s="5">
        <v>100.0</v>
      </c>
      <c r="K18" s="8" t="str">
        <f t="array" ref="K18">IFS(
  J18&lt;=25,"Severe chronic heat exposure; high risk to public health, urgent mitigation needed.",
  J18&lt;=50,"Significant heat stress; vulnerable populations at risk, interventions required.",
  J18&lt;=75,"Manageable heat levels; some risk for sensitive groups, monitoring advised.",
  J18&lt;=99,"Heat conditions generally safe; minor precautions for vulnerable populations.",
  J18=100,"Ideal heat conditions; minimal health risk, highly resilient urban environment."
)</f>
        <v>Ideal heat conditions; minimal health risk, highly resilient urban environment.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13</v>
      </c>
      <c r="B19" s="5">
        <v>23.86</v>
      </c>
      <c r="C19" s="5">
        <v>36.527328392588046</v>
      </c>
      <c r="D19" s="5">
        <v>29.58233230138917</v>
      </c>
      <c r="E19" s="5">
        <v>27.41</v>
      </c>
      <c r="F19" s="5">
        <v>80.99</v>
      </c>
      <c r="G19" s="5">
        <v>81.34</v>
      </c>
      <c r="H19" s="5">
        <v>87.42831485682798</v>
      </c>
      <c r="I19" s="5">
        <v>30.79</v>
      </c>
      <c r="J19" s="5">
        <v>96.0</v>
      </c>
      <c r="K19" s="8" t="str">
        <f t="array" ref="K19">IFS(
  J19&lt;=25,"Severe chronic heat exposure; high risk to public health, urgent mitigation needed.",
  J19&lt;=50,"Significant heat stress; vulnerable populations at risk, interventions required.",
  J19&lt;=75,"Manageable heat levels; some risk for sensitive groups, monitoring advised.",
  J19&lt;=99,"Heat conditions generally safe; minor precautions for vulnerable populations.",
  J19=100,"Ideal heat conditions; minimal health risk, highly resilient urban environment."
)</f>
        <v>Heat conditions generally safe; minor precautions for vulnerable populations.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5" t="s">
        <v>14</v>
      </c>
      <c r="B20" s="5">
        <v>23.19</v>
      </c>
      <c r="C20" s="5">
        <v>37.283583187652674</v>
      </c>
      <c r="D20" s="5">
        <v>28.410164433765523</v>
      </c>
      <c r="E20" s="5">
        <v>27.76</v>
      </c>
      <c r="F20" s="5">
        <v>76.2</v>
      </c>
      <c r="G20" s="5">
        <v>81.97</v>
      </c>
      <c r="H20" s="5">
        <v>87.78888365293653</v>
      </c>
      <c r="I20" s="5">
        <v>30.99</v>
      </c>
      <c r="J20" s="5">
        <v>96.0</v>
      </c>
      <c r="K20" s="8" t="str">
        <f t="array" ref="K20">IFS(
  J20&lt;=25,"Severe chronic heat exposure; high risk to public health, urgent mitigation needed.",
  J20&lt;=50,"Significant heat stress; vulnerable populations at risk, interventions required.",
  J20&lt;=75,"Manageable heat levels; some risk for sensitive groups, monitoring advised.",
  J20&lt;=99,"Heat conditions generally safe; minor precautions for vulnerable populations.",
  J20=100,"Ideal heat conditions; minimal health risk, highly resilient urban environment."
)</f>
        <v>Heat conditions generally safe; minor precautions for vulnerable populations.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" t="s">
        <v>16</v>
      </c>
      <c r="B21" s="5">
        <v>7.57</v>
      </c>
      <c r="C21" s="5">
        <v>15.153415082678176</v>
      </c>
      <c r="D21" s="5">
        <v>10.412649942004085</v>
      </c>
      <c r="E21" s="5">
        <v>13.19</v>
      </c>
      <c r="F21" s="5">
        <v>68.71</v>
      </c>
      <c r="G21" s="5">
        <v>55.74</v>
      </c>
      <c r="H21" s="5">
        <v>55.74</v>
      </c>
      <c r="I21" s="5">
        <v>13.19</v>
      </c>
      <c r="J21" s="5">
        <v>100.0</v>
      </c>
      <c r="K21" s="8" t="str">
        <f t="array" ref="K21">IFS(
  J21&lt;=25,"Severe chronic heat exposure; high risk to public health, urgent mitigation needed.",
  J21&lt;=50,"Significant heat stress; vulnerable populations at risk, interventions required.",
  J21&lt;=75,"Manageable heat levels; some risk for sensitive groups, monitoring advised.",
  J21&lt;=99,"Heat conditions generally safe; minor precautions for vulnerable populations.",
  J21=100,"Ideal heat conditions; minimal health risk, highly resilient urban environment."
)</f>
        <v>Ideal heat conditions; minimal health risk, highly resilient urban environment.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5" t="s">
        <v>17</v>
      </c>
      <c r="B22" s="5">
        <v>8.85</v>
      </c>
      <c r="C22" s="5">
        <v>14.323170893700194</v>
      </c>
      <c r="D22" s="5">
        <v>11.358279379256592</v>
      </c>
      <c r="E22" s="5">
        <v>12.33</v>
      </c>
      <c r="F22" s="5">
        <v>79.3</v>
      </c>
      <c r="G22" s="5">
        <v>54.19</v>
      </c>
      <c r="H22" s="5">
        <v>54.19</v>
      </c>
      <c r="I22" s="5">
        <v>12.33</v>
      </c>
      <c r="J22" s="5">
        <v>100.0</v>
      </c>
      <c r="K22" s="8" t="str">
        <f t="array" ref="K22">IFS(
  J22&lt;=25,"Severe chronic heat exposure; high risk to public health, urgent mitigation needed.",
  J22&lt;=50,"Significant heat stress; vulnerable populations at risk, interventions required.",
  J22&lt;=75,"Manageable heat levels; some risk for sensitive groups, monitoring advised.",
  J22&lt;=99,"Heat conditions generally safe; minor precautions for vulnerable populations.",
  J22=100,"Ideal heat conditions; minimal health risk, highly resilient urban environment."
)</f>
        <v>Ideal heat conditions; minimal health risk, highly resilient urban environment.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5" t="s">
        <v>18</v>
      </c>
      <c r="B23" s="5">
        <v>16.32</v>
      </c>
      <c r="C23" s="5">
        <v>23.866428848847928</v>
      </c>
      <c r="D23" s="5">
        <v>18.544156989565426</v>
      </c>
      <c r="E23" s="5">
        <v>20.34</v>
      </c>
      <c r="F23" s="5">
        <v>77.7</v>
      </c>
      <c r="G23" s="5">
        <v>68.61</v>
      </c>
      <c r="H23" s="5">
        <v>68.61</v>
      </c>
      <c r="I23" s="5">
        <v>20.34</v>
      </c>
      <c r="J23" s="5">
        <v>100.0</v>
      </c>
      <c r="K23" s="8" t="str">
        <f t="array" ref="K23">IFS(
  J23&lt;=25,"Severe chronic heat exposure; high risk to public health, urgent mitigation needed.",
  J23&lt;=50,"Significant heat stress; vulnerable populations at risk, interventions required.",
  J23&lt;=75,"Manageable heat levels; some risk for sensitive groups, monitoring advised.",
  J23&lt;=99,"Heat conditions generally safe; minor precautions for vulnerable populations.",
  J23=100,"Ideal heat conditions; minimal health risk, highly resilient urban environment."
)</f>
        <v>Ideal heat conditions; minimal health risk, highly resilient urban environment.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9" t="s">
        <v>19</v>
      </c>
      <c r="B25" s="9" t="s">
        <v>29</v>
      </c>
      <c r="C25" s="9" t="s">
        <v>30</v>
      </c>
      <c r="D25" s="9" t="s">
        <v>31</v>
      </c>
      <c r="E25" s="9" t="s">
        <v>32</v>
      </c>
      <c r="F25" s="9" t="s">
        <v>33</v>
      </c>
      <c r="G25" s="9" t="s">
        <v>34</v>
      </c>
      <c r="H25" s="9" t="s">
        <v>35</v>
      </c>
      <c r="I25" s="10" t="s">
        <v>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5</v>
      </c>
      <c r="B26" s="4" t="s">
        <v>36</v>
      </c>
      <c r="C26" s="4">
        <v>3153386.0</v>
      </c>
      <c r="D26" s="4">
        <v>100.0</v>
      </c>
      <c r="E26" s="4">
        <v>100.0</v>
      </c>
      <c r="F26" s="4">
        <v>85.0</v>
      </c>
      <c r="G26" s="11">
        <v>96.25</v>
      </c>
      <c r="H26" s="4" t="str">
        <f t="shared" ref="H26:H35" si="1">IF(G26&lt;=25,"Critical",
 IF(G26&lt;=50,"Deficient",
 IF(G26&lt;=75,"Developing",
 IF(G26&lt;=99,"Well-Served",
 IF(G26=100,"Exemplary","")))))</f>
        <v>Well-Served</v>
      </c>
      <c r="I26" s="5" t="str">
        <f t="array" ref="I26">IFS(
  F26&lt;=25,"Critical water and sanitation deficits, urgent action needed.",
  F26&lt;=50,"Major gaps in services, significant health risks.",
  F26&lt;=75,"Partial progress, but service gaps remain.",
  F26&lt;=99,"Functional systems, most residents have access, with generally low health risks.",
  F26=100,"Exemplary coverage and sustainable management."
)</f>
        <v>Functional systems, most residents have access, with generally low health risks.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7</v>
      </c>
      <c r="B27" s="4" t="s">
        <v>37</v>
      </c>
      <c r="C27" s="4">
        <v>3769495.0</v>
      </c>
      <c r="D27" s="4">
        <v>100.0</v>
      </c>
      <c r="E27" s="4">
        <v>100.0</v>
      </c>
      <c r="F27" s="4">
        <v>95.0</v>
      </c>
      <c r="G27" s="11">
        <v>98.75</v>
      </c>
      <c r="H27" s="4" t="str">
        <f t="shared" si="1"/>
        <v>Well-Served</v>
      </c>
      <c r="I27" s="5" t="str">
        <f t="array" ref="I27">IFS(
  F27&lt;=25,"Critical water and sanitation deficits, urgent action needed.",
  F27&lt;=50,"Major gaps in services, significant health risks.",
  F27&lt;=75,"Partial progress, but service gaps remain.",
  F27&lt;=99,"Functional systems, most residents have access, with generally low health risks.",
  F27=100,"Exemplary coverage and sustainable management."
)</f>
        <v>Functional systems, most residents have access, with generally low health risks.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9</v>
      </c>
      <c r="B28" s="4" t="s">
        <v>38</v>
      </c>
      <c r="C28" s="4">
        <v>2.06E7</v>
      </c>
      <c r="D28" s="4">
        <v>75.0</v>
      </c>
      <c r="E28" s="4">
        <v>89.0</v>
      </c>
      <c r="F28" s="4">
        <v>78.0</v>
      </c>
      <c r="G28" s="11">
        <v>73.3</v>
      </c>
      <c r="H28" s="4" t="str">
        <f t="shared" si="1"/>
        <v>Developing</v>
      </c>
      <c r="I28" s="5" t="str">
        <f t="array" ref="I28">IFS(
  F28&lt;=25,"Critical water and sanitation deficits, urgent action needed.",
  F28&lt;=50,"Major gaps in services, significant health risks.",
  F28&lt;=75,"Partial progress, but service gaps remain.",
  F28&lt;=99,"Functional systems, most residents have access, with generally low health risks.",
  F28=100,"Exemplary coverage and sustainable management."
)</f>
        <v>Functional systems, most residents have access, with generally low health risks.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11</v>
      </c>
      <c r="B29" s="4" t="s">
        <v>39</v>
      </c>
      <c r="C29" s="4">
        <v>3.0291E7</v>
      </c>
      <c r="D29" s="4">
        <v>40.0</v>
      </c>
      <c r="E29" s="4">
        <v>82.0</v>
      </c>
      <c r="F29" s="4">
        <v>60.0</v>
      </c>
      <c r="G29" s="11">
        <v>59.7</v>
      </c>
      <c r="H29" s="4" t="str">
        <f t="shared" si="1"/>
        <v>Developing</v>
      </c>
      <c r="I29" s="5" t="str">
        <f t="array" ref="I29">IFS(
  F29&lt;=25,"Critical water and sanitation deficits, urgent action needed.",
  F29&lt;=50,"Major gaps in services, significant health risks.",
  F29&lt;=75,"Partial progress, but service gaps remain.",
  F29&lt;=99,"Functional systems, most residents have access, with generally low health risks.",
  F29=100,"Exemplary coverage and sustainable management."
)</f>
        <v>Partial progress, but service gaps remain.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12</v>
      </c>
      <c r="B30" s="4" t="s">
        <v>40</v>
      </c>
      <c r="C30" s="4">
        <v>1.57106E7</v>
      </c>
      <c r="D30" s="4">
        <v>99.0</v>
      </c>
      <c r="E30" s="4">
        <v>99.0</v>
      </c>
      <c r="F30" s="4">
        <v>73.0</v>
      </c>
      <c r="G30" s="11">
        <v>90.35</v>
      </c>
      <c r="H30" s="4" t="str">
        <f t="shared" si="1"/>
        <v>Well-Served</v>
      </c>
      <c r="I30" s="5" t="str">
        <f t="array" ref="I30">IFS(
  F30&lt;=25,"Critical water and sanitation deficits, urgent action needed.",
  F30&lt;=50,"Major gaps in services, significant health risks.",
  F30&lt;=75,"Partial progress, but service gaps remain.",
  F30&lt;=99,"Functional systems, most residents have access, with generally low health risks.",
  F30=100,"Exemplary coverage and sustainable management."
)</f>
        <v>Partial progress, but service gaps remain.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13</v>
      </c>
      <c r="B31" s="4" t="s">
        <v>41</v>
      </c>
      <c r="C31" s="4">
        <v>1.506E7</v>
      </c>
      <c r="D31" s="4">
        <v>29.0</v>
      </c>
      <c r="E31" s="4">
        <v>28.0</v>
      </c>
      <c r="F31" s="4">
        <v>23.0</v>
      </c>
      <c r="G31" s="11">
        <v>23.4</v>
      </c>
      <c r="H31" s="4" t="str">
        <f t="shared" si="1"/>
        <v>Critical</v>
      </c>
      <c r="I31" s="5" t="str">
        <f t="array" ref="I31">IFS(
  F31&lt;=25,"Critical water and sanitation deficits, urgent action needed.",
  F31&lt;=50,"Major gaps in services, significant health risks.",
  F31&lt;=75,"Partial progress, but service gaps remain.",
  F31&lt;=99,"Functional systems, most residents have access, with generally low health risks.",
  F31=100,"Exemplary coverage and sustainable management."
)</f>
        <v>Critical water and sanitation deficits, urgent action needed.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14</v>
      </c>
      <c r="B32" s="4" t="s">
        <v>42</v>
      </c>
      <c r="C32" s="4">
        <v>1.90259E7</v>
      </c>
      <c r="D32" s="4">
        <v>44.0</v>
      </c>
      <c r="E32" s="4">
        <v>63.0</v>
      </c>
      <c r="F32" s="4">
        <v>68.0</v>
      </c>
      <c r="G32" s="11">
        <v>58.25</v>
      </c>
      <c r="H32" s="4" t="str">
        <f t="shared" si="1"/>
        <v>Developing</v>
      </c>
      <c r="I32" s="5" t="str">
        <f t="array" ref="I32">IFS(
  F32&lt;=25,"Critical water and sanitation deficits, urgent action needed.",
  F32&lt;=50,"Major gaps in services, significant health risks.",
  F32&lt;=75,"Partial progress, but service gaps remain.",
  F32&lt;=99,"Functional systems, most residents have access, with generally low health risks.",
  F32=100,"Exemplary coverage and sustainable management."
)</f>
        <v>Partial progress, but service gaps remain.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16</v>
      </c>
      <c r="B33" s="4" t="s">
        <v>43</v>
      </c>
      <c r="C33" s="4">
        <v>8467513.0</v>
      </c>
      <c r="D33" s="4">
        <v>100.0</v>
      </c>
      <c r="E33" s="4">
        <v>100.0</v>
      </c>
      <c r="F33" s="4">
        <v>88.0</v>
      </c>
      <c r="G33" s="11">
        <v>95.95</v>
      </c>
      <c r="H33" s="4" t="str">
        <f t="shared" si="1"/>
        <v>Well-Served</v>
      </c>
      <c r="I33" s="5" t="str">
        <f t="array" ref="I33">IFS(
  F33&lt;=25,"Critical water and sanitation deficits, urgent action needed.",
  F33&lt;=50,"Major gaps in services, significant health risks.",
  F33&lt;=75,"Partial progress, but service gaps remain.",
  F33&lt;=99,"Functional systems, most residents have access, with generally low health risks.",
  F33=100,"Exemplary coverage and sustainable management."
)</f>
        <v>Functional systems, most residents have access, with generally low health risks.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4" t="s">
        <v>17</v>
      </c>
      <c r="B34" s="4" t="s">
        <v>44</v>
      </c>
      <c r="C34" s="4">
        <v>2165423.0</v>
      </c>
      <c r="D34" s="4">
        <v>100.0</v>
      </c>
      <c r="E34" s="4">
        <v>99.0</v>
      </c>
      <c r="F34" s="4">
        <v>91.0</v>
      </c>
      <c r="G34" s="11">
        <v>97.4</v>
      </c>
      <c r="H34" s="4" t="str">
        <f t="shared" si="1"/>
        <v>Well-Served</v>
      </c>
      <c r="I34" s="5" t="str">
        <f t="array" ref="I34">IFS(
  F34&lt;=25,"Critical water and sanitation deficits, urgent action needed.",
  F34&lt;=50,"Major gaps in services, significant health risks.",
  F34&lt;=75,"Partial progress, but service gaps remain.",
  F34&lt;=99,"Functional systems, most residents have access, with generally low health risks.",
  F34=100,"Exemplary coverage and sustainable management."
)</f>
        <v>Functional systems, most residents have access, with generally low health risks.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4" t="s">
        <v>45</v>
      </c>
      <c r="B35" s="4" t="s">
        <v>46</v>
      </c>
      <c r="C35" s="4">
        <v>1.2325232E7</v>
      </c>
      <c r="D35" s="4">
        <v>86.0</v>
      </c>
      <c r="E35" s="4">
        <v>79.0</v>
      </c>
      <c r="F35" s="4">
        <v>52.0</v>
      </c>
      <c r="G35" s="11">
        <v>75.05</v>
      </c>
      <c r="H35" s="4" t="str">
        <f t="shared" si="1"/>
        <v>Well-Served</v>
      </c>
      <c r="I35" s="5" t="str">
        <f t="array" ref="I35">IFS(
  F35&lt;=25,"Critical water and sanitation deficits, urgent action needed.",
  F35&lt;=50,"Major gaps in services, significant health risks.",
  F35&lt;=75,"Partial progress, but service gaps remain.",
  F35&lt;=99,"Functional systems, most residents have access, with generally low health risks.",
  F35=100,"Exemplary coverage and sustainable management."
)</f>
        <v>Partial progress, but service gaps remain.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2" t="s">
        <v>19</v>
      </c>
      <c r="B37" s="12" t="s">
        <v>47</v>
      </c>
      <c r="C37" s="12" t="s">
        <v>48</v>
      </c>
      <c r="D37" s="12" t="s">
        <v>49</v>
      </c>
      <c r="E37" s="12" t="s">
        <v>50</v>
      </c>
      <c r="F37" s="12" t="s">
        <v>51</v>
      </c>
      <c r="G37" s="13" t="s">
        <v>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4" t="s">
        <v>5</v>
      </c>
      <c r="B38" s="14">
        <v>3153386.0</v>
      </c>
      <c r="C38" s="14">
        <v>717.0</v>
      </c>
      <c r="D38" s="14">
        <v>4398.0</v>
      </c>
      <c r="E38" s="14">
        <v>80.4</v>
      </c>
      <c r="F38" s="14" t="s">
        <v>52</v>
      </c>
      <c r="G38" s="5" t="str">
        <f t="array" ref="G38">IFS(
  E38=100,"Represents the ideal balance of urban density; optimal compactness supports accessibility and efficiency without health or space pressures.",
  E38&gt;=76,"Densities are within or close to the optimal range; health risks from density are minimal, though careful planning is needed.",
  E38&gt;=51,"Densities are workable but not ideal; localized crowding or inefficiency may occur and require monitoring.",
  E38&gt;=26,"Densities strain urban balance; either overcrowding or sprawl reduces livability and efficiency.",
  E38&gt;=1,"Severely unbalanced densities; extreme overcrowding or sprawl undermines public health, efficiency, and spatial equity."
)</f>
        <v>Densities are within or close to the optimal range; health risks from density are minimal, though careful planning is needed.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4" t="s">
        <v>7</v>
      </c>
      <c r="B39" s="14">
        <v>3769495.0</v>
      </c>
      <c r="C39" s="14">
        <v>891.0</v>
      </c>
      <c r="D39" s="14">
        <v>4230.6</v>
      </c>
      <c r="E39" s="14">
        <v>81.4</v>
      </c>
      <c r="F39" s="14" t="s">
        <v>52</v>
      </c>
      <c r="G39" s="5" t="str">
        <f t="array" ref="G39">IFS(
  E39=100,"Represents the ideal balance of urban density; optimal compactness supports accessibility and efficiency without health or space pressures.",
  E39&gt;=76,"Densities are within or close to the optimal range; health risks from density are minimal, though careful planning is needed.",
  E39&gt;=51,"Densities are workable but not ideal; localized crowding or inefficiency may occur and require monitoring.",
  E39&gt;=26,"Densities strain urban balance; either overcrowding or sprawl reduces livability and efficiency.",
  E39&gt;=1,"Severely unbalanced densities; extreme overcrowding or sprawl undermines public health, efficiency, and spatial equity."
)</f>
        <v>Densities are within or close to the optimal range; health risks from density are minimal, though careful planning is needed.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4" t="s">
        <v>9</v>
      </c>
      <c r="B40" s="14">
        <v>2.2183E7</v>
      </c>
      <c r="C40" s="14">
        <v>606.0</v>
      </c>
      <c r="D40" s="14">
        <v>36605.6</v>
      </c>
      <c r="E40" s="14">
        <v>25.9</v>
      </c>
      <c r="F40" s="14" t="s">
        <v>53</v>
      </c>
      <c r="G40" s="5" t="str">
        <f t="array" ref="G40">IFS(
  E40=100,"Represents the ideal balance of urban density; optimal compactness supports accessibility and efficiency without health or space pressures.",
  E40&gt;=76,"Densities are within or close to the optimal range; health risks from density are minimal, though careful planning is needed.",
  E40&gt;=51,"Densities are workable but not ideal; localized crowding or inefficiency may occur and require monitoring.",
  E40&gt;=26,"Densities strain urban balance; either overcrowding or sprawl reduces livability and efficiency.",
  E40&gt;=1,"Severely unbalanced densities; extreme overcrowding or sprawl undermines public health, efficiency, and spatial equity."
)</f>
        <v>Severely unbalanced densities; extreme overcrowding or sprawl undermines public health, efficiency, and spatial equity.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4" t="s">
        <v>11</v>
      </c>
      <c r="B41" s="14">
        <v>3.0291E7</v>
      </c>
      <c r="C41" s="14">
        <v>1484.0</v>
      </c>
      <c r="D41" s="14">
        <v>20411.7</v>
      </c>
      <c r="E41" s="14">
        <v>40.9</v>
      </c>
      <c r="F41" s="14" t="s">
        <v>54</v>
      </c>
      <c r="G41" s="5" t="str">
        <f t="array" ref="G41">IFS(
  E41=100,"Represents the ideal balance of urban density; optimal compactness supports accessibility and efficiency without health or space pressures.",
  E41&gt;=76,"Densities are within or close to the optimal range; health risks from density are minimal, though careful planning is needed.",
  E41&gt;=51,"Densities are workable but not ideal; localized crowding or inefficiency may occur and require monitoring.",
  E41&gt;=26,"Densities strain urban balance; either overcrowding or sprawl reduces livability and efficiency.",
  E41&gt;=1,"Severely unbalanced densities; extreme overcrowding or sprawl undermines public health, efficiency, and spatial equity."
)</f>
        <v>Densities strain urban balance; either overcrowding or sprawl reduces livability and efficiency.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4" t="s">
        <v>12</v>
      </c>
      <c r="B42" s="14">
        <v>1.5701602E7</v>
      </c>
      <c r="C42" s="14">
        <v>5343.0</v>
      </c>
      <c r="D42" s="14">
        <v>2938.7</v>
      </c>
      <c r="E42" s="14">
        <v>90.8</v>
      </c>
      <c r="F42" s="14" t="s">
        <v>55</v>
      </c>
      <c r="G42" s="5" t="str">
        <f t="array" ref="G42">IFS(
  E42=100,"Represents the ideal balance of urban density; optimal compactness supports accessibility and efficiency without health or space pressures.",
  E42&gt;=76,"Densities are within or close to the optimal range; health risks from density are minimal, though careful planning is needed.",
  E42&gt;=51,"Densities are workable but not ideal; localized crowding or inefficiency may occur and require monitoring.",
  E42&gt;=26,"Densities strain urban balance; either overcrowding or sprawl reduces livability and efficiency.",
  E42&gt;=1,"Severely unbalanced densities; extreme overcrowding or sprawl undermines public health, efficiency, and spatial equity."
)</f>
        <v>Densities are within or close to the optimal range; health risks from density are minimal, though careful planning is needed.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4" t="s">
        <v>13</v>
      </c>
      <c r="B43" s="14">
        <v>1.56E7</v>
      </c>
      <c r="C43" s="14">
        <v>1171.0</v>
      </c>
      <c r="D43" s="14">
        <v>13321.9</v>
      </c>
      <c r="E43" s="14">
        <v>51.9</v>
      </c>
      <c r="F43" s="14" t="s">
        <v>56</v>
      </c>
      <c r="G43" s="5" t="str">
        <f t="array" ref="G43">IFS(
  E43=100,"Represents the ideal balance of urban density; optimal compactness supports accessibility and efficiency without health or space pressures.",
  E43&gt;=76,"Densities are within or close to the optimal range; health risks from density are minimal, though careful planning is needed.",
  E43&gt;=51,"Densities are workable but not ideal; localized crowding or inefficiency may occur and require monitoring.",
  E43&gt;=26,"Densities strain urban balance; either overcrowding or sprawl reduces livability and efficiency.",
  E43&gt;=1,"Severely unbalanced densities; extreme overcrowding or sprawl undermines public health, efficiency, and spatial equity."
)</f>
        <v>Densities are workable but not ideal; localized crowding or inefficiency may occur and require monitoring.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4" t="s">
        <v>14</v>
      </c>
      <c r="B44" s="14">
        <v>1902590.0</v>
      </c>
      <c r="C44" s="14">
        <v>43.7</v>
      </c>
      <c r="D44" s="14">
        <v>43537.5</v>
      </c>
      <c r="E44" s="14">
        <v>21.4</v>
      </c>
      <c r="F44" s="14" t="s">
        <v>53</v>
      </c>
      <c r="G44" s="5" t="str">
        <f t="array" ref="G44">IFS(
  E44=100,"Represents the ideal balance of urban density; optimal compactness supports accessibility and efficiency without health or space pressures.",
  E44&gt;=76,"Densities are within or close to the optimal range; health risks from density are minimal, though careful planning is needed.",
  E44&gt;=51,"Densities are workable but not ideal; localized crowding or inefficiency may occur and require monitoring.",
  E44&gt;=26,"Densities strain urban balance; either overcrowding or sprawl reduces livability and efficiency.",
  E44&gt;=1,"Severely unbalanced densities; extreme overcrowding or sprawl undermines public health, efficiency, and spatial equity."
)</f>
        <v>Severely unbalanced densities; extreme overcrowding or sprawl undermines public health, efficiency, and spatial equity.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4" t="s">
        <v>16</v>
      </c>
      <c r="B45" s="14">
        <v>8467513.0</v>
      </c>
      <c r="C45" s="14">
        <v>789.0</v>
      </c>
      <c r="D45" s="14">
        <v>10732.0</v>
      </c>
      <c r="E45" s="14">
        <v>57.5</v>
      </c>
      <c r="F45" s="14" t="s">
        <v>56</v>
      </c>
      <c r="G45" s="5" t="str">
        <f t="array" ref="G45">IFS(
  E45=100,"Represents the ideal balance of urban density; optimal compactness supports accessibility and efficiency without health or space pressures.",
  E45&gt;=76,"Densities are within or close to the optimal range; health risks from density are minimal, though careful planning is needed.",
  E45&gt;=51,"Densities are workable but not ideal; localized crowding or inefficiency may occur and require monitoring.",
  E45&gt;=26,"Densities strain urban balance; either overcrowding or sprawl reduces livability and efficiency.",
  E45&gt;=1,"Severely unbalanced densities; extreme overcrowding or sprawl undermines public health, efficiency, and spatial equity."
)</f>
        <v>Densities are workable but not ideal; localized crowding or inefficiency may occur and require monitoring.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4" t="s">
        <v>17</v>
      </c>
      <c r="B46" s="14">
        <v>2165423.0</v>
      </c>
      <c r="C46" s="14">
        <v>1054.0</v>
      </c>
      <c r="D46" s="14">
        <v>2054.5</v>
      </c>
      <c r="E46" s="14">
        <v>100.0</v>
      </c>
      <c r="F46" s="14" t="s">
        <v>57</v>
      </c>
      <c r="G46" s="5" t="str">
        <f t="array" ref="G46">IFS(
  E46=100,"Represents the ideal balance of urban density; optimal compactness supports accessibility and efficiency without health or space pressures.",
  E46&gt;=76,"Densities are within or close to the optimal range; health risks from density are minimal, though careful planning is needed.",
  E46&gt;=51,"Densities are workable but not ideal; localized crowding or inefficiency may occur and require monitoring.",
  E46&gt;=26,"Densities strain urban balance; either overcrowding or sprawl reduces livability and efficiency.",
  E46&gt;=1,"Severely unbalanced densities; extreme overcrowding or sprawl undermines public health, efficiency, and spatial equity."
)</f>
        <v>Represents the ideal balance of urban density; optimal compactness supports accessibility and efficiency without health or space pressures.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4" t="s">
        <v>45</v>
      </c>
      <c r="B47" s="14">
        <v>1.2325232E7</v>
      </c>
      <c r="C47" s="14">
        <v>1521.0</v>
      </c>
      <c r="D47" s="14">
        <v>8103.4</v>
      </c>
      <c r="E47" s="14">
        <v>64.7</v>
      </c>
      <c r="F47" s="14" t="s">
        <v>56</v>
      </c>
      <c r="G47" s="5" t="str">
        <f t="array" ref="G47">IFS(
  E47=100,"Represents the ideal balance of urban density; optimal compactness supports accessibility and efficiency without health or space pressures.",
  E47&gt;=76,"Densities are within or close to the optimal range; health risks from density are minimal, though careful planning is needed.",
  E47&gt;=51,"Densities are workable but not ideal; localized crowding or inefficiency may occur and require monitoring.",
  E47&gt;=26,"Densities strain urban balance; either overcrowding or sprawl reduces livability and efficiency.",
  E47&gt;=1,"Severely unbalanced densities; extreme overcrowding or sprawl undermines public health, efficiency, and spatial equity."
)</f>
        <v>Densities are workable but not ideal; localized crowding or inefficiency may occur and require monitoring.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5" t="s">
        <v>19</v>
      </c>
      <c r="B49" s="15" t="s">
        <v>58</v>
      </c>
      <c r="C49" s="15" t="s">
        <v>59</v>
      </c>
      <c r="D49" s="15" t="s">
        <v>60</v>
      </c>
      <c r="E49" s="15" t="s">
        <v>61</v>
      </c>
      <c r="F49" s="15" t="s">
        <v>62</v>
      </c>
      <c r="G49" s="15" t="s">
        <v>63</v>
      </c>
      <c r="H49" s="15" t="s">
        <v>64</v>
      </c>
      <c r="I49" s="15" t="s">
        <v>65</v>
      </c>
      <c r="J49" s="15" t="s">
        <v>66</v>
      </c>
      <c r="K49" s="15" t="s">
        <v>67</v>
      </c>
      <c r="L49" s="15" t="s">
        <v>68</v>
      </c>
      <c r="M49" s="15" t="s">
        <v>69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4" t="s">
        <v>5</v>
      </c>
      <c r="B50" s="14">
        <v>938.0</v>
      </c>
      <c r="C50" s="14">
        <v>18.98</v>
      </c>
      <c r="D50" s="14">
        <v>63.27</v>
      </c>
      <c r="E50" s="14" t="s">
        <v>70</v>
      </c>
      <c r="F50" s="14" t="s">
        <v>71</v>
      </c>
      <c r="G50" s="14">
        <v>753.0</v>
      </c>
      <c r="H50" s="14">
        <v>18.8</v>
      </c>
      <c r="I50" s="14" t="s">
        <v>72</v>
      </c>
      <c r="J50" s="14" t="s">
        <v>73</v>
      </c>
      <c r="K50" s="14">
        <v>4005.0</v>
      </c>
      <c r="L50" s="14">
        <v>4943.0</v>
      </c>
      <c r="M50" s="14">
        <v>41.04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4" t="s">
        <v>7</v>
      </c>
      <c r="B51" s="14">
        <v>93674.0</v>
      </c>
      <c r="C51" s="14">
        <v>64.05</v>
      </c>
      <c r="D51" s="14">
        <v>100.0</v>
      </c>
      <c r="E51" s="14" t="s">
        <v>74</v>
      </c>
      <c r="F51" s="14" t="s">
        <v>75</v>
      </c>
      <c r="G51" s="14">
        <v>10958.0</v>
      </c>
      <c r="H51" s="14">
        <v>66.49</v>
      </c>
      <c r="I51" s="14" t="s">
        <v>76</v>
      </c>
      <c r="J51" s="14" t="s">
        <v>77</v>
      </c>
      <c r="K51" s="14">
        <v>16480.0</v>
      </c>
      <c r="L51" s="14">
        <v>146245.0</v>
      </c>
      <c r="M51" s="14">
        <v>83.24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4" t="s">
        <v>9</v>
      </c>
      <c r="B52" s="14">
        <v>25040.0</v>
      </c>
      <c r="C52" s="14">
        <v>62.85</v>
      </c>
      <c r="D52" s="14">
        <v>100.0</v>
      </c>
      <c r="E52" s="14" t="s">
        <v>74</v>
      </c>
      <c r="F52" s="14" t="s">
        <v>75</v>
      </c>
      <c r="G52" s="14">
        <v>2655.0</v>
      </c>
      <c r="H52" s="14">
        <v>18.19</v>
      </c>
      <c r="I52" s="14" t="s">
        <v>72</v>
      </c>
      <c r="J52" s="14" t="s">
        <v>73</v>
      </c>
      <c r="K52" s="14">
        <v>14596.0</v>
      </c>
      <c r="L52" s="14">
        <v>39844.0</v>
      </c>
      <c r="M52" s="14">
        <v>59.1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4" t="s">
        <v>11</v>
      </c>
      <c r="B53" s="14">
        <v>130173.0</v>
      </c>
      <c r="C53" s="14">
        <v>75.77</v>
      </c>
      <c r="D53" s="14">
        <v>100.0</v>
      </c>
      <c r="E53" s="14" t="s">
        <v>74</v>
      </c>
      <c r="F53" s="14" t="s">
        <v>75</v>
      </c>
      <c r="G53" s="14">
        <v>24284.0</v>
      </c>
      <c r="H53" s="14">
        <v>59.45</v>
      </c>
      <c r="I53" s="14" t="s">
        <v>78</v>
      </c>
      <c r="J53" s="14" t="s">
        <v>79</v>
      </c>
      <c r="K53" s="14">
        <v>40849.0</v>
      </c>
      <c r="L53" s="14">
        <v>171795.0</v>
      </c>
      <c r="M53" s="14">
        <v>79.72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4" t="s">
        <v>12</v>
      </c>
      <c r="B54" s="14">
        <v>253767.0</v>
      </c>
      <c r="C54" s="14">
        <v>41.32</v>
      </c>
      <c r="D54" s="14">
        <v>100.0</v>
      </c>
      <c r="E54" s="14" t="s">
        <v>74</v>
      </c>
      <c r="F54" s="14" t="s">
        <v>75</v>
      </c>
      <c r="G54" s="14">
        <v>30598.0</v>
      </c>
      <c r="H54" s="14">
        <v>23.47</v>
      </c>
      <c r="I54" s="14" t="s">
        <v>80</v>
      </c>
      <c r="J54" s="14" t="s">
        <v>81</v>
      </c>
      <c r="K54" s="14">
        <v>130359.0</v>
      </c>
      <c r="L54" s="14">
        <v>614155.0</v>
      </c>
      <c r="M54" s="14">
        <v>61.74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4" t="s">
        <v>13</v>
      </c>
      <c r="B55" s="14">
        <v>22136.0</v>
      </c>
      <c r="C55" s="14">
        <v>33.32</v>
      </c>
      <c r="D55" s="14">
        <v>100.0</v>
      </c>
      <c r="E55" s="14" t="s">
        <v>74</v>
      </c>
      <c r="F55" s="14" t="s">
        <v>75</v>
      </c>
      <c r="G55" s="14">
        <v>9819.0</v>
      </c>
      <c r="H55" s="14">
        <v>24.82</v>
      </c>
      <c r="I55" s="14" t="s">
        <v>80</v>
      </c>
      <c r="J55" s="14" t="s">
        <v>81</v>
      </c>
      <c r="K55" s="14">
        <v>39562.0</v>
      </c>
      <c r="L55" s="14">
        <v>66434.0</v>
      </c>
      <c r="M55" s="14">
        <v>62.41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4" t="s">
        <v>14</v>
      </c>
      <c r="B56" s="14">
        <v>222.0</v>
      </c>
      <c r="C56" s="14">
        <v>6.03</v>
      </c>
      <c r="D56" s="14">
        <v>20.1</v>
      </c>
      <c r="E56" s="14" t="s">
        <v>82</v>
      </c>
      <c r="F56" s="14" t="s">
        <v>83</v>
      </c>
      <c r="G56" s="14">
        <v>340.0</v>
      </c>
      <c r="H56" s="14">
        <v>9.82</v>
      </c>
      <c r="I56" s="14" t="s">
        <v>72</v>
      </c>
      <c r="J56" s="14" t="s">
        <v>73</v>
      </c>
      <c r="K56" s="14">
        <v>3461.0</v>
      </c>
      <c r="L56" s="14">
        <v>3683.0</v>
      </c>
      <c r="M56" s="14">
        <v>14.96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4" t="s">
        <v>16</v>
      </c>
      <c r="B57" s="14">
        <v>49716.0</v>
      </c>
      <c r="C57" s="14">
        <v>48.72</v>
      </c>
      <c r="D57" s="14">
        <v>100.0</v>
      </c>
      <c r="E57" s="14" t="s">
        <v>74</v>
      </c>
      <c r="F57" s="14" t="s">
        <v>75</v>
      </c>
      <c r="G57" s="14">
        <v>17785.0</v>
      </c>
      <c r="H57" s="14">
        <v>37.89</v>
      </c>
      <c r="I57" s="14" t="s">
        <v>80</v>
      </c>
      <c r="J57" s="14" t="s">
        <v>81</v>
      </c>
      <c r="K57" s="14">
        <v>46942.0</v>
      </c>
      <c r="L57" s="14">
        <v>102050.0</v>
      </c>
      <c r="M57" s="14">
        <v>68.94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4" t="s">
        <v>17</v>
      </c>
      <c r="B58" s="14">
        <v>2705.0</v>
      </c>
      <c r="C58" s="14">
        <v>16.96</v>
      </c>
      <c r="D58" s="14">
        <v>56.53</v>
      </c>
      <c r="E58" s="14" t="s">
        <v>84</v>
      </c>
      <c r="F58" s="14" t="s">
        <v>85</v>
      </c>
      <c r="G58" s="14">
        <v>2855.0</v>
      </c>
      <c r="H58" s="14">
        <v>21.57</v>
      </c>
      <c r="I58" s="14" t="s">
        <v>80</v>
      </c>
      <c r="J58" s="14" t="s">
        <v>81</v>
      </c>
      <c r="K58" s="14">
        <v>13238.0</v>
      </c>
      <c r="L58" s="14">
        <v>15949.0</v>
      </c>
      <c r="M58" s="14">
        <v>39.05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4" t="s">
        <v>86</v>
      </c>
      <c r="B59" s="14">
        <v>77410.0</v>
      </c>
      <c r="C59" s="14">
        <v>46.4</v>
      </c>
      <c r="D59" s="14">
        <v>100.0</v>
      </c>
      <c r="E59" s="14" t="s">
        <v>74</v>
      </c>
      <c r="F59" s="14" t="s">
        <v>75</v>
      </c>
      <c r="G59" s="14">
        <v>24456.0</v>
      </c>
      <c r="H59" s="14">
        <v>31.2</v>
      </c>
      <c r="I59" s="14" t="s">
        <v>80</v>
      </c>
      <c r="J59" s="14" t="s">
        <v>81</v>
      </c>
      <c r="K59" s="14">
        <v>78396.0</v>
      </c>
      <c r="L59" s="14">
        <v>166822.0</v>
      </c>
      <c r="M59" s="14">
        <v>65.6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6" t="s">
        <v>19</v>
      </c>
      <c r="B61" s="16" t="s">
        <v>87</v>
      </c>
      <c r="C61" s="16" t="s">
        <v>88</v>
      </c>
      <c r="D61" s="16" t="s">
        <v>89</v>
      </c>
      <c r="E61" s="17" t="s">
        <v>90</v>
      </c>
      <c r="F61" s="16" t="s">
        <v>91</v>
      </c>
      <c r="G61" s="18" t="s">
        <v>92</v>
      </c>
      <c r="H61" s="16" t="s">
        <v>4</v>
      </c>
      <c r="I61" s="16" t="s">
        <v>93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5" t="s">
        <v>5</v>
      </c>
      <c r="B62" s="4">
        <v>66.0</v>
      </c>
      <c r="C62" s="5">
        <v>100.0</v>
      </c>
      <c r="D62" s="14">
        <v>41.04</v>
      </c>
      <c r="E62" s="19">
        <v>80.4</v>
      </c>
      <c r="F62" s="11">
        <v>96.25</v>
      </c>
      <c r="G62" s="20">
        <f t="shared" ref="G62:G71" si="2">ROUND(AVERAGE(B62:F62),0)</f>
        <v>77</v>
      </c>
      <c r="H62" s="5" t="str">
        <f t="array" ref="H62">IFS(
  G62&lt;=25,"Scored poorly on most of the VITAL submetrics. Fails multiple minimum standards set by international institutions.",
  G62&lt;=50,"Scored below average in most of VITAL submetrics. Below safe thresholds set by international organizations and institutions.",
  G62&lt;=75,"Decently scored in the VITAL submetrics. Meets some of the standards set by international organizations and institutions.",
  G62&lt;=99,"Scored above average on VITAL submetrics. Close to targets set by international organizations and institutions.",
  G62=100,"Full marks on VITAL submetrics. Meets or exceeds standards set by international organizations and institutions."
)</f>
        <v>Scored above average on VITAL submetrics. Close to targets set by international organizations and institutions.</v>
      </c>
      <c r="I62" s="5" t="str">
        <f t="array" ref="I62">IFS(
  G62&lt;=25,"High Health Risk Environment",
  G62&lt;=50,"Unhealthy",
  G62&lt;=75,"Needs Improvement",
  G62&lt;=99,"Healthy and Sustainable",
  G62=100,"Healthy and Fully Sustainable"
)</f>
        <v>Healthy and Sustainable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5" t="s">
        <v>7</v>
      </c>
      <c r="B63" s="21">
        <v>83.0</v>
      </c>
      <c r="C63" s="5">
        <v>100.0</v>
      </c>
      <c r="D63" s="14">
        <v>83.24</v>
      </c>
      <c r="E63" s="19">
        <v>81.4</v>
      </c>
      <c r="F63" s="11">
        <v>98.75</v>
      </c>
      <c r="G63" s="20">
        <f t="shared" si="2"/>
        <v>89</v>
      </c>
      <c r="H63" s="5" t="str">
        <f t="array" ref="H63">IFS(
  G63&lt;=25,"Scored poorly on most of the VITAL submetrics. Fails multiple minimum standards set by international institutions.",
  G63&lt;=50,"Scored below average in most of VITAL submetrics. Below safe thresholds set by international organizations and institutions.",
  G63&lt;=75,"Decently scored in the VITAL submetrics. Meets some of the standards set by international organizations and institutions.",
  G63&lt;=99,"Scored above average on VITAL submetrics. Close to targets set by international organizations and institutions.",
  G63=100,"Full marks on VITAL submetrics. Meets or exceeds standards set by international organizations and institutions."
)</f>
        <v>Scored above average on VITAL submetrics. Close to targets set by international organizations and institutions.</v>
      </c>
      <c r="I63" s="5" t="str">
        <f t="array" ref="I63">IFS(
  G63&lt;=25,"High Health Risk Environment",
  G63&lt;=50,"Unhealthy",
  G63&lt;=75,"Needs Improvement",
  G63&lt;=99,"Healthy and Sustainable",
  G63=100,"Healthy and Fully Sustainable"
)</f>
        <v>Healthy and Sustainable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5" t="s">
        <v>9</v>
      </c>
      <c r="B64" s="21">
        <v>16.0</v>
      </c>
      <c r="C64" s="5">
        <v>100.0</v>
      </c>
      <c r="D64" s="14">
        <v>59.1</v>
      </c>
      <c r="E64" s="19">
        <v>25.9</v>
      </c>
      <c r="F64" s="11">
        <v>73.3</v>
      </c>
      <c r="G64" s="20">
        <f t="shared" si="2"/>
        <v>55</v>
      </c>
      <c r="H64" s="5" t="str">
        <f t="array" ref="H64">IFS(
  G64&lt;=25,"Scored poorly on most of the VITAL submetrics. Fails multiple minimum standards set by international institutions.",
  G64&lt;=50,"Scored below average in most of VITAL submetrics. Below safe thresholds set by international organizations and institutions.",
  G64&lt;=75,"Decently scored in the VITAL submetrics. Meets some of the standards set by international organizations and institutions.",
  G64&lt;=99,"Scored above average on VITAL submetrics. Close to targets set by international organizations and institutions.",
  G64=100,"Full marks on VITAL submetrics. Meets or exceeds standards set by international organizations and institutions."
)</f>
        <v>Decently scored in the VITAL submetrics. Meets some of the standards set by international organizations and institutions.</v>
      </c>
      <c r="I64" s="5" t="str">
        <f t="array" ref="I64">IFS(
  G64&lt;=25,"High Health Risk Environment",
  G64&lt;=50,"Unhealthy",
  G64&lt;=75,"Needs Improvement",
  G64&lt;=99,"Healthy and Sustainable",
  G64=100,"Healthy and Fully Sustainable"
)</f>
        <v>Needs Improvement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5" t="s">
        <v>11</v>
      </c>
      <c r="B65" s="21">
        <v>1.0</v>
      </c>
      <c r="C65" s="5">
        <v>100.0</v>
      </c>
      <c r="D65" s="14">
        <v>79.72</v>
      </c>
      <c r="E65" s="19">
        <v>40.9</v>
      </c>
      <c r="F65" s="11">
        <v>59.7</v>
      </c>
      <c r="G65" s="20">
        <f t="shared" si="2"/>
        <v>56</v>
      </c>
      <c r="H65" s="5" t="str">
        <f t="array" ref="H65">IFS(
  G65&lt;=25,"Scored poorly on most of the VITAL submetrics. Fails multiple minimum standards set by international institutions.",
  G65&lt;=50,"Scored below average in most of VITAL submetrics. Below safe thresholds set by international organizations and institutions.",
  G65&lt;=75,"Decently scored in the VITAL submetrics. Meets some of the standards set by international organizations and institutions.",
  G65&lt;=99,"Scored above average on VITAL submetrics. Close to targets set by international organizations and institutions.",
  G65=100,"Full marks on VITAL submetrics. Meets or exceeds standards set by international organizations and institutions."
)</f>
        <v>Decently scored in the VITAL submetrics. Meets some of the standards set by international organizations and institutions.</v>
      </c>
      <c r="I65" s="5" t="str">
        <f t="array" ref="I65">IFS(
  G65&lt;=25,"High Health Risk Environment",
  G65&lt;=50,"Unhealthy",
  G65&lt;=75,"Needs Improvement",
  G65&lt;=99,"Healthy and Sustainable",
  G65=100,"Healthy and Fully Sustainable"
)</f>
        <v>Needs Improvement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5" t="s">
        <v>12</v>
      </c>
      <c r="B66" s="21">
        <v>53.0</v>
      </c>
      <c r="C66" s="5">
        <v>100.0</v>
      </c>
      <c r="D66" s="14">
        <v>61.74</v>
      </c>
      <c r="E66" s="19">
        <v>90.8</v>
      </c>
      <c r="F66" s="11">
        <v>90.35</v>
      </c>
      <c r="G66" s="20">
        <f t="shared" si="2"/>
        <v>79</v>
      </c>
      <c r="H66" s="5" t="str">
        <f t="array" ref="H66">IFS(
  G66&lt;=25,"Scored poorly on most of the VITAL submetrics. Fails multiple minimum standards set by international institutions.",
  G66&lt;=50,"Scored below average in most of VITAL submetrics. Below safe thresholds set by international organizations and institutions.",
  G66&lt;=75,"Decently scored in the VITAL submetrics. Meets some of the standards set by international organizations and institutions.",
  G66&lt;=99,"Scored above average on VITAL submetrics. Close to targets set by international organizations and institutions.",
  G66=100,"Full marks on VITAL submetrics. Meets or exceeds standards set by international organizations and institutions."
)</f>
        <v>Scored above average on VITAL submetrics. Close to targets set by international organizations and institutions.</v>
      </c>
      <c r="I66" s="5" t="str">
        <f t="array" ref="I66">IFS(
  G66&lt;=25,"High Health Risk Environment",
  G66&lt;=50,"Unhealthy",
  G66&lt;=75,"Needs Improvement",
  G66&lt;=99,"Healthy and Sustainable",
  G66=100,"Healthy and Fully Sustainable"
)</f>
        <v>Healthy and Sustainable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5" t="s">
        <v>13</v>
      </c>
      <c r="B67" s="21">
        <v>18.0</v>
      </c>
      <c r="C67" s="5">
        <v>96.0</v>
      </c>
      <c r="D67" s="14">
        <v>62.41</v>
      </c>
      <c r="E67" s="19">
        <v>51.9</v>
      </c>
      <c r="F67" s="11">
        <v>23.4</v>
      </c>
      <c r="G67" s="20">
        <f t="shared" si="2"/>
        <v>50</v>
      </c>
      <c r="H67" s="5" t="str">
        <f t="array" ref="H67">IFS(
  G67&lt;=25,"Scored poorly on most of the VITAL submetrics. Fails multiple minimum standards set by international institutions.",
  G67&lt;=50,"Scored below average in most of VITAL submetrics. Below safe thresholds set by international organizations and institutions.",
  G67&lt;=75,"Decently scored in the VITAL submetrics. Meets some of the standards set by international organizations and institutions.",
  G67&lt;=99,"Scored above average on VITAL submetrics. Close to targets set by international organizations and institutions.",
  G67=100,"Full marks on VITAL submetrics. Meets or exceeds standards set by international organizations and institutions."
)</f>
        <v>Scored below average in most of VITAL submetrics. Below safe thresholds set by international organizations and institutions.</v>
      </c>
      <c r="I67" s="5" t="str">
        <f t="array" ref="I67">IFS(
  G67&lt;=25,"High Health Risk Environment",
  G67&lt;=50,"Unhealthy",
  G67&lt;=75,"Needs Improvement",
  G67&lt;=99,"Healthy and Sustainable",
  G67=100,"Healthy and Fully Sustainable"
)</f>
        <v>Unhealthy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5" t="s">
        <v>14</v>
      </c>
      <c r="B68" s="21">
        <v>27.0</v>
      </c>
      <c r="C68" s="5">
        <v>96.0</v>
      </c>
      <c r="D68" s="14">
        <v>14.96</v>
      </c>
      <c r="E68" s="19">
        <v>21.4</v>
      </c>
      <c r="F68" s="11">
        <v>58.25</v>
      </c>
      <c r="G68" s="20">
        <f t="shared" si="2"/>
        <v>44</v>
      </c>
      <c r="H68" s="5" t="str">
        <f t="array" ref="H68">IFS(
  G68&lt;=25,"Scored poorly on most of the VITAL submetrics. Fails multiple minimum standards set by international institutions.",
  G68&lt;=50,"Scored below average in most of VITAL submetrics. Below safe thresholds set by international organizations and institutions.",
  G68&lt;=75,"Decently scored in the VITAL submetrics. Meets some of the standards set by international organizations and institutions.",
  G68&lt;=99,"Scored above average on VITAL submetrics. Close to targets set by international organizations and institutions.",
  G68=100,"Full marks on VITAL submetrics. Meets or exceeds standards set by international organizations and institutions."
)</f>
        <v>Scored below average in most of VITAL submetrics. Below safe thresholds set by international organizations and institutions.</v>
      </c>
      <c r="I68" s="5" t="str">
        <f t="array" ref="I68">IFS(
  G68&lt;=25,"High Health Risk Environment",
  G68&lt;=50,"Unhealthy",
  G68&lt;=75,"Needs Improvement",
  G68&lt;=99,"Healthy and Sustainable",
  G68=100,"Healthy and Fully Sustainable"
)</f>
        <v>Unhealthy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 t="s">
        <v>16</v>
      </c>
      <c r="B69" s="21">
        <v>93.0</v>
      </c>
      <c r="C69" s="5">
        <v>100.0</v>
      </c>
      <c r="D69" s="14">
        <v>68.94</v>
      </c>
      <c r="E69" s="19">
        <v>57.5</v>
      </c>
      <c r="F69" s="11">
        <v>95.95</v>
      </c>
      <c r="G69" s="20">
        <f t="shared" si="2"/>
        <v>83</v>
      </c>
      <c r="H69" s="5" t="str">
        <f t="array" ref="H69">IFS(
  G69&lt;=25,"Scored poorly on most of the VITAL submetrics. Fails multiple minimum standards set by international institutions.",
  G69&lt;=50,"Scored below average in most of VITAL submetrics. Below safe thresholds set by international organizations and institutions.",
  G69&lt;=75,"Decently scored in the VITAL submetrics. Meets some of the standards set by international organizations and institutions.",
  G69&lt;=99,"Scored above average on VITAL submetrics. Close to targets set by international organizations and institutions.",
  G69=100,"Full marks on VITAL submetrics. Meets or exceeds standards set by international organizations and institutions."
)</f>
        <v>Scored above average on VITAL submetrics. Close to targets set by international organizations and institutions.</v>
      </c>
      <c r="I69" s="5" t="str">
        <f t="array" ref="I69">IFS(
  G69&lt;=25,"High Health Risk Environment",
  G69&lt;=50,"Unhealthy",
  G69&lt;=75,"Needs Improvement",
  G69&lt;=99,"Healthy and Sustainable",
  G69=100,"Healthy and Fully Sustainable"
)</f>
        <v>Healthy and Sustainable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5" t="s">
        <v>17</v>
      </c>
      <c r="B70" s="21">
        <v>77.0</v>
      </c>
      <c r="C70" s="5">
        <v>100.0</v>
      </c>
      <c r="D70" s="14">
        <v>39.05</v>
      </c>
      <c r="E70" s="19">
        <v>100.0</v>
      </c>
      <c r="F70" s="11">
        <v>97.4</v>
      </c>
      <c r="G70" s="20">
        <f t="shared" si="2"/>
        <v>83</v>
      </c>
      <c r="H70" s="5" t="str">
        <f t="array" ref="H70">IFS(
  G70&lt;=25,"Scored poorly on most of the VITAL submetrics. Fails multiple minimum standards set by international institutions.",
  G70&lt;=50,"Scored below average in most of VITAL submetrics. Below safe thresholds set by international organizations and institutions.",
  G70&lt;=75,"Decently scored in the VITAL submetrics. Meets some of the standards set by international organizations and institutions.",
  G70&lt;=99,"Scored above average on VITAL submetrics. Close to targets set by international organizations and institutions.",
  G70=100,"Full marks on VITAL submetrics. Meets or exceeds standards set by international organizations and institutions."
)</f>
        <v>Scored above average on VITAL submetrics. Close to targets set by international organizations and institutions.</v>
      </c>
      <c r="I70" s="5" t="str">
        <f t="array" ref="I70">IFS(
  G70&lt;=25,"High Health Risk Environment",
  G70&lt;=50,"Unhealthy",
  G70&lt;=75,"Needs Improvement",
  G70&lt;=99,"Healthy and Sustainable",
  G70=100,"Healthy and Fully Sustainable"
)</f>
        <v>Healthy and Sustainable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5" t="s">
        <v>86</v>
      </c>
      <c r="B71" s="21">
        <v>67.0</v>
      </c>
      <c r="C71" s="5">
        <v>100.0</v>
      </c>
      <c r="D71" s="14">
        <v>65.6</v>
      </c>
      <c r="E71" s="19">
        <v>64.7</v>
      </c>
      <c r="F71" s="11">
        <v>75.05</v>
      </c>
      <c r="G71" s="20">
        <f t="shared" si="2"/>
        <v>74</v>
      </c>
      <c r="H71" s="5" t="str">
        <f t="array" ref="H71">IFS(
  G71&lt;=25,"Scored poorly on most of the VITAL submetrics. Fails multiple minimum standards set by international institutions.",
  G71&lt;=50,"Scored below average in most of VITAL submetrics. Below safe thresholds set by international organizations and institutions.",
  G71&lt;=75,"Decently scored in the VITAL submetrics. Meets some of the standards set by international organizations and institutions.",
  G71&lt;=99,"Scored above average on VITAL submetrics. Close to targets set by international organizations and institutions.",
  G71=100,"Full marks on VITAL submetrics. Meets or exceeds standards set by international organizations and institutions."
)</f>
        <v>Decently scored in the VITAL submetrics. Meets some of the standards set by international organizations and institutions.</v>
      </c>
      <c r="I71" s="5" t="str">
        <f t="array" ref="I71">IFS(
  G71&lt;=25,"High Health Risk Environment",
  G71&lt;=50,"Unhealthy",
  G71&lt;=75,"Needs Improvement",
  G71&lt;=99,"Healthy and Sustainable",
  G71=100,"Healthy and Fully Sustainable"
)</f>
        <v>Needs Improvement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