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xis Energy\Axis Business Information\5. Sales - Marketing\Sales-Marketing\"/>
    </mc:Choice>
  </mc:AlternateContent>
  <xr:revisionPtr revIDLastSave="0" documentId="13_ncr:1_{23B303DC-83F6-4469-8DC9-22BF5AC0566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istorical Analysis" sheetId="1" r:id="rId1"/>
    <sheet name="Solar Power World 2020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I50" i="1" s="1"/>
  <c r="L50" i="1"/>
  <c r="H49" i="1"/>
  <c r="I49" i="1" s="1"/>
  <c r="L49" i="1"/>
  <c r="G18" i="2"/>
  <c r="B18" i="2"/>
  <c r="K71" i="1"/>
  <c r="G71" i="1"/>
  <c r="F71" i="1"/>
  <c r="L48" i="1" l="1"/>
  <c r="H48" i="1"/>
  <c r="I48" i="1" s="1"/>
  <c r="L47" i="1"/>
  <c r="H47" i="1"/>
  <c r="I47" i="1" s="1"/>
  <c r="L46" i="1"/>
  <c r="H46" i="1"/>
  <c r="I46" i="1" s="1"/>
  <c r="L45" i="1"/>
  <c r="H45" i="1"/>
  <c r="I45" i="1" s="1"/>
  <c r="L44" i="1"/>
  <c r="H44" i="1"/>
  <c r="I44" i="1" s="1"/>
  <c r="L43" i="1"/>
  <c r="H43" i="1"/>
  <c r="I43" i="1" s="1"/>
  <c r="L42" i="1"/>
  <c r="H42" i="1"/>
  <c r="I42" i="1" s="1"/>
  <c r="L41" i="1"/>
  <c r="H41" i="1"/>
  <c r="I41" i="1" s="1"/>
  <c r="L40" i="1"/>
  <c r="H40" i="1"/>
  <c r="I40" i="1" s="1"/>
  <c r="L39" i="1"/>
  <c r="H39" i="1"/>
  <c r="I39" i="1" s="1"/>
  <c r="L38" i="1"/>
  <c r="H38" i="1"/>
  <c r="I38" i="1" s="1"/>
  <c r="L37" i="1"/>
  <c r="H37" i="1"/>
  <c r="I37" i="1" s="1"/>
  <c r="L36" i="1"/>
  <c r="H36" i="1"/>
  <c r="I36" i="1" s="1"/>
  <c r="L35" i="1"/>
  <c r="H35" i="1"/>
  <c r="I35" i="1" s="1"/>
  <c r="L34" i="1"/>
  <c r="H34" i="1"/>
  <c r="I34" i="1" s="1"/>
  <c r="L33" i="1"/>
  <c r="H33" i="1"/>
  <c r="I33" i="1" s="1"/>
  <c r="L32" i="1"/>
  <c r="H32" i="1"/>
  <c r="I32" i="1" s="1"/>
  <c r="L31" i="1"/>
  <c r="H31" i="1"/>
  <c r="I31" i="1" s="1"/>
  <c r="L30" i="1"/>
  <c r="H30" i="1"/>
  <c r="I30" i="1" s="1"/>
  <c r="L29" i="1"/>
  <c r="H29" i="1"/>
  <c r="I29" i="1" s="1"/>
  <c r="L28" i="1"/>
  <c r="H28" i="1"/>
  <c r="I28" i="1" s="1"/>
  <c r="L27" i="1"/>
  <c r="H27" i="1"/>
  <c r="I27" i="1" s="1"/>
  <c r="L26" i="1"/>
  <c r="H26" i="1"/>
  <c r="I26" i="1" s="1"/>
  <c r="L25" i="1"/>
  <c r="H25" i="1"/>
  <c r="I25" i="1" s="1"/>
  <c r="L24" i="1"/>
  <c r="H24" i="1"/>
  <c r="I24" i="1" s="1"/>
  <c r="L23" i="1"/>
  <c r="H23" i="1"/>
  <c r="I23" i="1" s="1"/>
  <c r="L22" i="1"/>
  <c r="H22" i="1"/>
  <c r="I22" i="1" s="1"/>
  <c r="L21" i="1"/>
  <c r="H21" i="1"/>
  <c r="I21" i="1" s="1"/>
  <c r="L20" i="1"/>
  <c r="H20" i="1"/>
  <c r="I20" i="1" s="1"/>
  <c r="L19" i="1"/>
  <c r="H19" i="1"/>
  <c r="I19" i="1" s="1"/>
  <c r="L18" i="1"/>
  <c r="H18" i="1"/>
  <c r="I18" i="1" s="1"/>
  <c r="L17" i="1"/>
  <c r="H17" i="1"/>
  <c r="I17" i="1" s="1"/>
  <c r="L16" i="1"/>
  <c r="H16" i="1"/>
  <c r="I16" i="1" s="1"/>
  <c r="L15" i="1"/>
  <c r="H15" i="1"/>
  <c r="I15" i="1" s="1"/>
  <c r="L14" i="1"/>
  <c r="H14" i="1"/>
  <c r="I14" i="1" s="1"/>
  <c r="L13" i="1"/>
  <c r="H13" i="1"/>
  <c r="I13" i="1" s="1"/>
  <c r="L12" i="1"/>
  <c r="H12" i="1"/>
  <c r="I12" i="1" s="1"/>
  <c r="L11" i="1"/>
  <c r="H11" i="1"/>
  <c r="I11" i="1" s="1"/>
  <c r="L10" i="1"/>
  <c r="H10" i="1"/>
  <c r="I10" i="1" s="1"/>
  <c r="L9" i="1"/>
  <c r="H9" i="1"/>
  <c r="I9" i="1" s="1"/>
  <c r="L8" i="1"/>
  <c r="H8" i="1"/>
  <c r="I8" i="1" s="1"/>
  <c r="L7" i="1"/>
  <c r="H7" i="1"/>
  <c r="I7" i="1" s="1"/>
  <c r="L6" i="1"/>
  <c r="H6" i="1"/>
  <c r="I6" i="1" s="1"/>
  <c r="L5" i="1"/>
  <c r="H5" i="1"/>
  <c r="I5" i="1" l="1"/>
  <c r="H71" i="1"/>
  <c r="I71" i="1" s="1"/>
  <c r="H72" i="1" l="1"/>
  <c r="H73" i="1" s="1"/>
</calcChain>
</file>

<file path=xl/sharedStrings.xml><?xml version="1.0" encoding="utf-8"?>
<sst xmlns="http://schemas.openxmlformats.org/spreadsheetml/2006/main" count="387" uniqueCount="197">
  <si>
    <t>Project/Market Analysis</t>
  </si>
  <si>
    <t>Proj Nbr</t>
  </si>
  <si>
    <t>Customer Name</t>
  </si>
  <si>
    <t>Owner Name</t>
  </si>
  <si>
    <t>Start Date</t>
  </si>
  <si>
    <t>End Date</t>
  </si>
  <si>
    <t>Billed to Date</t>
  </si>
  <si>
    <t>Cost to Date</t>
  </si>
  <si>
    <t>Job Profit</t>
  </si>
  <si>
    <t>%</t>
  </si>
  <si>
    <t>Lbr Hrs</t>
  </si>
  <si>
    <t>Project Size (W)</t>
  </si>
  <si>
    <t>$/W (Cost)</t>
  </si>
  <si>
    <t>SOW</t>
  </si>
  <si>
    <t>Type of Install</t>
  </si>
  <si>
    <t>Completed Projects</t>
  </si>
  <si>
    <t>NC10025620</t>
  </si>
  <si>
    <t>Lend Lease</t>
  </si>
  <si>
    <t>Sun Edison - Landcaster TX</t>
  </si>
  <si>
    <t>BOS</t>
  </si>
  <si>
    <t>Ground Mount</t>
  </si>
  <si>
    <t>NC10025880</t>
  </si>
  <si>
    <t>Core States Construction Servi</t>
  </si>
  <si>
    <t>TD Bank - Rock Hill, SC</t>
  </si>
  <si>
    <t>Canopy</t>
  </si>
  <si>
    <t>NC10024740</t>
  </si>
  <si>
    <t>Harvest Solar</t>
  </si>
  <si>
    <t>Doggie Spa &amp; Daycare - Chapel Hill, NC</t>
  </si>
  <si>
    <t>Rooftop</t>
  </si>
  <si>
    <t>NC10020570</t>
  </si>
  <si>
    <t>FLS Energy</t>
  </si>
  <si>
    <t>Food Lion Mayfair Plaza - Cary, NC</t>
  </si>
  <si>
    <t>NC10020700</t>
  </si>
  <si>
    <t>Baker Mechanical</t>
  </si>
  <si>
    <t>Lynchburg College - Lynchburg, VA</t>
  </si>
  <si>
    <t>NC10021120</t>
  </si>
  <si>
    <t>Johnson Controls FS_BAS_Southe</t>
  </si>
  <si>
    <t>Johnson Controls, Inc. - Ft. Bragg, NC</t>
  </si>
  <si>
    <t>NC10021210</t>
  </si>
  <si>
    <t>Charleston County - Charleston, SC</t>
  </si>
  <si>
    <t>NC10021240</t>
  </si>
  <si>
    <t>SAS Institute, Inc. - Cary, NC</t>
  </si>
  <si>
    <t>NC10021320</t>
  </si>
  <si>
    <t>Quantico Solar - Stafford, VA</t>
  </si>
  <si>
    <t>NC10021430</t>
  </si>
  <si>
    <t>Boeing - Charleston, NC</t>
  </si>
  <si>
    <t>NC10021470</t>
  </si>
  <si>
    <t>The Flying Saucer - Raleigh, NC</t>
  </si>
  <si>
    <t>NC10021540</t>
  </si>
  <si>
    <t>Cleveland City Schools - Cleveland, TN</t>
  </si>
  <si>
    <t>NC10021580</t>
  </si>
  <si>
    <t>Sandy Springs Fire Station - Sandy Springs, GA</t>
  </si>
  <si>
    <t>NC10021640</t>
  </si>
  <si>
    <t>Winn Army Community Hosp - Ft. Stewart, GA</t>
  </si>
  <si>
    <t>NC10021680</t>
  </si>
  <si>
    <t>Baker Renewable Energy</t>
  </si>
  <si>
    <t>Boeing Bldg. 88-30 - North Charleston, SC</t>
  </si>
  <si>
    <t>NC10021690</t>
  </si>
  <si>
    <t>Merck Stonewall - Lynchburg, VA</t>
  </si>
  <si>
    <t>NC10022490</t>
  </si>
  <si>
    <t>Mark David - High Point, NC</t>
  </si>
  <si>
    <t>NC10022510</t>
  </si>
  <si>
    <t>Haywood Communit College - Clyde, NC</t>
  </si>
  <si>
    <t>NC10022590</t>
  </si>
  <si>
    <t>Knoxville Convention Center - Knoxville, TN</t>
  </si>
  <si>
    <t>NC10022810</t>
  </si>
  <si>
    <t>NC Solar Now</t>
  </si>
  <si>
    <t>Blakey Hall Solar - Elon, NC</t>
  </si>
  <si>
    <t>NC10023030</t>
  </si>
  <si>
    <t>US Cosast Guard - Alameda, CA</t>
  </si>
  <si>
    <t>NC10023180</t>
  </si>
  <si>
    <t>OFM II  - Holly Springs, NC</t>
  </si>
  <si>
    <t>NC10023190</t>
  </si>
  <si>
    <t>Town of Cary Water Reclamation</t>
  </si>
  <si>
    <t>NC10023510</t>
  </si>
  <si>
    <t>Winn Army Community Hosp Ph II - Ft. Stewart, GA</t>
  </si>
  <si>
    <t>NC10024150</t>
  </si>
  <si>
    <t>May Residence</t>
  </si>
  <si>
    <t>NC10024520</t>
  </si>
  <si>
    <t>Kenansville Solar - Kenansville, NC</t>
  </si>
  <si>
    <t>NC10024530</t>
  </si>
  <si>
    <t>Ellerbe Solar - Ellerbe, NC</t>
  </si>
  <si>
    <t>NC10025260</t>
  </si>
  <si>
    <t>Biscoe Solar Farm - Biscoe, NC</t>
  </si>
  <si>
    <t>NC10025270</t>
  </si>
  <si>
    <t>AE Israel Solar - Lumberton, NC</t>
  </si>
  <si>
    <t>NC10025280</t>
  </si>
  <si>
    <t>Taylor Solar - Taylor, NC</t>
  </si>
  <si>
    <t>NC10025520</t>
  </si>
  <si>
    <t>GE Power and Water</t>
  </si>
  <si>
    <t>Turnkey</t>
  </si>
  <si>
    <t>NC10025600</t>
  </si>
  <si>
    <t>Waxahachie, TX</t>
  </si>
  <si>
    <t>NC10026160</t>
  </si>
  <si>
    <t>Conergy Projects Inc.</t>
  </si>
  <si>
    <t>Four Oaks, NC</t>
  </si>
  <si>
    <t>NC10026170</t>
  </si>
  <si>
    <t>Louisburg, NC</t>
  </si>
  <si>
    <t>NC10026330</t>
  </si>
  <si>
    <t>DEPCOM Power, Inc.</t>
  </si>
  <si>
    <t>Mebane, NC</t>
  </si>
  <si>
    <t>Labor</t>
  </si>
  <si>
    <t>NC1002497</t>
  </si>
  <si>
    <t>Beatrous Residence - Durham, NC</t>
  </si>
  <si>
    <t>NC10160090</t>
  </si>
  <si>
    <t>Florence, SC</t>
  </si>
  <si>
    <t>NC10026450</t>
  </si>
  <si>
    <t>Milo - Burlington, NC</t>
  </si>
  <si>
    <t>NC10026460</t>
  </si>
  <si>
    <t>Minnie - Graham, NC</t>
  </si>
  <si>
    <t>NC10026470</t>
  </si>
  <si>
    <t>Star - Durham, NC</t>
  </si>
  <si>
    <t>NC10026410</t>
  </si>
  <si>
    <t>Amethyst - Rutherfordton, NC</t>
  </si>
  <si>
    <t>NC10026420</t>
  </si>
  <si>
    <t>Audrey - Shelby, NC</t>
  </si>
  <si>
    <t>NC10026430</t>
  </si>
  <si>
    <t>Owen - Lincolnton, NC</t>
  </si>
  <si>
    <t>NC10026440</t>
  </si>
  <si>
    <t>Sophie - Mooresboro, NC</t>
  </si>
  <si>
    <t>Total Profit</t>
  </si>
  <si>
    <t>Profit/Watt</t>
  </si>
  <si>
    <t>AX10190330</t>
  </si>
  <si>
    <t>AX10190340</t>
  </si>
  <si>
    <t>AX10190540</t>
  </si>
  <si>
    <t>AX10200010</t>
  </si>
  <si>
    <t>AX10200020</t>
  </si>
  <si>
    <t>AX10200030</t>
  </si>
  <si>
    <t>AX10200040</t>
  </si>
  <si>
    <t>AX10200050</t>
  </si>
  <si>
    <t>AX10200060</t>
  </si>
  <si>
    <t>AX10200070</t>
  </si>
  <si>
    <t>AX10200080</t>
  </si>
  <si>
    <t>AX10200090</t>
  </si>
  <si>
    <t>AX10200100</t>
  </si>
  <si>
    <t>AX10200110</t>
  </si>
  <si>
    <t>AX10200120</t>
  </si>
  <si>
    <t>AX10210010</t>
  </si>
  <si>
    <t>O2 EMC, LLC.</t>
  </si>
  <si>
    <t>Scenic Hill Solar</t>
  </si>
  <si>
    <t>NCEMC</t>
  </si>
  <si>
    <t>Boeringer Ingelheim</t>
  </si>
  <si>
    <t>Four Brothers, LLC.</t>
  </si>
  <si>
    <t>Hertford Solar- Ahoskie, NC</t>
  </si>
  <si>
    <t>Highway 7- Camden, AR</t>
  </si>
  <si>
    <t>Recycle Center- Camden, AR</t>
  </si>
  <si>
    <t>Detention Center- Camden, AR</t>
  </si>
  <si>
    <t>Centerpoint School District- Amity, AR</t>
  </si>
  <si>
    <t>North Little Rock Water Utility- North Little Rock, AR</t>
  </si>
  <si>
    <t>Stuttgart School District- Stuttgart, AR</t>
  </si>
  <si>
    <t>BI Canopy- Gainesville, GA</t>
  </si>
  <si>
    <t>Spencer Meadow- Asheboro, NC</t>
  </si>
  <si>
    <t>Lowe Country- Asheboro, NC</t>
  </si>
  <si>
    <t>Hall- Teachey, NC</t>
  </si>
  <si>
    <t>Ludie Brown- Chinquapin, NC</t>
  </si>
  <si>
    <t>Old Cedar- Asheboro, NC</t>
  </si>
  <si>
    <t>Medical Center- Camden, AR</t>
  </si>
  <si>
    <t>Gamble- Bostic, NC</t>
  </si>
  <si>
    <t>Yadkinville- Yadkinville, NC</t>
  </si>
  <si>
    <t>Project</t>
  </si>
  <si>
    <t>Size (kW)</t>
  </si>
  <si>
    <t>Location City</t>
  </si>
  <si>
    <t>Location State</t>
  </si>
  <si>
    <t>Completion Date</t>
  </si>
  <si>
    <t>Role</t>
  </si>
  <si>
    <t>Storage Capacity (kWh)</t>
  </si>
  <si>
    <t>Storage Brand</t>
  </si>
  <si>
    <t>Solar Power World 2020</t>
  </si>
  <si>
    <t>From Period 01-2020 thru 12-2020</t>
  </si>
  <si>
    <t>Yadkinville</t>
  </si>
  <si>
    <t>Yadkinville Solar</t>
  </si>
  <si>
    <t>North Carolina</t>
  </si>
  <si>
    <t>EPC</t>
  </si>
  <si>
    <t>N/A</t>
  </si>
  <si>
    <t>Stuttgart School District</t>
  </si>
  <si>
    <t>Centerpoint School District</t>
  </si>
  <si>
    <t>Highway 7 Solar</t>
  </si>
  <si>
    <t>Recycle Center Solar</t>
  </si>
  <si>
    <t>Detention Center Solar</t>
  </si>
  <si>
    <t>Stuttgart</t>
  </si>
  <si>
    <t>Arkansas</t>
  </si>
  <si>
    <t>Amity</t>
  </si>
  <si>
    <t>Camden</t>
  </si>
  <si>
    <t>Old Cedar Solar</t>
  </si>
  <si>
    <t>Ludie Brown Solar</t>
  </si>
  <si>
    <t>Hall Solar</t>
  </si>
  <si>
    <t>Spencer Meadow Solar</t>
  </si>
  <si>
    <t>Lowe Country Solar</t>
  </si>
  <si>
    <t>Asheboro</t>
  </si>
  <si>
    <t>Tesla</t>
  </si>
  <si>
    <t>Chinquapin</t>
  </si>
  <si>
    <t>Teachey</t>
  </si>
  <si>
    <t>Boehringer Ingelheim R&amp;D Carport</t>
  </si>
  <si>
    <t>Boehringer Ingelheim P1B Carport</t>
  </si>
  <si>
    <t>Gainesville</t>
  </si>
  <si>
    <t>Georgia</t>
  </si>
  <si>
    <t>From Period 01-2010 thru 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</si>
</sst>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 mm\/dd\/yy"/>
    <numFmt numFmtId="165" formatCode="_(* #,##0_);_(* \(#,##0\);_(* &quot;-&quot;??_);_(@_)"/>
    <numFmt numFmtId="166" formatCode="_(&quot;$&quot;* #,##0.000_);_(&quot;$&quot;* \(#,##0.0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b/>
      <sz val="12"/>
      <color indexed="8"/>
      <name val="Book Antiqua"/>
      <family val="1"/>
    </font>
    <font>
      <sz val="10"/>
      <color indexed="8"/>
      <name val="Book Antiqua"/>
      <family val="1"/>
    </font>
    <font>
      <b/>
      <sz val="10"/>
      <color indexed="8"/>
      <name val="Book Antiqua"/>
      <family val="1"/>
    </font>
    <font>
      <b/>
      <u/>
      <sz val="10"/>
      <color indexed="8"/>
      <name val="Book Antiqua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Border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/>
    <xf numFmtId="164" fontId="4" fillId="0" borderId="0" xfId="0" applyNumberFormat="1" applyFont="1" applyAlignment="1">
      <alignment horizontal="center"/>
    </xf>
    <xf numFmtId="4" fontId="4" fillId="0" borderId="0" xfId="0" applyNumberFormat="1" applyFont="1" applyAlignment="1"/>
    <xf numFmtId="10" fontId="4" fillId="0" borderId="0" xfId="3" applyNumberFormat="1" applyFont="1" applyAlignment="1">
      <alignment horizontal="right"/>
    </xf>
    <xf numFmtId="165" fontId="4" fillId="0" borderId="0" xfId="1" applyNumberFormat="1" applyFont="1" applyAlignment="1"/>
    <xf numFmtId="166" fontId="4" fillId="0" borderId="0" xfId="2" applyNumberFormat="1" applyFont="1" applyAlignment="1"/>
    <xf numFmtId="0" fontId="4" fillId="0" borderId="0" xfId="0" applyFont="1" applyFill="1" applyAlignment="1"/>
    <xf numFmtId="164" fontId="4" fillId="0" borderId="0" xfId="0" applyNumberFormat="1" applyFont="1" applyFill="1" applyAlignment="1">
      <alignment horizontal="center"/>
    </xf>
    <xf numFmtId="4" fontId="4" fillId="0" borderId="0" xfId="0" applyNumberFormat="1" applyFont="1" applyFill="1" applyAlignment="1"/>
    <xf numFmtId="10" fontId="4" fillId="0" borderId="0" xfId="3" applyNumberFormat="1" applyFont="1" applyFill="1" applyAlignment="1">
      <alignment horizontal="right"/>
    </xf>
    <xf numFmtId="4" fontId="5" fillId="0" borderId="0" xfId="0" applyNumberFormat="1" applyFont="1" applyAlignment="1"/>
    <xf numFmtId="10" fontId="5" fillId="0" borderId="0" xfId="3" applyNumberFormat="1" applyFont="1" applyAlignment="1">
      <alignment horizontal="right"/>
    </xf>
    <xf numFmtId="165" fontId="5" fillId="0" borderId="0" xfId="0" applyNumberFormat="1" applyFont="1" applyAlignment="1"/>
    <xf numFmtId="14" fontId="0" fillId="0" borderId="0" xfId="0" applyNumberFormat="1"/>
    <xf numFmtId="43" fontId="0" fillId="0" borderId="0" xfId="1" applyFont="1"/>
    <xf numFmtId="43" fontId="7" fillId="0" borderId="0" xfId="1" applyFont="1"/>
    <xf numFmtId="43" fontId="9" fillId="0" borderId="0" xfId="1" applyFont="1"/>
    <xf numFmtId="0" fontId="4" fillId="3" borderId="0" xfId="0" applyFont="1" applyFill="1" applyAlignment="1"/>
    <xf numFmtId="16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 applyAlignment="1"/>
    <xf numFmtId="165" fontId="4" fillId="3" borderId="0" xfId="1" applyNumberFormat="1" applyFont="1" applyFill="1" applyAlignment="1"/>
    <xf numFmtId="166" fontId="4" fillId="3" borderId="0" xfId="2" applyNumberFormat="1" applyFont="1" applyFill="1" applyAlignment="1"/>
    <xf numFmtId="0" fontId="1" fillId="3" borderId="0" xfId="0" applyFont="1" applyFill="1" applyBorder="1"/>
    <xf numFmtId="10" fontId="4" fillId="3" borderId="0" xfId="3" applyNumberFormat="1" applyFont="1" applyFill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7"/>
  <sheetViews>
    <sheetView tabSelected="1" topLeftCell="A46" zoomScaleNormal="100" workbookViewId="0">
      <selection activeCell="J55" sqref="J55"/>
    </sheetView>
  </sheetViews>
  <sheetFormatPr defaultRowHeight="15" x14ac:dyDescent="0.25"/>
  <cols>
    <col min="1" max="1" width="17.85546875" style="1" bestFit="1" customWidth="1"/>
    <col min="2" max="2" width="29.85546875" style="1" bestFit="1" customWidth="1"/>
    <col min="3" max="3" width="45.42578125" style="1" bestFit="1" customWidth="1"/>
    <col min="4" max="4" width="9.42578125" style="1" customWidth="1"/>
    <col min="5" max="5" width="9.7109375" style="1" bestFit="1" customWidth="1"/>
    <col min="6" max="6" width="12.7109375" style="1" bestFit="1" customWidth="1"/>
    <col min="7" max="7" width="13.5703125" style="1" bestFit="1" customWidth="1"/>
    <col min="8" max="8" width="11.28515625" style="1" bestFit="1" customWidth="1"/>
    <col min="9" max="9" width="7.5703125" style="1" bestFit="1" customWidth="1"/>
    <col min="10" max="10" width="8.85546875" style="1" bestFit="1" customWidth="1"/>
    <col min="11" max="11" width="14.5703125" style="1" bestFit="1" customWidth="1"/>
    <col min="12" max="12" width="9.7109375" style="1" bestFit="1" customWidth="1"/>
    <col min="13" max="13" width="8" style="1" bestFit="1" customWidth="1"/>
    <col min="14" max="14" width="13.7109375" style="1" bestFit="1" customWidth="1"/>
    <col min="15" max="16384" width="9.140625" style="1"/>
  </cols>
  <sheetData>
    <row r="1" spans="1:14" ht="16.5" x14ac:dyDescent="0.3">
      <c r="A1" s="2" t="s">
        <v>0</v>
      </c>
      <c r="B1" s="3"/>
      <c r="C1" s="3"/>
      <c r="D1" s="4"/>
      <c r="E1" s="4"/>
      <c r="F1" s="3"/>
      <c r="G1" s="3"/>
      <c r="H1" s="3"/>
      <c r="I1" s="3"/>
      <c r="J1" s="3"/>
      <c r="K1" s="3"/>
      <c r="L1" s="3"/>
      <c r="M1" s="3"/>
      <c r="N1" s="3"/>
    </row>
    <row r="2" spans="1:14" ht="15.75" x14ac:dyDescent="0.3">
      <c r="A2" s="5" t="s">
        <v>196</v>
      </c>
      <c r="B2" s="3"/>
      <c r="C2" s="3"/>
      <c r="D2" s="4"/>
      <c r="E2" s="4"/>
      <c r="F2" s="3"/>
      <c r="G2" s="3"/>
      <c r="H2" s="3"/>
      <c r="I2" s="3"/>
      <c r="J2" s="3"/>
      <c r="K2" s="3"/>
      <c r="L2" s="3"/>
      <c r="M2" s="3"/>
      <c r="N2" s="3"/>
    </row>
    <row r="3" spans="1:14" ht="15.75" x14ac:dyDescent="0.3">
      <c r="A3" s="7" t="s">
        <v>15</v>
      </c>
      <c r="B3" s="3"/>
      <c r="C3" s="3"/>
      <c r="D3" s="4"/>
      <c r="E3" s="4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</row>
    <row r="5" spans="1:14" x14ac:dyDescent="0.25">
      <c r="A5" s="3" t="s">
        <v>16</v>
      </c>
      <c r="B5" s="3" t="s">
        <v>17</v>
      </c>
      <c r="C5" s="3" t="s">
        <v>18</v>
      </c>
      <c r="D5" s="8">
        <v>41928</v>
      </c>
      <c r="E5" s="8">
        <v>42136</v>
      </c>
      <c r="F5" s="9">
        <v>291038</v>
      </c>
      <c r="G5" s="9">
        <v>288695.5</v>
      </c>
      <c r="H5" s="9">
        <f>F5-G5</f>
        <v>2342.5</v>
      </c>
      <c r="I5" s="10">
        <f>H5/F5</f>
        <v>8.0487771356317732E-3</v>
      </c>
      <c r="J5" s="9">
        <v>2683.5</v>
      </c>
      <c r="K5" s="11">
        <v>677160</v>
      </c>
      <c r="L5" s="12">
        <f>G5/K5</f>
        <v>0.42633277216610549</v>
      </c>
      <c r="M5" s="3" t="s">
        <v>19</v>
      </c>
      <c r="N5" s="3" t="s">
        <v>20</v>
      </c>
    </row>
    <row r="6" spans="1:14" x14ac:dyDescent="0.25">
      <c r="A6" s="3" t="s">
        <v>21</v>
      </c>
      <c r="B6" s="3" t="s">
        <v>22</v>
      </c>
      <c r="C6" s="3" t="s">
        <v>23</v>
      </c>
      <c r="D6" s="8">
        <v>41982</v>
      </c>
      <c r="E6" s="8">
        <v>42202</v>
      </c>
      <c r="F6" s="9">
        <v>38987.06</v>
      </c>
      <c r="G6" s="9">
        <v>45641.15</v>
      </c>
      <c r="H6" s="9">
        <f t="shared" ref="H6:H45" si="0">F6-G6</f>
        <v>-6654.0900000000038</v>
      </c>
      <c r="I6" s="10">
        <f t="shared" ref="I6:I45" si="1">H6/F6</f>
        <v>-0.17067432117220444</v>
      </c>
      <c r="J6" s="9">
        <v>617</v>
      </c>
      <c r="K6" s="11">
        <v>14700</v>
      </c>
      <c r="L6" s="12">
        <f t="shared" ref="L6:L40" si="2">G6/K6</f>
        <v>3.1048401360544218</v>
      </c>
      <c r="M6" s="3" t="s">
        <v>19</v>
      </c>
      <c r="N6" s="3" t="s">
        <v>24</v>
      </c>
    </row>
    <row r="7" spans="1:14" x14ac:dyDescent="0.25">
      <c r="A7" s="3" t="s">
        <v>25</v>
      </c>
      <c r="B7" s="3" t="s">
        <v>26</v>
      </c>
      <c r="C7" s="3" t="s">
        <v>27</v>
      </c>
      <c r="D7" s="8">
        <v>41544</v>
      </c>
      <c r="E7" s="8">
        <v>1</v>
      </c>
      <c r="F7" s="9">
        <v>54110</v>
      </c>
      <c r="G7" s="9">
        <v>38655.82</v>
      </c>
      <c r="H7" s="9">
        <f t="shared" si="0"/>
        <v>15454.18</v>
      </c>
      <c r="I7" s="10">
        <f t="shared" si="1"/>
        <v>0.28560672703751616</v>
      </c>
      <c r="J7" s="9">
        <v>317</v>
      </c>
      <c r="K7" s="11">
        <v>15190</v>
      </c>
      <c r="L7" s="12">
        <f t="shared" si="2"/>
        <v>2.5448202764976959</v>
      </c>
      <c r="M7" s="3" t="s">
        <v>19</v>
      </c>
      <c r="N7" s="3" t="s">
        <v>28</v>
      </c>
    </row>
    <row r="8" spans="1:14" x14ac:dyDescent="0.25">
      <c r="A8" s="3" t="s">
        <v>29</v>
      </c>
      <c r="B8" s="3" t="s">
        <v>30</v>
      </c>
      <c r="C8" s="3" t="s">
        <v>31</v>
      </c>
      <c r="D8" s="8">
        <v>40137</v>
      </c>
      <c r="E8" s="8">
        <v>1</v>
      </c>
      <c r="F8" s="9">
        <v>48000</v>
      </c>
      <c r="G8" s="9">
        <v>60193.35</v>
      </c>
      <c r="H8" s="9">
        <f t="shared" si="0"/>
        <v>-12193.349999999999</v>
      </c>
      <c r="I8" s="10">
        <f t="shared" si="1"/>
        <v>-0.25402812499999999</v>
      </c>
      <c r="J8" s="9">
        <v>664</v>
      </c>
      <c r="K8" s="11">
        <v>250000</v>
      </c>
      <c r="L8" s="12">
        <f t="shared" si="2"/>
        <v>0.2407734</v>
      </c>
      <c r="M8" s="3" t="s">
        <v>19</v>
      </c>
      <c r="N8" s="3" t="s">
        <v>28</v>
      </c>
    </row>
    <row r="9" spans="1:14" x14ac:dyDescent="0.25">
      <c r="A9" s="3" t="s">
        <v>32</v>
      </c>
      <c r="B9" s="3" t="s">
        <v>33</v>
      </c>
      <c r="C9" s="3" t="s">
        <v>34</v>
      </c>
      <c r="D9" s="8">
        <v>40290</v>
      </c>
      <c r="E9" s="8">
        <v>40313</v>
      </c>
      <c r="F9" s="9">
        <v>2698</v>
      </c>
      <c r="G9" s="9">
        <v>2462.71</v>
      </c>
      <c r="H9" s="9">
        <f t="shared" si="0"/>
        <v>235.28999999999996</v>
      </c>
      <c r="I9" s="10">
        <f t="shared" si="1"/>
        <v>8.7209043736100805E-2</v>
      </c>
      <c r="J9" s="9">
        <v>26.5</v>
      </c>
      <c r="K9" s="11">
        <v>5120</v>
      </c>
      <c r="L9" s="12">
        <f t="shared" si="2"/>
        <v>0.48099804687500003</v>
      </c>
      <c r="M9" s="3" t="s">
        <v>19</v>
      </c>
      <c r="N9" s="3" t="s">
        <v>28</v>
      </c>
    </row>
    <row r="10" spans="1:14" x14ac:dyDescent="0.25">
      <c r="A10" s="3" t="s">
        <v>35</v>
      </c>
      <c r="B10" s="3" t="s">
        <v>36</v>
      </c>
      <c r="C10" s="3" t="s">
        <v>37</v>
      </c>
      <c r="D10" s="8">
        <v>40505</v>
      </c>
      <c r="E10" s="8">
        <v>1</v>
      </c>
      <c r="F10" s="9">
        <v>29000</v>
      </c>
      <c r="G10" s="9">
        <v>24093.18</v>
      </c>
      <c r="H10" s="9">
        <f t="shared" si="0"/>
        <v>4906.82</v>
      </c>
      <c r="I10" s="10">
        <f t="shared" si="1"/>
        <v>0.1692006896551724</v>
      </c>
      <c r="J10" s="9">
        <v>528</v>
      </c>
      <c r="K10" s="11">
        <v>4140</v>
      </c>
      <c r="L10" s="12">
        <f t="shared" si="2"/>
        <v>5.8196086956521738</v>
      </c>
      <c r="M10" s="3" t="s">
        <v>19</v>
      </c>
      <c r="N10" s="3" t="s">
        <v>24</v>
      </c>
    </row>
    <row r="11" spans="1:14" x14ac:dyDescent="0.25">
      <c r="A11" s="3" t="s">
        <v>38</v>
      </c>
      <c r="B11" s="3" t="s">
        <v>33</v>
      </c>
      <c r="C11" s="3" t="s">
        <v>39</v>
      </c>
      <c r="D11" s="8">
        <v>40478</v>
      </c>
      <c r="E11" s="8">
        <v>1</v>
      </c>
      <c r="F11" s="9">
        <v>51000</v>
      </c>
      <c r="G11" s="9">
        <v>41056.79</v>
      </c>
      <c r="H11" s="9">
        <f t="shared" si="0"/>
        <v>9943.2099999999991</v>
      </c>
      <c r="I11" s="10">
        <f t="shared" si="1"/>
        <v>0.19496490196078431</v>
      </c>
      <c r="J11" s="9">
        <v>367</v>
      </c>
      <c r="K11" s="11">
        <v>49310</v>
      </c>
      <c r="L11" s="12">
        <f t="shared" si="2"/>
        <v>0.83262603934293244</v>
      </c>
      <c r="M11" s="3" t="s">
        <v>19</v>
      </c>
      <c r="N11" s="3" t="s">
        <v>28</v>
      </c>
    </row>
    <row r="12" spans="1:14" x14ac:dyDescent="0.25">
      <c r="A12" s="3" t="s">
        <v>40</v>
      </c>
      <c r="B12" s="3" t="s">
        <v>30</v>
      </c>
      <c r="C12" s="3" t="s">
        <v>41</v>
      </c>
      <c r="D12" s="8">
        <v>40505</v>
      </c>
      <c r="E12" s="8">
        <v>1</v>
      </c>
      <c r="F12" s="9">
        <v>59732</v>
      </c>
      <c r="G12" s="9">
        <v>40193.61</v>
      </c>
      <c r="H12" s="9">
        <f t="shared" si="0"/>
        <v>19538.39</v>
      </c>
      <c r="I12" s="10">
        <f t="shared" si="1"/>
        <v>0.32710088394830239</v>
      </c>
      <c r="J12" s="9">
        <v>733</v>
      </c>
      <c r="K12" s="11">
        <v>73710</v>
      </c>
      <c r="L12" s="12">
        <f t="shared" si="2"/>
        <v>0.54529385429385435</v>
      </c>
      <c r="M12" s="3" t="s">
        <v>19</v>
      </c>
      <c r="N12" s="3" t="s">
        <v>28</v>
      </c>
    </row>
    <row r="13" spans="1:14" x14ac:dyDescent="0.25">
      <c r="A13" s="3" t="s">
        <v>42</v>
      </c>
      <c r="B13" s="3" t="s">
        <v>30</v>
      </c>
      <c r="C13" s="3" t="s">
        <v>43</v>
      </c>
      <c r="D13" s="8">
        <v>40512</v>
      </c>
      <c r="E13" s="8">
        <v>1</v>
      </c>
      <c r="F13" s="9">
        <v>78450</v>
      </c>
      <c r="G13" s="9">
        <v>90828.12</v>
      </c>
      <c r="H13" s="9">
        <f t="shared" si="0"/>
        <v>-12378.119999999995</v>
      </c>
      <c r="I13" s="10">
        <f t="shared" si="1"/>
        <v>-0.15778355640535366</v>
      </c>
      <c r="J13" s="9">
        <v>911.5</v>
      </c>
      <c r="K13" s="11">
        <v>121730</v>
      </c>
      <c r="L13" s="12">
        <f t="shared" si="2"/>
        <v>0.74614408937813193</v>
      </c>
      <c r="M13" s="3" t="s">
        <v>19</v>
      </c>
      <c r="N13" s="3" t="s">
        <v>28</v>
      </c>
    </row>
    <row r="14" spans="1:14" x14ac:dyDescent="0.25">
      <c r="A14" s="3" t="s">
        <v>44</v>
      </c>
      <c r="B14" s="3" t="s">
        <v>33</v>
      </c>
      <c r="C14" s="3" t="s">
        <v>45</v>
      </c>
      <c r="D14" s="8">
        <v>40557</v>
      </c>
      <c r="E14" s="8">
        <v>1</v>
      </c>
      <c r="F14" s="9">
        <v>8812</v>
      </c>
      <c r="G14" s="9">
        <v>4031.27</v>
      </c>
      <c r="H14" s="9">
        <f t="shared" si="0"/>
        <v>4780.7299999999996</v>
      </c>
      <c r="I14" s="10">
        <f t="shared" si="1"/>
        <v>0.54252496595551514</v>
      </c>
      <c r="J14" s="9">
        <v>59</v>
      </c>
      <c r="K14" s="11">
        <v>11088</v>
      </c>
      <c r="L14" s="12">
        <f t="shared" si="2"/>
        <v>0.3635705266955267</v>
      </c>
      <c r="M14" s="3" t="s">
        <v>19</v>
      </c>
      <c r="N14" s="3" t="s">
        <v>28</v>
      </c>
    </row>
    <row r="15" spans="1:14" x14ac:dyDescent="0.25">
      <c r="A15" s="3" t="s">
        <v>46</v>
      </c>
      <c r="B15" s="3" t="s">
        <v>33</v>
      </c>
      <c r="C15" s="3" t="s">
        <v>47</v>
      </c>
      <c r="D15" s="8">
        <v>40562</v>
      </c>
      <c r="E15" s="8">
        <v>1</v>
      </c>
      <c r="F15" s="9">
        <v>6500</v>
      </c>
      <c r="G15" s="9">
        <v>7887.44</v>
      </c>
      <c r="H15" s="9">
        <f t="shared" si="0"/>
        <v>-1387.4399999999996</v>
      </c>
      <c r="I15" s="10">
        <f t="shared" si="1"/>
        <v>-0.21345230769230764</v>
      </c>
      <c r="J15" s="9">
        <v>109</v>
      </c>
      <c r="K15" s="11">
        <v>8060</v>
      </c>
      <c r="L15" s="12">
        <f t="shared" si="2"/>
        <v>0.97859057071960298</v>
      </c>
      <c r="M15" s="3" t="s">
        <v>19</v>
      </c>
      <c r="N15" s="3" t="s">
        <v>28</v>
      </c>
    </row>
    <row r="16" spans="1:14" x14ac:dyDescent="0.25">
      <c r="A16" s="3" t="s">
        <v>48</v>
      </c>
      <c r="B16" s="3" t="s">
        <v>30</v>
      </c>
      <c r="C16" s="3" t="s">
        <v>49</v>
      </c>
      <c r="D16" s="8">
        <v>40599</v>
      </c>
      <c r="E16" s="8">
        <v>1</v>
      </c>
      <c r="F16" s="9">
        <v>31000</v>
      </c>
      <c r="G16" s="9">
        <v>39507.21</v>
      </c>
      <c r="H16" s="9">
        <f t="shared" si="0"/>
        <v>-8507.2099999999991</v>
      </c>
      <c r="I16" s="10">
        <f t="shared" si="1"/>
        <v>-0.27442612903225805</v>
      </c>
      <c r="J16" s="9">
        <v>476</v>
      </c>
      <c r="K16" s="11">
        <v>23760</v>
      </c>
      <c r="L16" s="12">
        <f t="shared" si="2"/>
        <v>1.6627613636363636</v>
      </c>
      <c r="M16" s="3" t="s">
        <v>19</v>
      </c>
      <c r="N16" s="3" t="s">
        <v>28</v>
      </c>
    </row>
    <row r="17" spans="1:14" x14ac:dyDescent="0.25">
      <c r="A17" s="13" t="s">
        <v>50</v>
      </c>
      <c r="B17" s="13" t="s">
        <v>30</v>
      </c>
      <c r="C17" s="13" t="s">
        <v>51</v>
      </c>
      <c r="D17" s="14">
        <v>40602</v>
      </c>
      <c r="E17" s="14">
        <v>1</v>
      </c>
      <c r="F17" s="15">
        <v>8740</v>
      </c>
      <c r="G17" s="15">
        <v>13875.65</v>
      </c>
      <c r="H17" s="15">
        <f>F17-G17</f>
        <v>-5135.6499999999996</v>
      </c>
      <c r="I17" s="16">
        <f>H17/F17</f>
        <v>-0.5876029748283752</v>
      </c>
      <c r="J17" s="15">
        <v>180</v>
      </c>
      <c r="K17" s="11">
        <v>6240</v>
      </c>
      <c r="L17" s="12">
        <f t="shared" si="2"/>
        <v>2.2236618589743591</v>
      </c>
      <c r="M17" s="13" t="s">
        <v>19</v>
      </c>
      <c r="N17" s="13" t="s">
        <v>28</v>
      </c>
    </row>
    <row r="18" spans="1:14" x14ac:dyDescent="0.25">
      <c r="A18" s="3" t="s">
        <v>52</v>
      </c>
      <c r="B18" s="3" t="s">
        <v>36</v>
      </c>
      <c r="C18" s="3" t="s">
        <v>53</v>
      </c>
      <c r="D18" s="8">
        <v>40633</v>
      </c>
      <c r="E18" s="8">
        <v>1</v>
      </c>
      <c r="F18" s="9">
        <v>1071388</v>
      </c>
      <c r="G18" s="9">
        <v>857998.27</v>
      </c>
      <c r="H18" s="9">
        <f t="shared" si="0"/>
        <v>213389.72999999998</v>
      </c>
      <c r="I18" s="10">
        <f t="shared" si="1"/>
        <v>0.19917128995284619</v>
      </c>
      <c r="J18" s="9">
        <v>1322</v>
      </c>
      <c r="K18" s="11">
        <v>231840</v>
      </c>
      <c r="L18" s="12">
        <f t="shared" si="2"/>
        <v>3.7008206953071086</v>
      </c>
      <c r="M18" s="3" t="s">
        <v>19</v>
      </c>
      <c r="N18" s="3" t="s">
        <v>28</v>
      </c>
    </row>
    <row r="19" spans="1:14" x14ac:dyDescent="0.25">
      <c r="A19" s="3" t="s">
        <v>54</v>
      </c>
      <c r="B19" s="3" t="s">
        <v>55</v>
      </c>
      <c r="C19" s="3" t="s">
        <v>56</v>
      </c>
      <c r="D19" s="8">
        <v>40652</v>
      </c>
      <c r="E19" s="8">
        <v>1</v>
      </c>
      <c r="F19" s="9">
        <v>3368326</v>
      </c>
      <c r="G19" s="9">
        <v>1756050.03</v>
      </c>
      <c r="H19" s="9">
        <f t="shared" si="0"/>
        <v>1612275.97</v>
      </c>
      <c r="I19" s="10">
        <f t="shared" si="1"/>
        <v>0.47865793572237364</v>
      </c>
      <c r="J19" s="9">
        <v>19372.5</v>
      </c>
      <c r="K19" s="11">
        <v>2605680</v>
      </c>
      <c r="L19" s="12">
        <f t="shared" si="2"/>
        <v>0.67393157640232104</v>
      </c>
      <c r="M19" s="3" t="s">
        <v>19</v>
      </c>
      <c r="N19" s="3" t="s">
        <v>28</v>
      </c>
    </row>
    <row r="20" spans="1:14" x14ac:dyDescent="0.25">
      <c r="A20" s="3" t="s">
        <v>57</v>
      </c>
      <c r="B20" s="3" t="s">
        <v>55</v>
      </c>
      <c r="C20" s="3" t="s">
        <v>58</v>
      </c>
      <c r="D20" s="8">
        <v>40665</v>
      </c>
      <c r="E20" s="8">
        <v>1</v>
      </c>
      <c r="F20" s="9">
        <v>2144.6999999999998</v>
      </c>
      <c r="G20" s="9">
        <v>1597.28</v>
      </c>
      <c r="H20" s="9">
        <f t="shared" si="0"/>
        <v>547.41999999999985</v>
      </c>
      <c r="I20" s="10">
        <f t="shared" si="1"/>
        <v>0.25524315755117261</v>
      </c>
      <c r="J20" s="9">
        <v>20</v>
      </c>
      <c r="K20" s="11">
        <v>10100</v>
      </c>
      <c r="L20" s="12">
        <f t="shared" si="2"/>
        <v>0.15814653465346534</v>
      </c>
      <c r="M20" s="3" t="s">
        <v>19</v>
      </c>
      <c r="N20" s="3" t="s">
        <v>20</v>
      </c>
    </row>
    <row r="21" spans="1:14" x14ac:dyDescent="0.25">
      <c r="A21" s="3" t="s">
        <v>59</v>
      </c>
      <c r="B21" s="3" t="s">
        <v>30</v>
      </c>
      <c r="C21" s="3" t="s">
        <v>60</v>
      </c>
      <c r="D21" s="8">
        <v>40899</v>
      </c>
      <c r="E21" s="8">
        <v>1</v>
      </c>
      <c r="F21" s="9">
        <v>83039.86</v>
      </c>
      <c r="G21" s="9">
        <v>60818.19</v>
      </c>
      <c r="H21" s="9">
        <f t="shared" si="0"/>
        <v>22221.67</v>
      </c>
      <c r="I21" s="10">
        <f t="shared" si="1"/>
        <v>0.26760245019680906</v>
      </c>
      <c r="J21" s="9">
        <v>1007.5</v>
      </c>
      <c r="K21" s="11">
        <v>89600</v>
      </c>
      <c r="L21" s="12">
        <f t="shared" si="2"/>
        <v>0.67877444196428571</v>
      </c>
      <c r="M21" s="3" t="s">
        <v>19</v>
      </c>
      <c r="N21" s="3" t="s">
        <v>20</v>
      </c>
    </row>
    <row r="22" spans="1:14" x14ac:dyDescent="0.25">
      <c r="A22" s="3" t="s">
        <v>61</v>
      </c>
      <c r="B22" s="3" t="s">
        <v>30</v>
      </c>
      <c r="C22" s="3" t="s">
        <v>62</v>
      </c>
      <c r="D22" s="8">
        <v>40912</v>
      </c>
      <c r="E22" s="8">
        <v>1</v>
      </c>
      <c r="F22" s="9">
        <v>171665</v>
      </c>
      <c r="G22" s="9">
        <v>135196.16</v>
      </c>
      <c r="H22" s="9">
        <f t="shared" si="0"/>
        <v>36468.839999999997</v>
      </c>
      <c r="I22" s="10">
        <f t="shared" si="1"/>
        <v>0.21244190720298253</v>
      </c>
      <c r="J22" s="9">
        <v>2376.25</v>
      </c>
      <c r="K22" s="11">
        <v>112320</v>
      </c>
      <c r="L22" s="12">
        <f t="shared" si="2"/>
        <v>1.2036695156695156</v>
      </c>
      <c r="M22" s="3" t="s">
        <v>19</v>
      </c>
      <c r="N22" s="3" t="s">
        <v>28</v>
      </c>
    </row>
    <row r="23" spans="1:14" x14ac:dyDescent="0.25">
      <c r="A23" s="3" t="s">
        <v>63</v>
      </c>
      <c r="B23" s="3" t="s">
        <v>30</v>
      </c>
      <c r="C23" s="3" t="s">
        <v>64</v>
      </c>
      <c r="D23" s="8">
        <v>40954</v>
      </c>
      <c r="E23" s="8">
        <v>1</v>
      </c>
      <c r="F23" s="9">
        <v>80188</v>
      </c>
      <c r="G23" s="9">
        <v>62429.05</v>
      </c>
      <c r="H23" s="9">
        <f t="shared" si="0"/>
        <v>17758.949999999997</v>
      </c>
      <c r="I23" s="10">
        <f t="shared" si="1"/>
        <v>0.22146642889210352</v>
      </c>
      <c r="J23" s="9">
        <v>712</v>
      </c>
      <c r="K23" s="11">
        <v>90750</v>
      </c>
      <c r="L23" s="12">
        <f t="shared" si="2"/>
        <v>0.68792341597796147</v>
      </c>
      <c r="M23" s="3" t="s">
        <v>19</v>
      </c>
      <c r="N23" s="3" t="s">
        <v>28</v>
      </c>
    </row>
    <row r="24" spans="1:14" x14ac:dyDescent="0.25">
      <c r="A24" s="3" t="s">
        <v>65</v>
      </c>
      <c r="B24" s="3" t="s">
        <v>66</v>
      </c>
      <c r="C24" s="3" t="s">
        <v>67</v>
      </c>
      <c r="D24" s="8">
        <v>41029</v>
      </c>
      <c r="E24" s="8">
        <v>1</v>
      </c>
      <c r="F24" s="9">
        <v>9637.77</v>
      </c>
      <c r="G24" s="9">
        <v>9722.52</v>
      </c>
      <c r="H24" s="9">
        <f t="shared" si="0"/>
        <v>-84.75</v>
      </c>
      <c r="I24" s="10">
        <f t="shared" si="1"/>
        <v>-8.7935279634189234E-3</v>
      </c>
      <c r="J24" s="9">
        <v>102</v>
      </c>
      <c r="K24" s="11">
        <v>20425</v>
      </c>
      <c r="L24" s="12">
        <f t="shared" si="2"/>
        <v>0.47601077111383111</v>
      </c>
      <c r="M24" s="3" t="s">
        <v>19</v>
      </c>
      <c r="N24" s="3" t="s">
        <v>28</v>
      </c>
    </row>
    <row r="25" spans="1:14" x14ac:dyDescent="0.25">
      <c r="A25" s="3" t="s">
        <v>68</v>
      </c>
      <c r="B25" s="3" t="s">
        <v>30</v>
      </c>
      <c r="C25" s="3" t="s">
        <v>69</v>
      </c>
      <c r="D25" s="8">
        <v>41095</v>
      </c>
      <c r="E25" s="8">
        <v>1</v>
      </c>
      <c r="F25" s="9">
        <v>71575</v>
      </c>
      <c r="G25" s="9">
        <v>48548.85</v>
      </c>
      <c r="H25" s="9">
        <f t="shared" si="0"/>
        <v>23026.15</v>
      </c>
      <c r="I25" s="10">
        <f t="shared" si="1"/>
        <v>0.3217066014669927</v>
      </c>
      <c r="J25" s="9">
        <v>351.5</v>
      </c>
      <c r="K25" s="11">
        <v>46800</v>
      </c>
      <c r="L25" s="12">
        <f t="shared" si="2"/>
        <v>1.0373685897435898</v>
      </c>
      <c r="M25" s="3" t="s">
        <v>19</v>
      </c>
      <c r="N25" s="3" t="s">
        <v>28</v>
      </c>
    </row>
    <row r="26" spans="1:14" x14ac:dyDescent="0.25">
      <c r="A26" s="3" t="s">
        <v>70</v>
      </c>
      <c r="B26" s="3" t="s">
        <v>30</v>
      </c>
      <c r="C26" s="3" t="s">
        <v>71</v>
      </c>
      <c r="D26" s="8">
        <v>41138</v>
      </c>
      <c r="E26" s="8">
        <v>1</v>
      </c>
      <c r="F26" s="9">
        <v>168408</v>
      </c>
      <c r="G26" s="9">
        <v>112783.12</v>
      </c>
      <c r="H26" s="9">
        <f t="shared" si="0"/>
        <v>55624.880000000005</v>
      </c>
      <c r="I26" s="10">
        <f t="shared" si="1"/>
        <v>0.33029832312004181</v>
      </c>
      <c r="J26" s="9">
        <v>1455</v>
      </c>
      <c r="K26" s="11">
        <v>250000</v>
      </c>
      <c r="L26" s="12">
        <f t="shared" si="2"/>
        <v>0.45113248</v>
      </c>
      <c r="M26" s="3" t="s">
        <v>19</v>
      </c>
      <c r="N26" s="3" t="s">
        <v>28</v>
      </c>
    </row>
    <row r="27" spans="1:14" x14ac:dyDescent="0.25">
      <c r="A27" s="3" t="s">
        <v>72</v>
      </c>
      <c r="B27" s="3" t="s">
        <v>30</v>
      </c>
      <c r="C27" s="3" t="s">
        <v>73</v>
      </c>
      <c r="D27" s="8">
        <v>41143</v>
      </c>
      <c r="E27" s="8">
        <v>1</v>
      </c>
      <c r="F27" s="9">
        <v>488472</v>
      </c>
      <c r="G27" s="9">
        <v>308620.88</v>
      </c>
      <c r="H27" s="9">
        <f t="shared" si="0"/>
        <v>179851.12</v>
      </c>
      <c r="I27" s="10">
        <f t="shared" si="1"/>
        <v>0.36819125763605692</v>
      </c>
      <c r="J27" s="9">
        <v>3379.5</v>
      </c>
      <c r="K27" s="11">
        <v>1804990</v>
      </c>
      <c r="L27" s="12">
        <f t="shared" si="2"/>
        <v>0.17098204422185165</v>
      </c>
      <c r="M27" s="3" t="s">
        <v>19</v>
      </c>
      <c r="N27" s="3" t="s">
        <v>20</v>
      </c>
    </row>
    <row r="28" spans="1:14" x14ac:dyDescent="0.25">
      <c r="A28" s="3" t="s">
        <v>74</v>
      </c>
      <c r="B28" s="3" t="s">
        <v>36</v>
      </c>
      <c r="C28" s="3" t="s">
        <v>75</v>
      </c>
      <c r="D28" s="8">
        <v>41288</v>
      </c>
      <c r="E28" s="8">
        <v>1</v>
      </c>
      <c r="F28" s="9">
        <v>302694</v>
      </c>
      <c r="G28" s="9">
        <v>179059.85</v>
      </c>
      <c r="H28" s="9">
        <f t="shared" si="0"/>
        <v>123634.15</v>
      </c>
      <c r="I28" s="10">
        <f t="shared" si="1"/>
        <v>0.40844598835787954</v>
      </c>
      <c r="J28" s="9">
        <v>1704.5</v>
      </c>
      <c r="K28" s="11">
        <v>60400</v>
      </c>
      <c r="L28" s="12">
        <f t="shared" si="2"/>
        <v>2.9645670529801325</v>
      </c>
      <c r="M28" s="3" t="s">
        <v>19</v>
      </c>
      <c r="N28" s="3" t="s">
        <v>28</v>
      </c>
    </row>
    <row r="29" spans="1:14" x14ac:dyDescent="0.25">
      <c r="A29" s="3" t="s">
        <v>76</v>
      </c>
      <c r="B29" s="3" t="s">
        <v>26</v>
      </c>
      <c r="C29" s="3" t="s">
        <v>77</v>
      </c>
      <c r="D29" s="8">
        <v>41379</v>
      </c>
      <c r="E29" s="8">
        <v>1</v>
      </c>
      <c r="F29" s="9">
        <v>20162.5</v>
      </c>
      <c r="G29" s="9">
        <v>18164.68</v>
      </c>
      <c r="H29" s="9">
        <f t="shared" si="0"/>
        <v>1997.8199999999997</v>
      </c>
      <c r="I29" s="10">
        <f t="shared" si="1"/>
        <v>9.9085926844389327E-2</v>
      </c>
      <c r="J29" s="9">
        <v>175</v>
      </c>
      <c r="K29" s="11">
        <v>6000</v>
      </c>
      <c r="L29" s="12">
        <f t="shared" si="2"/>
        <v>3.0274466666666666</v>
      </c>
      <c r="M29" s="3" t="s">
        <v>19</v>
      </c>
      <c r="N29" s="3" t="s">
        <v>28</v>
      </c>
    </row>
    <row r="30" spans="1:14" x14ac:dyDescent="0.25">
      <c r="A30" s="3" t="s">
        <v>78</v>
      </c>
      <c r="B30" s="3" t="s">
        <v>30</v>
      </c>
      <c r="C30" s="3" t="s">
        <v>79</v>
      </c>
      <c r="D30" s="8">
        <v>41487</v>
      </c>
      <c r="E30" s="8">
        <v>1</v>
      </c>
      <c r="F30" s="9">
        <v>560476.34</v>
      </c>
      <c r="G30" s="9">
        <v>295320.42</v>
      </c>
      <c r="H30" s="9">
        <f t="shared" si="0"/>
        <v>265155.92</v>
      </c>
      <c r="I30" s="10">
        <f t="shared" si="1"/>
        <v>0.47309030029706517</v>
      </c>
      <c r="J30" s="9">
        <v>3541</v>
      </c>
      <c r="K30" s="11">
        <v>2578300</v>
      </c>
      <c r="L30" s="12">
        <f t="shared" si="2"/>
        <v>0.11454075165806926</v>
      </c>
      <c r="M30" s="3" t="s">
        <v>19</v>
      </c>
      <c r="N30" s="3" t="s">
        <v>20</v>
      </c>
    </row>
    <row r="31" spans="1:14" x14ac:dyDescent="0.25">
      <c r="A31" s="3" t="s">
        <v>80</v>
      </c>
      <c r="B31" s="3" t="s">
        <v>30</v>
      </c>
      <c r="C31" s="3" t="s">
        <v>81</v>
      </c>
      <c r="D31" s="8">
        <v>41487</v>
      </c>
      <c r="E31" s="8">
        <v>1</v>
      </c>
      <c r="F31" s="9">
        <v>517568.29</v>
      </c>
      <c r="G31" s="9">
        <v>270428.40000000002</v>
      </c>
      <c r="H31" s="9">
        <f t="shared" si="0"/>
        <v>247139.88999999996</v>
      </c>
      <c r="I31" s="10">
        <f t="shared" si="1"/>
        <v>0.47750199302202223</v>
      </c>
      <c r="J31" s="9">
        <v>2968.5</v>
      </c>
      <c r="K31" s="11">
        <v>2342900</v>
      </c>
      <c r="L31" s="12">
        <f t="shared" si="2"/>
        <v>0.11542464467113407</v>
      </c>
      <c r="M31" s="3" t="s">
        <v>19</v>
      </c>
      <c r="N31" s="3" t="s">
        <v>20</v>
      </c>
    </row>
    <row r="32" spans="1:14" x14ac:dyDescent="0.25">
      <c r="A32" s="3" t="s">
        <v>82</v>
      </c>
      <c r="B32" s="3" t="s">
        <v>30</v>
      </c>
      <c r="C32" s="3" t="s">
        <v>83</v>
      </c>
      <c r="D32" s="8">
        <v>41786</v>
      </c>
      <c r="E32" s="8">
        <v>42018</v>
      </c>
      <c r="F32" s="9">
        <v>898493</v>
      </c>
      <c r="G32" s="9">
        <v>546126.89</v>
      </c>
      <c r="H32" s="9">
        <f t="shared" si="0"/>
        <v>352366.11</v>
      </c>
      <c r="I32" s="10">
        <f t="shared" si="1"/>
        <v>0.39217457453758681</v>
      </c>
      <c r="J32" s="9">
        <v>9852.5</v>
      </c>
      <c r="K32" s="11">
        <v>6635000</v>
      </c>
      <c r="L32" s="12">
        <f t="shared" si="2"/>
        <v>8.2310006028636029E-2</v>
      </c>
      <c r="M32" s="3" t="s">
        <v>19</v>
      </c>
      <c r="N32" s="3" t="s">
        <v>20</v>
      </c>
    </row>
    <row r="33" spans="1:14" x14ac:dyDescent="0.25">
      <c r="A33" s="3" t="s">
        <v>84</v>
      </c>
      <c r="B33" s="3" t="s">
        <v>30</v>
      </c>
      <c r="C33" s="3" t="s">
        <v>85</v>
      </c>
      <c r="D33" s="8">
        <v>41788</v>
      </c>
      <c r="E33" s="8">
        <v>42018</v>
      </c>
      <c r="F33" s="9">
        <v>780947</v>
      </c>
      <c r="G33" s="9">
        <v>464648.04</v>
      </c>
      <c r="H33" s="9">
        <f t="shared" si="0"/>
        <v>316298.96000000002</v>
      </c>
      <c r="I33" s="10">
        <f t="shared" si="1"/>
        <v>0.40501975166048404</v>
      </c>
      <c r="J33" s="9">
        <v>7260</v>
      </c>
      <c r="K33" s="11">
        <v>4708200</v>
      </c>
      <c r="L33" s="12">
        <f t="shared" si="2"/>
        <v>9.8689104116222753E-2</v>
      </c>
      <c r="M33" s="3" t="s">
        <v>19</v>
      </c>
      <c r="N33" s="3" t="s">
        <v>20</v>
      </c>
    </row>
    <row r="34" spans="1:14" x14ac:dyDescent="0.25">
      <c r="A34" s="3" t="s">
        <v>86</v>
      </c>
      <c r="B34" s="3" t="s">
        <v>30</v>
      </c>
      <c r="C34" s="3" t="s">
        <v>87</v>
      </c>
      <c r="D34" s="8">
        <v>41788</v>
      </c>
      <c r="E34" s="8">
        <v>42018</v>
      </c>
      <c r="F34" s="9">
        <v>388594</v>
      </c>
      <c r="G34" s="9">
        <v>282614.07</v>
      </c>
      <c r="H34" s="9">
        <f t="shared" si="0"/>
        <v>105979.93</v>
      </c>
      <c r="I34" s="10">
        <f t="shared" si="1"/>
        <v>0.27272662470341796</v>
      </c>
      <c r="J34" s="9">
        <v>4791.5</v>
      </c>
      <c r="K34" s="11">
        <v>2622000</v>
      </c>
      <c r="L34" s="12">
        <f t="shared" si="2"/>
        <v>0.10778568649885584</v>
      </c>
      <c r="M34" s="3" t="s">
        <v>19</v>
      </c>
      <c r="N34" s="3" t="s">
        <v>20</v>
      </c>
    </row>
    <row r="35" spans="1:14" x14ac:dyDescent="0.25">
      <c r="A35" s="3" t="s">
        <v>88</v>
      </c>
      <c r="B35" s="3" t="s">
        <v>89</v>
      </c>
      <c r="C35" s="3" t="s">
        <v>89</v>
      </c>
      <c r="D35" s="8">
        <v>41855</v>
      </c>
      <c r="E35" s="8">
        <v>42338</v>
      </c>
      <c r="F35" s="9">
        <v>885677.62</v>
      </c>
      <c r="G35" s="9">
        <v>690524.76</v>
      </c>
      <c r="H35" s="9">
        <f t="shared" ref="H35:H40" si="3">F35-G35</f>
        <v>195152.86</v>
      </c>
      <c r="I35" s="10">
        <f t="shared" ref="I35:I40" si="4">H35/F35</f>
        <v>0.22034299568278579</v>
      </c>
      <c r="J35" s="9">
        <v>3359</v>
      </c>
      <c r="K35" s="11">
        <v>1200000</v>
      </c>
      <c r="L35" s="12">
        <f t="shared" si="2"/>
        <v>0.57543730000000004</v>
      </c>
      <c r="M35" s="3" t="s">
        <v>90</v>
      </c>
      <c r="N35" s="3" t="s">
        <v>20</v>
      </c>
    </row>
    <row r="36" spans="1:14" x14ac:dyDescent="0.25">
      <c r="A36" s="3" t="s">
        <v>91</v>
      </c>
      <c r="B36" s="3" t="s">
        <v>17</v>
      </c>
      <c r="C36" s="3" t="s">
        <v>92</v>
      </c>
      <c r="D36" s="8">
        <v>41904</v>
      </c>
      <c r="E36" s="8">
        <v>42136</v>
      </c>
      <c r="F36" s="9">
        <v>339983.35</v>
      </c>
      <c r="G36" s="9">
        <v>310695.88</v>
      </c>
      <c r="H36" s="9">
        <f t="shared" si="3"/>
        <v>29287.469999999972</v>
      </c>
      <c r="I36" s="10">
        <f t="shared" si="4"/>
        <v>8.6143836161388418E-2</v>
      </c>
      <c r="J36" s="9">
        <v>2120.5</v>
      </c>
      <c r="K36" s="11">
        <v>1185840</v>
      </c>
      <c r="L36" s="12">
        <f t="shared" si="2"/>
        <v>0.26200489104769614</v>
      </c>
      <c r="M36" s="3" t="s">
        <v>19</v>
      </c>
      <c r="N36" s="3" t="s">
        <v>20</v>
      </c>
    </row>
    <row r="37" spans="1:14" x14ac:dyDescent="0.25">
      <c r="A37" s="3" t="s">
        <v>93</v>
      </c>
      <c r="B37" s="3" t="s">
        <v>94</v>
      </c>
      <c r="C37" s="3" t="s">
        <v>95</v>
      </c>
      <c r="D37" s="8">
        <v>42067</v>
      </c>
      <c r="E37" s="8">
        <v>1</v>
      </c>
      <c r="F37" s="9">
        <v>1385966</v>
      </c>
      <c r="G37" s="9">
        <v>1180277.4099999999</v>
      </c>
      <c r="H37" s="9">
        <f t="shared" si="3"/>
        <v>205688.59000000008</v>
      </c>
      <c r="I37" s="10">
        <f t="shared" si="4"/>
        <v>0.14840810669237203</v>
      </c>
      <c r="J37" s="9">
        <v>9109.5</v>
      </c>
      <c r="K37" s="11">
        <v>6501990</v>
      </c>
      <c r="L37" s="12">
        <f t="shared" si="2"/>
        <v>0.18152556525002345</v>
      </c>
      <c r="M37" s="3" t="s">
        <v>90</v>
      </c>
      <c r="N37" s="3" t="s">
        <v>20</v>
      </c>
    </row>
    <row r="38" spans="1:14" x14ac:dyDescent="0.25">
      <c r="A38" s="3" t="s">
        <v>96</v>
      </c>
      <c r="B38" s="3" t="s">
        <v>94</v>
      </c>
      <c r="C38" s="3" t="s">
        <v>97</v>
      </c>
      <c r="D38" s="8">
        <v>42067</v>
      </c>
      <c r="E38" s="8">
        <v>1</v>
      </c>
      <c r="F38" s="9">
        <v>1632650</v>
      </c>
      <c r="G38" s="9">
        <v>1248632.67</v>
      </c>
      <c r="H38" s="9">
        <f t="shared" si="3"/>
        <v>384017.33000000007</v>
      </c>
      <c r="I38" s="10">
        <f t="shared" si="4"/>
        <v>0.23521105564572939</v>
      </c>
      <c r="J38" s="9">
        <v>8579</v>
      </c>
      <c r="K38" s="11">
        <v>6311800</v>
      </c>
      <c r="L38" s="12">
        <f t="shared" si="2"/>
        <v>0.19782513229189772</v>
      </c>
      <c r="M38" s="3" t="s">
        <v>90</v>
      </c>
      <c r="N38" s="3" t="s">
        <v>20</v>
      </c>
    </row>
    <row r="39" spans="1:14" x14ac:dyDescent="0.25">
      <c r="A39" s="3" t="s">
        <v>98</v>
      </c>
      <c r="B39" s="3" t="s">
        <v>99</v>
      </c>
      <c r="C39" s="3" t="s">
        <v>100</v>
      </c>
      <c r="D39" s="8">
        <v>42237</v>
      </c>
      <c r="E39" s="8">
        <v>1</v>
      </c>
      <c r="F39" s="9">
        <v>421030.31</v>
      </c>
      <c r="G39" s="9">
        <v>338509.15</v>
      </c>
      <c r="H39" s="9">
        <f t="shared" si="3"/>
        <v>82521.159999999974</v>
      </c>
      <c r="I39" s="10">
        <f t="shared" si="4"/>
        <v>0.19599814559669107</v>
      </c>
      <c r="J39" s="9">
        <v>5267.5</v>
      </c>
      <c r="K39" s="11">
        <v>4000000</v>
      </c>
      <c r="L39" s="12">
        <f t="shared" si="2"/>
        <v>8.4627287500000009E-2</v>
      </c>
      <c r="M39" s="3" t="s">
        <v>101</v>
      </c>
      <c r="N39" s="3" t="s">
        <v>20</v>
      </c>
    </row>
    <row r="40" spans="1:14" x14ac:dyDescent="0.25">
      <c r="A40" s="3" t="s">
        <v>102</v>
      </c>
      <c r="B40" s="3" t="s">
        <v>26</v>
      </c>
      <c r="C40" s="3" t="s">
        <v>103</v>
      </c>
      <c r="D40" s="8"/>
      <c r="E40" s="8"/>
      <c r="F40" s="9">
        <v>15950</v>
      </c>
      <c r="G40" s="9">
        <v>11999.64</v>
      </c>
      <c r="H40" s="9">
        <f t="shared" si="3"/>
        <v>3950.3600000000006</v>
      </c>
      <c r="I40" s="10">
        <f t="shared" si="4"/>
        <v>0.24767147335423201</v>
      </c>
      <c r="J40" s="9">
        <v>140</v>
      </c>
      <c r="K40" s="11">
        <v>4320</v>
      </c>
      <c r="L40" s="12">
        <f t="shared" si="2"/>
        <v>2.7776944444444442</v>
      </c>
      <c r="M40" s="3" t="s">
        <v>19</v>
      </c>
      <c r="N40" s="3" t="s">
        <v>28</v>
      </c>
    </row>
    <row r="41" spans="1:14" x14ac:dyDescent="0.25">
      <c r="A41" s="3" t="s">
        <v>104</v>
      </c>
      <c r="B41" s="3" t="s">
        <v>89</v>
      </c>
      <c r="C41" s="3" t="s">
        <v>105</v>
      </c>
      <c r="D41" s="8">
        <v>42486</v>
      </c>
      <c r="E41" s="8">
        <v>1</v>
      </c>
      <c r="F41" s="9">
        <v>482026</v>
      </c>
      <c r="G41" s="9">
        <v>359532</v>
      </c>
      <c r="H41" s="9">
        <f t="shared" si="0"/>
        <v>122494</v>
      </c>
      <c r="I41" s="10">
        <f t="shared" si="1"/>
        <v>0.254123221568961</v>
      </c>
      <c r="J41" s="9">
        <v>219.5</v>
      </c>
      <c r="K41" s="11">
        <v>1746000</v>
      </c>
      <c r="L41" s="12">
        <f t="shared" ref="L41:L50" si="5">G41/K41</f>
        <v>0.20591752577319589</v>
      </c>
      <c r="M41" s="3" t="s">
        <v>19</v>
      </c>
      <c r="N41" s="3" t="s">
        <v>20</v>
      </c>
    </row>
    <row r="42" spans="1:14" x14ac:dyDescent="0.25">
      <c r="A42" s="3" t="s">
        <v>106</v>
      </c>
      <c r="B42" s="3" t="s">
        <v>94</v>
      </c>
      <c r="C42" s="3" t="s">
        <v>107</v>
      </c>
      <c r="D42" s="8">
        <v>42283</v>
      </c>
      <c r="E42" s="8">
        <v>1</v>
      </c>
      <c r="F42" s="9">
        <v>766622</v>
      </c>
      <c r="G42" s="9">
        <v>627671.19999999995</v>
      </c>
      <c r="H42" s="9">
        <f t="shared" si="0"/>
        <v>138950.80000000005</v>
      </c>
      <c r="I42" s="10">
        <f t="shared" si="1"/>
        <v>0.18125073373840048</v>
      </c>
      <c r="J42" s="9">
        <v>7550</v>
      </c>
      <c r="K42" s="11">
        <v>4264360</v>
      </c>
      <c r="L42" s="12">
        <f t="shared" si="5"/>
        <v>0.1471900121002917</v>
      </c>
      <c r="M42" s="3" t="s">
        <v>19</v>
      </c>
      <c r="N42" s="3" t="s">
        <v>20</v>
      </c>
    </row>
    <row r="43" spans="1:14" x14ac:dyDescent="0.25">
      <c r="A43" s="3" t="s">
        <v>108</v>
      </c>
      <c r="B43" s="3" t="s">
        <v>94</v>
      </c>
      <c r="C43" s="3" t="s">
        <v>109</v>
      </c>
      <c r="D43" s="8">
        <v>42283</v>
      </c>
      <c r="E43" s="8">
        <v>1</v>
      </c>
      <c r="F43" s="9">
        <v>786940</v>
      </c>
      <c r="G43" s="9">
        <v>673726.19</v>
      </c>
      <c r="H43" s="9">
        <f t="shared" si="0"/>
        <v>113213.81000000006</v>
      </c>
      <c r="I43" s="10">
        <f t="shared" si="1"/>
        <v>0.1438658728746792</v>
      </c>
      <c r="J43" s="9">
        <v>8457</v>
      </c>
      <c r="K43" s="11">
        <v>4170120</v>
      </c>
      <c r="L43" s="12">
        <f t="shared" si="5"/>
        <v>0.16156038435344786</v>
      </c>
      <c r="M43" s="3" t="s">
        <v>19</v>
      </c>
      <c r="N43" s="3" t="s">
        <v>20</v>
      </c>
    </row>
    <row r="44" spans="1:14" x14ac:dyDescent="0.25">
      <c r="A44" s="3" t="s">
        <v>110</v>
      </c>
      <c r="B44" s="3" t="s">
        <v>94</v>
      </c>
      <c r="C44" s="3" t="s">
        <v>111</v>
      </c>
      <c r="D44" s="8">
        <v>42317</v>
      </c>
      <c r="E44" s="8">
        <v>1</v>
      </c>
      <c r="F44" s="9">
        <v>1453770.77</v>
      </c>
      <c r="G44" s="9">
        <v>1252813.9099999999</v>
      </c>
      <c r="H44" s="9">
        <f t="shared" si="0"/>
        <v>200956.8600000001</v>
      </c>
      <c r="I44" s="10">
        <f t="shared" si="1"/>
        <v>0.13823146272228332</v>
      </c>
      <c r="J44" s="9">
        <v>15638</v>
      </c>
      <c r="K44" s="11">
        <v>7056220</v>
      </c>
      <c r="L44" s="12">
        <f t="shared" si="5"/>
        <v>0.17754745600335589</v>
      </c>
      <c r="M44" s="3" t="s">
        <v>19</v>
      </c>
      <c r="N44" s="3" t="s">
        <v>20</v>
      </c>
    </row>
    <row r="45" spans="1:14" x14ac:dyDescent="0.25">
      <c r="A45" s="3" t="s">
        <v>112</v>
      </c>
      <c r="B45" s="3" t="s">
        <v>94</v>
      </c>
      <c r="C45" s="3" t="s">
        <v>113</v>
      </c>
      <c r="D45" s="8">
        <v>42289</v>
      </c>
      <c r="E45" s="8">
        <v>1</v>
      </c>
      <c r="F45" s="9">
        <v>849708</v>
      </c>
      <c r="G45" s="9">
        <v>608822.82999999996</v>
      </c>
      <c r="H45" s="9">
        <f t="shared" si="0"/>
        <v>240885.17000000004</v>
      </c>
      <c r="I45" s="10">
        <f t="shared" si="1"/>
        <v>0.28349170538585022</v>
      </c>
      <c r="J45" s="9">
        <v>7114.75</v>
      </c>
      <c r="K45" s="11">
        <v>4335040</v>
      </c>
      <c r="L45" s="12">
        <f t="shared" si="5"/>
        <v>0.14044226350852587</v>
      </c>
      <c r="M45" s="3" t="s">
        <v>19</v>
      </c>
      <c r="N45" s="3" t="s">
        <v>20</v>
      </c>
    </row>
    <row r="46" spans="1:14" x14ac:dyDescent="0.25">
      <c r="A46" s="3" t="s">
        <v>114</v>
      </c>
      <c r="B46" s="3" t="s">
        <v>94</v>
      </c>
      <c r="C46" s="3" t="s">
        <v>115</v>
      </c>
      <c r="D46" s="8">
        <v>42289</v>
      </c>
      <c r="E46" s="8">
        <v>1</v>
      </c>
      <c r="F46" s="9">
        <v>853146</v>
      </c>
      <c r="G46" s="9">
        <v>578322.66</v>
      </c>
      <c r="H46" s="9">
        <f>F46-G46</f>
        <v>274823.33999999997</v>
      </c>
      <c r="I46" s="10">
        <f>H46/F46</f>
        <v>0.32212931901456487</v>
      </c>
      <c r="J46" s="9">
        <v>5998.25</v>
      </c>
      <c r="K46" s="11">
        <v>3708800</v>
      </c>
      <c r="L46" s="12">
        <f t="shared" si="5"/>
        <v>0.15593255500431408</v>
      </c>
      <c r="M46" s="3" t="s">
        <v>19</v>
      </c>
      <c r="N46" s="3" t="s">
        <v>20</v>
      </c>
    </row>
    <row r="47" spans="1:14" x14ac:dyDescent="0.25">
      <c r="A47" s="3" t="s">
        <v>116</v>
      </c>
      <c r="B47" s="3" t="s">
        <v>94</v>
      </c>
      <c r="C47" s="3" t="s">
        <v>117</v>
      </c>
      <c r="D47" s="8">
        <v>42289</v>
      </c>
      <c r="E47" s="8">
        <v>1</v>
      </c>
      <c r="F47" s="9">
        <v>1373109</v>
      </c>
      <c r="G47" s="9">
        <v>938561.81</v>
      </c>
      <c r="H47" s="9">
        <f>F47-G47</f>
        <v>434547.18999999994</v>
      </c>
      <c r="I47" s="10">
        <f>H47/F47</f>
        <v>0.3164695519438005</v>
      </c>
      <c r="J47" s="9">
        <v>8948.75</v>
      </c>
      <c r="K47" s="11">
        <v>7023540</v>
      </c>
      <c r="L47" s="12">
        <f t="shared" si="5"/>
        <v>0.13363087702212845</v>
      </c>
      <c r="M47" s="3" t="s">
        <v>19</v>
      </c>
      <c r="N47" s="3" t="s">
        <v>20</v>
      </c>
    </row>
    <row r="48" spans="1:14" x14ac:dyDescent="0.25">
      <c r="A48" s="3" t="s">
        <v>118</v>
      </c>
      <c r="B48" s="3" t="s">
        <v>94</v>
      </c>
      <c r="C48" s="3" t="s">
        <v>119</v>
      </c>
      <c r="D48" s="8">
        <v>42289</v>
      </c>
      <c r="E48" s="8">
        <v>1</v>
      </c>
      <c r="F48" s="9">
        <v>1178566</v>
      </c>
      <c r="G48" s="9">
        <v>1002025.05</v>
      </c>
      <c r="H48" s="9">
        <f>F48-G48</f>
        <v>176540.94999999995</v>
      </c>
      <c r="I48" s="10">
        <f>H48/F48</f>
        <v>0.14979301116780896</v>
      </c>
      <c r="J48" s="9">
        <v>9931.25</v>
      </c>
      <c r="K48" s="11">
        <v>5957260</v>
      </c>
      <c r="L48" s="12">
        <f t="shared" si="5"/>
        <v>0.16820233630897427</v>
      </c>
      <c r="M48" s="3" t="s">
        <v>19</v>
      </c>
      <c r="N48" s="3" t="s">
        <v>20</v>
      </c>
    </row>
    <row r="49" spans="1:14" s="29" customFormat="1" x14ac:dyDescent="0.25">
      <c r="A49" s="24" t="s">
        <v>122</v>
      </c>
      <c r="B49" s="24" t="s">
        <v>138</v>
      </c>
      <c r="C49" s="24" t="s">
        <v>158</v>
      </c>
      <c r="D49" s="25">
        <v>43692</v>
      </c>
      <c r="E49" s="25">
        <v>44253</v>
      </c>
      <c r="F49" s="26">
        <v>1977730</v>
      </c>
      <c r="G49" s="26">
        <v>1178674.1200000001</v>
      </c>
      <c r="H49" s="26">
        <f>F49-G49</f>
        <v>799055.87999999989</v>
      </c>
      <c r="I49" s="30">
        <f>H49/F49</f>
        <v>0.40402677817497834</v>
      </c>
      <c r="J49" s="26">
        <v>3632</v>
      </c>
      <c r="K49" s="27">
        <v>4861700</v>
      </c>
      <c r="L49" s="28">
        <f t="shared" si="5"/>
        <v>0.24244073472242222</v>
      </c>
      <c r="M49" s="24" t="s">
        <v>90</v>
      </c>
      <c r="N49" s="3" t="s">
        <v>20</v>
      </c>
    </row>
    <row r="50" spans="1:14" x14ac:dyDescent="0.25">
      <c r="A50" s="3" t="s">
        <v>123</v>
      </c>
      <c r="B50" s="3" t="s">
        <v>138</v>
      </c>
      <c r="C50" s="3" t="s">
        <v>157</v>
      </c>
      <c r="D50" s="8">
        <v>43671</v>
      </c>
      <c r="E50" s="8">
        <v>44253</v>
      </c>
      <c r="F50" s="9">
        <v>1831504</v>
      </c>
      <c r="G50" s="9">
        <v>1524461.91</v>
      </c>
      <c r="H50" s="9">
        <f>F50-G50</f>
        <v>307042.09000000008</v>
      </c>
      <c r="I50" s="10">
        <f>H50/F50</f>
        <v>0.16764478264857738</v>
      </c>
      <c r="J50" s="9">
        <v>2479</v>
      </c>
      <c r="K50" s="11">
        <v>4802560</v>
      </c>
      <c r="L50" s="12">
        <f t="shared" si="5"/>
        <v>0.31742693688366203</v>
      </c>
      <c r="M50" s="24" t="s">
        <v>90</v>
      </c>
      <c r="N50" s="3" t="s">
        <v>20</v>
      </c>
    </row>
    <row r="51" spans="1:14" x14ac:dyDescent="0.25">
      <c r="A51" s="3" t="s">
        <v>124</v>
      </c>
      <c r="B51" s="3" t="s">
        <v>139</v>
      </c>
      <c r="C51" s="3" t="s">
        <v>156</v>
      </c>
      <c r="D51" s="8"/>
      <c r="E51" s="8"/>
      <c r="F51" s="9"/>
      <c r="G51" s="9"/>
      <c r="H51" s="9"/>
      <c r="I51" s="10"/>
      <c r="J51" s="9"/>
      <c r="K51" s="11"/>
      <c r="L51" s="12"/>
      <c r="M51" s="3"/>
      <c r="N51" s="3" t="s">
        <v>20</v>
      </c>
    </row>
    <row r="52" spans="1:14" x14ac:dyDescent="0.25">
      <c r="A52" s="3" t="s">
        <v>125</v>
      </c>
      <c r="B52" s="3" t="s">
        <v>140</v>
      </c>
      <c r="C52" s="3" t="s">
        <v>155</v>
      </c>
      <c r="D52" s="8"/>
      <c r="E52" s="8"/>
      <c r="F52" s="9"/>
      <c r="G52" s="9"/>
      <c r="H52" s="9"/>
      <c r="I52" s="10"/>
      <c r="J52" s="9"/>
      <c r="K52" s="11"/>
      <c r="L52" s="12"/>
      <c r="M52" s="3"/>
      <c r="N52" s="3" t="s">
        <v>20</v>
      </c>
    </row>
    <row r="53" spans="1:14" x14ac:dyDescent="0.25">
      <c r="A53" s="3" t="s">
        <v>126</v>
      </c>
      <c r="B53" s="3" t="s">
        <v>140</v>
      </c>
      <c r="C53" s="3" t="s">
        <v>154</v>
      </c>
      <c r="D53" s="8"/>
      <c r="E53" s="8"/>
      <c r="F53" s="9"/>
      <c r="G53" s="9"/>
      <c r="H53" s="9"/>
      <c r="I53" s="10"/>
      <c r="J53" s="9"/>
      <c r="K53" s="11"/>
      <c r="L53" s="12"/>
      <c r="M53" s="3"/>
      <c r="N53" s="3" t="s">
        <v>20</v>
      </c>
    </row>
    <row r="54" spans="1:14" x14ac:dyDescent="0.25">
      <c r="A54" s="3" t="s">
        <v>127</v>
      </c>
      <c r="B54" s="3" t="s">
        <v>140</v>
      </c>
      <c r="C54" s="3" t="s">
        <v>153</v>
      </c>
      <c r="D54" s="8"/>
      <c r="E54" s="8"/>
      <c r="F54" s="9"/>
      <c r="G54" s="9"/>
      <c r="H54" s="9"/>
      <c r="I54" s="10"/>
      <c r="J54" s="9"/>
      <c r="K54" s="11"/>
      <c r="L54" s="12"/>
      <c r="M54" s="3"/>
      <c r="N54" s="3" t="s">
        <v>20</v>
      </c>
    </row>
    <row r="55" spans="1:14" x14ac:dyDescent="0.25">
      <c r="A55" s="3" t="s">
        <v>128</v>
      </c>
      <c r="B55" s="3" t="s">
        <v>140</v>
      </c>
      <c r="C55" s="3" t="s">
        <v>152</v>
      </c>
      <c r="D55" s="8"/>
      <c r="E55" s="8"/>
      <c r="F55" s="9"/>
      <c r="G55" s="9"/>
      <c r="H55" s="9"/>
      <c r="I55" s="10"/>
      <c r="J55" s="9"/>
      <c r="K55" s="11"/>
      <c r="L55" s="12"/>
      <c r="M55" s="3"/>
      <c r="N55" s="3" t="s">
        <v>20</v>
      </c>
    </row>
    <row r="56" spans="1:14" x14ac:dyDescent="0.25">
      <c r="A56" s="3" t="s">
        <v>129</v>
      </c>
      <c r="B56" s="3" t="s">
        <v>140</v>
      </c>
      <c r="C56" s="3" t="s">
        <v>151</v>
      </c>
      <c r="D56" s="8"/>
      <c r="E56" s="8"/>
      <c r="F56" s="9"/>
      <c r="G56" s="9"/>
      <c r="H56" s="9"/>
      <c r="I56" s="10"/>
      <c r="J56" s="9"/>
      <c r="K56" s="11"/>
      <c r="L56" s="12"/>
      <c r="M56" s="3"/>
      <c r="N56" s="3" t="s">
        <v>20</v>
      </c>
    </row>
    <row r="57" spans="1:14" x14ac:dyDescent="0.25">
      <c r="A57" s="3" t="s">
        <v>130</v>
      </c>
      <c r="B57" s="3" t="s">
        <v>141</v>
      </c>
      <c r="C57" s="3" t="s">
        <v>150</v>
      </c>
      <c r="D57" s="8"/>
      <c r="E57" s="8"/>
      <c r="F57" s="9"/>
      <c r="G57" s="9"/>
      <c r="H57" s="9"/>
      <c r="I57" s="10"/>
      <c r="J57" s="9"/>
      <c r="K57" s="11"/>
      <c r="L57" s="12"/>
      <c r="M57" s="3"/>
      <c r="N57" s="3" t="s">
        <v>24</v>
      </c>
    </row>
    <row r="58" spans="1:14" x14ac:dyDescent="0.25">
      <c r="A58" s="3" t="s">
        <v>131</v>
      </c>
      <c r="B58" s="3" t="s">
        <v>139</v>
      </c>
      <c r="C58" s="3" t="s">
        <v>149</v>
      </c>
      <c r="D58" s="8"/>
      <c r="E58" s="8"/>
      <c r="F58" s="9"/>
      <c r="G58" s="9"/>
      <c r="H58" s="9"/>
      <c r="I58" s="10"/>
      <c r="J58" s="9"/>
      <c r="K58" s="11">
        <v>1328400</v>
      </c>
      <c r="L58" s="12"/>
      <c r="M58" s="3"/>
      <c r="N58" s="3" t="s">
        <v>20</v>
      </c>
    </row>
    <row r="59" spans="1:14" x14ac:dyDescent="0.25">
      <c r="A59" s="3" t="s">
        <v>132</v>
      </c>
      <c r="B59" s="3" t="s">
        <v>139</v>
      </c>
      <c r="C59" s="3" t="s">
        <v>148</v>
      </c>
      <c r="D59" s="8"/>
      <c r="E59" s="8"/>
      <c r="F59" s="9"/>
      <c r="G59" s="9"/>
      <c r="H59" s="9"/>
      <c r="I59" s="10"/>
      <c r="J59" s="9"/>
      <c r="K59" s="11"/>
      <c r="L59" s="12"/>
      <c r="M59" s="3"/>
      <c r="N59" s="3" t="s">
        <v>20</v>
      </c>
    </row>
    <row r="60" spans="1:14" x14ac:dyDescent="0.25">
      <c r="A60" s="3" t="s">
        <v>133</v>
      </c>
      <c r="B60" s="3" t="s">
        <v>139</v>
      </c>
      <c r="C60" s="3" t="s">
        <v>147</v>
      </c>
      <c r="D60" s="8"/>
      <c r="E60" s="8"/>
      <c r="F60" s="9"/>
      <c r="G60" s="9"/>
      <c r="H60" s="9"/>
      <c r="I60" s="10"/>
      <c r="J60" s="9"/>
      <c r="K60" s="11"/>
      <c r="L60" s="12"/>
      <c r="M60" s="3"/>
      <c r="N60" s="3" t="s">
        <v>20</v>
      </c>
    </row>
    <row r="61" spans="1:14" x14ac:dyDescent="0.25">
      <c r="A61" s="3" t="s">
        <v>134</v>
      </c>
      <c r="B61" s="3" t="s">
        <v>139</v>
      </c>
      <c r="C61" s="3" t="s">
        <v>146</v>
      </c>
      <c r="D61" s="8"/>
      <c r="E61" s="8"/>
      <c r="F61" s="9"/>
      <c r="G61" s="9"/>
      <c r="H61" s="9"/>
      <c r="I61" s="10"/>
      <c r="J61" s="9"/>
      <c r="K61" s="11"/>
      <c r="L61" s="12"/>
      <c r="M61" s="3"/>
      <c r="N61" s="3" t="s">
        <v>20</v>
      </c>
    </row>
    <row r="62" spans="1:14" x14ac:dyDescent="0.25">
      <c r="A62" s="3" t="s">
        <v>135</v>
      </c>
      <c r="B62" s="3" t="s">
        <v>139</v>
      </c>
      <c r="C62" s="3" t="s">
        <v>145</v>
      </c>
      <c r="D62" s="8"/>
      <c r="E62" s="8"/>
      <c r="F62" s="9"/>
      <c r="G62" s="9"/>
      <c r="H62" s="9"/>
      <c r="I62" s="10"/>
      <c r="J62" s="9"/>
      <c r="K62" s="11"/>
      <c r="L62" s="12"/>
      <c r="M62" s="3"/>
      <c r="N62" s="3" t="s">
        <v>20</v>
      </c>
    </row>
    <row r="63" spans="1:14" x14ac:dyDescent="0.25">
      <c r="A63" s="3" t="s">
        <v>136</v>
      </c>
      <c r="B63" s="3" t="s">
        <v>139</v>
      </c>
      <c r="C63" s="3" t="s">
        <v>144</v>
      </c>
      <c r="D63" s="8"/>
      <c r="E63" s="8"/>
      <c r="F63" s="9"/>
      <c r="G63" s="9"/>
      <c r="H63" s="9"/>
      <c r="I63" s="10"/>
      <c r="J63" s="9"/>
      <c r="K63" s="11"/>
      <c r="L63" s="12"/>
      <c r="M63" s="3"/>
      <c r="N63" s="3" t="s">
        <v>20</v>
      </c>
    </row>
    <row r="64" spans="1:14" x14ac:dyDescent="0.25">
      <c r="A64" s="3" t="s">
        <v>137</v>
      </c>
      <c r="B64" s="3" t="s">
        <v>142</v>
      </c>
      <c r="C64" s="3" t="s">
        <v>143</v>
      </c>
      <c r="D64" s="8"/>
      <c r="E64" s="8"/>
      <c r="F64" s="9"/>
      <c r="G64" s="9"/>
      <c r="H64" s="9"/>
      <c r="I64" s="10"/>
      <c r="J64" s="9"/>
      <c r="K64" s="11"/>
      <c r="L64" s="12"/>
      <c r="M64" s="3"/>
      <c r="N64" s="3" t="s">
        <v>20</v>
      </c>
    </row>
    <row r="65" spans="1:14" x14ac:dyDescent="0.25">
      <c r="A65" s="3"/>
      <c r="B65" s="3"/>
      <c r="C65" s="3"/>
      <c r="D65" s="8"/>
      <c r="E65" s="8"/>
      <c r="F65" s="9"/>
      <c r="G65" s="9"/>
      <c r="H65" s="9"/>
      <c r="I65" s="10"/>
      <c r="J65" s="9"/>
      <c r="K65" s="11"/>
      <c r="L65" s="12"/>
      <c r="M65" s="3"/>
      <c r="N65" s="3" t="s">
        <v>20</v>
      </c>
    </row>
    <row r="66" spans="1:14" x14ac:dyDescent="0.25">
      <c r="A66" s="3"/>
      <c r="B66" s="3"/>
      <c r="C66" s="3"/>
      <c r="D66" s="8"/>
      <c r="E66" s="8"/>
      <c r="F66" s="9"/>
      <c r="G66" s="9"/>
      <c r="H66" s="9"/>
      <c r="I66" s="10"/>
      <c r="J66" s="9"/>
      <c r="K66" s="11"/>
      <c r="L66" s="12"/>
      <c r="M66" s="3"/>
      <c r="N66" s="3" t="s">
        <v>20</v>
      </c>
    </row>
    <row r="67" spans="1:14" x14ac:dyDescent="0.25">
      <c r="A67" s="3"/>
      <c r="B67" s="3"/>
      <c r="C67" s="3"/>
      <c r="D67" s="8"/>
      <c r="E67" s="8"/>
      <c r="F67" s="9"/>
      <c r="G67" s="9"/>
      <c r="H67" s="9"/>
      <c r="I67" s="10"/>
      <c r="J67" s="9"/>
      <c r="K67" s="11"/>
      <c r="L67" s="12"/>
      <c r="M67" s="3"/>
      <c r="N67" s="3" t="s">
        <v>20</v>
      </c>
    </row>
    <row r="68" spans="1:14" x14ac:dyDescent="0.25">
      <c r="A68" s="3"/>
      <c r="B68" s="3"/>
      <c r="C68" s="3"/>
      <c r="D68" s="8"/>
      <c r="E68" s="8"/>
      <c r="F68" s="9"/>
      <c r="G68" s="9"/>
      <c r="H68" s="9"/>
      <c r="I68" s="10"/>
      <c r="J68" s="9"/>
      <c r="K68" s="11"/>
      <c r="L68" s="12"/>
      <c r="M68" s="3"/>
      <c r="N68" s="3" t="s">
        <v>20</v>
      </c>
    </row>
    <row r="69" spans="1:14" x14ac:dyDescent="0.25">
      <c r="A69" s="3"/>
      <c r="B69" s="3"/>
      <c r="C69" s="3"/>
      <c r="D69" s="8"/>
      <c r="E69" s="8"/>
      <c r="F69" s="9"/>
      <c r="G69" s="9"/>
      <c r="H69" s="9"/>
      <c r="I69" s="10"/>
      <c r="J69" s="9"/>
      <c r="K69" s="11"/>
      <c r="L69" s="12"/>
      <c r="M69" s="3"/>
      <c r="N69" s="3" t="s">
        <v>20</v>
      </c>
    </row>
    <row r="70" spans="1:14" x14ac:dyDescent="0.25">
      <c r="A70" s="3"/>
      <c r="B70" s="3"/>
      <c r="C70" s="3"/>
      <c r="D70" s="8"/>
      <c r="E70" s="8"/>
      <c r="F70" s="9"/>
      <c r="G70" s="9"/>
      <c r="H70" s="9"/>
      <c r="I70" s="10"/>
      <c r="J70" s="9"/>
      <c r="K70" s="11"/>
      <c r="L70" s="12"/>
      <c r="M70" s="3"/>
      <c r="N70" s="3" t="s">
        <v>20</v>
      </c>
    </row>
    <row r="71" spans="1:14" ht="15.75" x14ac:dyDescent="0.3">
      <c r="B71" s="3"/>
      <c r="C71" s="3"/>
      <c r="D71" s="4"/>
      <c r="E71" s="4"/>
      <c r="F71" s="17">
        <f>SUM(F5:F48)</f>
        <v>22116991.57</v>
      </c>
      <c r="G71" s="17">
        <f>SUM(G5:G48)</f>
        <v>15929363.66</v>
      </c>
      <c r="H71" s="17">
        <f>SUM(H5:H48)</f>
        <v>6187627.9100000011</v>
      </c>
      <c r="I71" s="18">
        <f>H71/F71</f>
        <v>0.27976806386240355</v>
      </c>
      <c r="J71" s="3"/>
      <c r="K71" s="19">
        <f>SUM(K5:K50)</f>
        <v>92605063</v>
      </c>
      <c r="L71" s="19"/>
      <c r="M71" s="3"/>
      <c r="N71" s="3"/>
    </row>
    <row r="72" spans="1:14" ht="15.75" x14ac:dyDescent="0.3">
      <c r="G72" s="17" t="s">
        <v>120</v>
      </c>
      <c r="H72" s="17">
        <f>H71</f>
        <v>6187627.9100000011</v>
      </c>
    </row>
    <row r="73" spans="1:14" ht="15.75" x14ac:dyDescent="0.3">
      <c r="G73" s="17" t="s">
        <v>121</v>
      </c>
      <c r="H73" s="17">
        <f>H72/K71</f>
        <v>6.6817382436206552E-2</v>
      </c>
    </row>
    <row r="77" spans="1:14" x14ac:dyDescent="0.25">
      <c r="A77" s="3"/>
    </row>
  </sheetData>
  <phoneticPr fontId="8" type="noConversion"/>
  <printOptions horizontalCentered="1"/>
  <pageMargins left="0.5" right="0.5" top="1.05" bottom="0.65" header="0.25" footer="0.33"/>
  <pageSetup paperSize="17" scale="81" fitToHeight="21" orientation="landscape" horizontalDpi="300" verticalDpi="300" r:id="rId1"/>
  <headerFooter>
    <oddHeader>&amp;L&amp;G&amp;C&amp;"Garamond,Bold"
NC10 Solar Projects 10Y Analysis&amp;R&amp;G</oddHeader>
    <oddFooter>&amp;L&amp;"Gill Sans MT,Bold"&amp;9&amp;K0000FFW&amp;8HITE &amp;9E&amp;8LECTRICAL &amp;9C&amp;8ONSTRUCTION&amp;"Gill Sans MT,Regular"
5504 Caterpillar Drive; Apex, NC 27539&amp;C&amp;"Gill Sans MT,Regular"&amp;8Phone:  919/362-0711
~ &amp;P ~&amp;R&amp;G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E35" sqref="E35"/>
    </sheetView>
  </sheetViews>
  <sheetFormatPr defaultRowHeight="15" x14ac:dyDescent="0.25"/>
  <cols>
    <col min="1" max="1" width="32.28515625" bestFit="1" customWidth="1"/>
    <col min="2" max="2" width="14.28515625" bestFit="1" customWidth="1"/>
    <col min="3" max="3" width="12.14062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167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168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15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159</v>
      </c>
      <c r="B4" s="6" t="s">
        <v>160</v>
      </c>
      <c r="C4" s="6" t="s">
        <v>161</v>
      </c>
      <c r="D4" s="6" t="s">
        <v>162</v>
      </c>
      <c r="E4" s="6" t="s">
        <v>163</v>
      </c>
      <c r="F4" s="6" t="s">
        <v>164</v>
      </c>
      <c r="G4" s="6" t="s">
        <v>165</v>
      </c>
      <c r="H4" s="6" t="s">
        <v>166</v>
      </c>
    </row>
    <row r="5" spans="1:8" x14ac:dyDescent="0.25">
      <c r="A5" t="s">
        <v>170</v>
      </c>
      <c r="B5" s="21">
        <v>4861700</v>
      </c>
      <c r="C5" t="s">
        <v>169</v>
      </c>
      <c r="D5" t="s">
        <v>171</v>
      </c>
      <c r="E5" s="20">
        <v>43922</v>
      </c>
      <c r="F5" t="s">
        <v>172</v>
      </c>
      <c r="G5" s="21">
        <v>0</v>
      </c>
      <c r="H5" t="s">
        <v>173</v>
      </c>
    </row>
    <row r="6" spans="1:8" x14ac:dyDescent="0.25">
      <c r="A6" t="s">
        <v>174</v>
      </c>
      <c r="B6" s="21">
        <v>1328400</v>
      </c>
      <c r="C6" t="s">
        <v>179</v>
      </c>
      <c r="D6" t="s">
        <v>180</v>
      </c>
      <c r="E6" s="20">
        <v>44075</v>
      </c>
      <c r="F6" t="s">
        <v>172</v>
      </c>
      <c r="G6" s="21">
        <v>0</v>
      </c>
      <c r="H6" t="s">
        <v>173</v>
      </c>
    </row>
    <row r="7" spans="1:8" x14ac:dyDescent="0.25">
      <c r="A7" t="s">
        <v>175</v>
      </c>
      <c r="B7" s="21">
        <v>1008000</v>
      </c>
      <c r="C7" t="s">
        <v>181</v>
      </c>
      <c r="D7" t="s">
        <v>180</v>
      </c>
      <c r="E7" s="20">
        <v>44193</v>
      </c>
      <c r="F7" t="s">
        <v>172</v>
      </c>
      <c r="G7" s="21">
        <v>0</v>
      </c>
      <c r="H7" t="s">
        <v>173</v>
      </c>
    </row>
    <row r="8" spans="1:8" x14ac:dyDescent="0.25">
      <c r="A8" t="s">
        <v>177</v>
      </c>
      <c r="B8" s="21">
        <v>580000</v>
      </c>
      <c r="C8" t="s">
        <v>182</v>
      </c>
      <c r="D8" t="s">
        <v>180</v>
      </c>
      <c r="E8" s="20">
        <v>44188</v>
      </c>
      <c r="F8" t="s">
        <v>172</v>
      </c>
      <c r="G8" s="21">
        <v>0</v>
      </c>
      <c r="H8" t="s">
        <v>173</v>
      </c>
    </row>
    <row r="9" spans="1:8" x14ac:dyDescent="0.25">
      <c r="A9" t="s">
        <v>178</v>
      </c>
      <c r="B9" s="21">
        <v>614800</v>
      </c>
      <c r="C9" t="s">
        <v>182</v>
      </c>
      <c r="D9" t="s">
        <v>180</v>
      </c>
      <c r="E9" s="20">
        <v>44188</v>
      </c>
      <c r="F9" t="s">
        <v>172</v>
      </c>
      <c r="G9" s="21">
        <v>0</v>
      </c>
      <c r="H9" t="s">
        <v>173</v>
      </c>
    </row>
    <row r="10" spans="1:8" x14ac:dyDescent="0.25">
      <c r="A10" t="s">
        <v>176</v>
      </c>
      <c r="B10" s="21">
        <v>974400</v>
      </c>
      <c r="C10" t="s">
        <v>182</v>
      </c>
      <c r="D10" t="s">
        <v>180</v>
      </c>
      <c r="E10" s="20">
        <v>44187</v>
      </c>
      <c r="F10" t="s">
        <v>172</v>
      </c>
      <c r="G10" s="21">
        <v>0</v>
      </c>
      <c r="H10" t="s">
        <v>173</v>
      </c>
    </row>
    <row r="11" spans="1:8" x14ac:dyDescent="0.25">
      <c r="A11" t="s">
        <v>183</v>
      </c>
      <c r="B11" s="21">
        <v>1310000</v>
      </c>
      <c r="C11" t="s">
        <v>188</v>
      </c>
      <c r="D11" t="s">
        <v>171</v>
      </c>
      <c r="E11" s="20">
        <v>44196</v>
      </c>
      <c r="F11" t="s">
        <v>172</v>
      </c>
      <c r="G11" s="21">
        <v>2514</v>
      </c>
      <c r="H11" t="s">
        <v>189</v>
      </c>
    </row>
    <row r="12" spans="1:8" x14ac:dyDescent="0.25">
      <c r="A12" t="s">
        <v>184</v>
      </c>
      <c r="B12" s="21">
        <v>2610000</v>
      </c>
      <c r="C12" t="s">
        <v>190</v>
      </c>
      <c r="D12" t="s">
        <v>171</v>
      </c>
      <c r="E12" s="20">
        <v>44196</v>
      </c>
      <c r="F12" t="s">
        <v>172</v>
      </c>
      <c r="G12" s="21">
        <v>5028</v>
      </c>
      <c r="H12" t="s">
        <v>189</v>
      </c>
    </row>
    <row r="13" spans="1:8" x14ac:dyDescent="0.25">
      <c r="A13" t="s">
        <v>185</v>
      </c>
      <c r="B13" s="21">
        <v>2610000</v>
      </c>
      <c r="C13" t="s">
        <v>191</v>
      </c>
      <c r="D13" t="s">
        <v>171</v>
      </c>
      <c r="E13" s="20">
        <v>44196</v>
      </c>
      <c r="F13" t="s">
        <v>172</v>
      </c>
      <c r="G13" s="21">
        <v>5028</v>
      </c>
      <c r="H13" t="s">
        <v>189</v>
      </c>
    </row>
    <row r="14" spans="1:8" x14ac:dyDescent="0.25">
      <c r="A14" t="s">
        <v>186</v>
      </c>
      <c r="B14" s="21">
        <v>2651000</v>
      </c>
      <c r="C14" t="s">
        <v>188</v>
      </c>
      <c r="D14" t="s">
        <v>171</v>
      </c>
      <c r="E14" s="20">
        <v>44196</v>
      </c>
      <c r="F14" t="s">
        <v>172</v>
      </c>
      <c r="G14" s="21">
        <v>5058</v>
      </c>
      <c r="H14" t="s">
        <v>189</v>
      </c>
    </row>
    <row r="15" spans="1:8" x14ac:dyDescent="0.25">
      <c r="A15" t="s">
        <v>187</v>
      </c>
      <c r="B15" s="21">
        <v>2651000</v>
      </c>
      <c r="C15" t="s">
        <v>188</v>
      </c>
      <c r="D15" t="s">
        <v>171</v>
      </c>
      <c r="E15" s="20">
        <v>44196</v>
      </c>
      <c r="F15" t="s">
        <v>172</v>
      </c>
      <c r="G15" s="21">
        <v>5058</v>
      </c>
      <c r="H15" t="s">
        <v>189</v>
      </c>
    </row>
    <row r="16" spans="1:8" x14ac:dyDescent="0.25">
      <c r="A16" t="s">
        <v>192</v>
      </c>
      <c r="B16" s="21">
        <v>88200</v>
      </c>
      <c r="C16" t="s">
        <v>194</v>
      </c>
      <c r="D16" t="s">
        <v>195</v>
      </c>
      <c r="E16" s="20">
        <v>44192</v>
      </c>
      <c r="F16" t="s">
        <v>172</v>
      </c>
      <c r="G16" s="21">
        <v>0</v>
      </c>
      <c r="H16" t="s">
        <v>173</v>
      </c>
    </row>
    <row r="17" spans="1:8" ht="17.25" x14ac:dyDescent="0.4">
      <c r="A17" t="s">
        <v>193</v>
      </c>
      <c r="B17" s="23">
        <v>359520</v>
      </c>
      <c r="C17" t="s">
        <v>194</v>
      </c>
      <c r="D17" t="s">
        <v>195</v>
      </c>
      <c r="E17" s="20">
        <v>44192</v>
      </c>
      <c r="F17" t="s">
        <v>172</v>
      </c>
      <c r="G17" s="23">
        <v>0</v>
      </c>
      <c r="H17" t="s">
        <v>173</v>
      </c>
    </row>
    <row r="18" spans="1:8" x14ac:dyDescent="0.25">
      <c r="B18" s="22">
        <f>SUM(B5:B17)</f>
        <v>21647020</v>
      </c>
      <c r="G18" s="22">
        <f>SUM(G5:G17)</f>
        <v>22686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C49BB039B39740942A973D3B9ACF61" ma:contentTypeVersion="14" ma:contentTypeDescription="Create a new document." ma:contentTypeScope="" ma:versionID="c4cb8ad74a1e4b910f3b1992c1caeb02">
  <xsd:schema xmlns:xsd="http://www.w3.org/2001/XMLSchema" xmlns:xs="http://www.w3.org/2001/XMLSchema" xmlns:p="http://schemas.microsoft.com/office/2006/metadata/properties" xmlns:ns2="9e5e068c-496e-4595-835e-dd801bc49ed7" xmlns:ns3="e44254be-1845-4877-993c-b6edcd561e08" targetNamespace="http://schemas.microsoft.com/office/2006/metadata/properties" ma:root="true" ma:fieldsID="ee3e4c61e923233b3cc6004915f25ebd" ns2:_="" ns3:_="">
    <xsd:import namespace="9e5e068c-496e-4595-835e-dd801bc49ed7"/>
    <xsd:import namespace="e44254be-1845-4877-993c-b6edcd561e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068c-496e-4595-835e-dd801bc49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6d4f764-e737-4015-ba42-e60acaca49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254be-1845-4877-993c-b6edcd561e0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73bb56b-8363-490d-a92e-708eb3bf02a5}" ma:internalName="TaxCatchAll" ma:showField="CatchAllData" ma:web="e44254be-1845-4877-993c-b6edcd561e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4254be-1845-4877-993c-b6edcd561e08" xsi:nil="true"/>
    <lcf76f155ced4ddcb4097134ff3c332f xmlns="9e5e068c-496e-4595-835e-dd801bc49e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DD22A2-E64E-45E9-B514-98F8068CCD3E}"/>
</file>

<file path=customXml/itemProps2.xml><?xml version="1.0" encoding="utf-8"?>
<ds:datastoreItem xmlns:ds="http://schemas.openxmlformats.org/officeDocument/2006/customXml" ds:itemID="{3764183B-23FA-4A49-8DC0-BAEDD57166E0}"/>
</file>

<file path=customXml/itemProps3.xml><?xml version="1.0" encoding="utf-8"?>
<ds:datastoreItem xmlns:ds="http://schemas.openxmlformats.org/officeDocument/2006/customXml" ds:itemID="{C2C25BA4-3597-43D9-8794-0E0C191725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Analysis</vt:lpstr>
      <vt:lpstr>Solar Power World 2020</vt:lpstr>
      <vt:lpstr>Sheet3</vt:lpstr>
    </vt:vector>
  </TitlesOfParts>
  <Company>White Electrical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SPietrzykowski</dc:creator>
  <cp:lastModifiedBy>Josh Butler</cp:lastModifiedBy>
  <cp:lastPrinted>2016-10-26T16:37:24Z</cp:lastPrinted>
  <dcterms:created xsi:type="dcterms:W3CDTF">2011-02-03T14:38:03Z</dcterms:created>
  <dcterms:modified xsi:type="dcterms:W3CDTF">2022-01-10T22:21:05Z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0x010100E7C49BB039B39740942A973D3B9ACF61</vt:lpwstr>
  </property>
  <property fmtid="{D5CDD505-2E9C-101B-9397-08002B2CF9AE}" pid="3" name="MediaServiceImageTags">
    <vt:lpwstr/>
  </property>
</Properties>
</file>