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d.docs.live.net/53c084114b5c4704/Documents/"/>
    </mc:Choice>
  </mc:AlternateContent>
  <xr:revisionPtr revIDLastSave="0" documentId="8_{B030FD05-EE94-4BC5-B1F7-C2CF0B071C77}" xr6:coauthVersionLast="47" xr6:coauthVersionMax="47" xr10:uidLastSave="{00000000-0000-0000-0000-000000000000}"/>
  <bookViews>
    <workbookView xWindow="-120" yWindow="-120" windowWidth="20730" windowHeight="11160" activeTab="4" xr2:uid="{7843D241-378D-43C7-B5A1-1A6A6474E0C4}"/>
  </bookViews>
  <sheets>
    <sheet name="Input" sheetId="1" r:id="rId1"/>
    <sheet name="SizeCharts" sheetId="3" r:id="rId2"/>
    <sheet name="Calculations" sheetId="2" r:id="rId3"/>
    <sheet name="Pictures" sheetId="5" r:id="rId4"/>
    <sheet name="Instructions" sheetId="4" r:id="rId5"/>
  </sheets>
  <definedNames>
    <definedName name="_xleta.LEFT" hidden="1" xlm="1">#NAME?</definedName>
  </definedNames>
  <calcPr calcId="18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0" i="2" l="1"/>
  <c r="F5" i="2" l="1"/>
  <c r="F6" i="2"/>
  <c r="F7" i="2"/>
  <c r="F8" i="2"/>
  <c r="F9" i="2"/>
  <c r="F10" i="2"/>
  <c r="F11" i="2"/>
  <c r="G11" i="2" s="1"/>
  <c r="F12" i="2"/>
  <c r="F13" i="2"/>
  <c r="F14" i="2"/>
  <c r="G14" i="2" s="1"/>
  <c r="F15" i="2"/>
  <c r="F16" i="2"/>
  <c r="F17" i="2"/>
  <c r="F18" i="2"/>
  <c r="F19" i="2"/>
  <c r="F4" i="2"/>
  <c r="M20" i="2" a="1"/>
  <c r="M20" i="2" s="1"/>
  <c r="C3" i="2"/>
  <c r="B3" i="2"/>
  <c r="C13" i="2" l="1"/>
  <c r="G13" i="2"/>
  <c r="C12" i="2"/>
  <c r="G12" i="2"/>
  <c r="C18" i="2"/>
  <c r="G18" i="2"/>
  <c r="C10" i="2"/>
  <c r="G10" i="2"/>
  <c r="C16" i="2"/>
  <c r="G16" i="2"/>
  <c r="C5" i="2"/>
  <c r="G5" i="2"/>
  <c r="C19" i="2"/>
  <c r="G19" i="2"/>
  <c r="C17" i="2"/>
  <c r="G17" i="2"/>
  <c r="C9" i="2"/>
  <c r="G9" i="2"/>
  <c r="C7" i="2"/>
  <c r="G7" i="2"/>
  <c r="C15" i="2"/>
  <c r="G15" i="2"/>
  <c r="C8" i="2"/>
  <c r="G8" i="2"/>
  <c r="C4" i="2"/>
  <c r="G4" i="2"/>
  <c r="C6" i="2"/>
  <c r="G6" i="2"/>
  <c r="K20" i="2" a="1"/>
  <c r="K20" i="2" s="1"/>
  <c r="K21" i="2" a="1"/>
  <c r="K21" i="2" s="1"/>
  <c r="C14" i="2"/>
  <c r="C11" i="2"/>
  <c r="N20" i="2" a="1"/>
  <c r="N20" i="2" s="1"/>
  <c r="H20" i="2" a="1"/>
  <c r="H20" i="2" s="1"/>
  <c r="J20" i="2" a="1"/>
  <c r="J20" i="2" s="1"/>
  <c r="P20" i="2" a="1"/>
  <c r="P20" i="2" s="1"/>
  <c r="I20" i="2" a="1"/>
  <c r="I20" i="2" s="1"/>
  <c r="L20" i="2" a="1"/>
  <c r="L20" i="2" s="1"/>
  <c r="O20" i="2" a="1"/>
  <c r="O20" i="2" s="1"/>
  <c r="G10" i="1" l="1"/>
</calcChain>
</file>

<file path=xl/sharedStrings.xml><?xml version="1.0" encoding="utf-8"?>
<sst xmlns="http://schemas.openxmlformats.org/spreadsheetml/2006/main" count="468" uniqueCount="123">
  <si>
    <t>Polo Size Chart (Inches)</t>
  </si>
  <si>
    <t>Size</t>
  </si>
  <si>
    <t>Chest</t>
  </si>
  <si>
    <t>Waist</t>
  </si>
  <si>
    <t>Shoulder Width</t>
  </si>
  <si>
    <t>Length</t>
  </si>
  <si>
    <t>S</t>
  </si>
  <si>
    <t>34-36</t>
  </si>
  <si>
    <t>28-30</t>
  </si>
  <si>
    <t>16-17</t>
  </si>
  <si>
    <t>26-27</t>
  </si>
  <si>
    <t>M</t>
  </si>
  <si>
    <t>37-39</t>
  </si>
  <si>
    <t>31-33</t>
  </si>
  <si>
    <t>17-18</t>
  </si>
  <si>
    <t>27-28</t>
  </si>
  <si>
    <t>L</t>
  </si>
  <si>
    <t>40-42</t>
  </si>
  <si>
    <t>18-19</t>
  </si>
  <si>
    <t>28-29</t>
  </si>
  <si>
    <t>XL</t>
  </si>
  <si>
    <t>43-45</t>
  </si>
  <si>
    <t>19-20</t>
  </si>
  <si>
    <t>29-30</t>
  </si>
  <si>
    <t>XXL</t>
  </si>
  <si>
    <t>46-48</t>
  </si>
  <si>
    <t>20-21</t>
  </si>
  <si>
    <t>30-31</t>
  </si>
  <si>
    <t>Button-Down Shirt Size Chart (Inches)</t>
  </si>
  <si>
    <t>Chest/Bust</t>
  </si>
  <si>
    <t>Sleeve Length</t>
  </si>
  <si>
    <t>Neck</t>
  </si>
  <si>
    <t>Shirt Length</t>
  </si>
  <si>
    <t>24-25</t>
  </si>
  <si>
    <t>14-14.5</t>
  </si>
  <si>
    <t>25-26</t>
  </si>
  <si>
    <t>15-15.5</t>
  </si>
  <si>
    <t>16-16.5</t>
  </si>
  <si>
    <t>17-17.5</t>
  </si>
  <si>
    <t>18-18.5</t>
  </si>
  <si>
    <t>Gown Size Chart (Inches)</t>
  </si>
  <si>
    <t>Bust</t>
  </si>
  <si>
    <t>Hip</t>
  </si>
  <si>
    <t>Upper Arm</t>
  </si>
  <si>
    <t>32-34</t>
  </si>
  <si>
    <t>24-26</t>
  </si>
  <si>
    <t>14-15</t>
  </si>
  <si>
    <t>55-57</t>
  </si>
  <si>
    <t>35-37</t>
  </si>
  <si>
    <t>27-29</t>
  </si>
  <si>
    <t>15-16</t>
  </si>
  <si>
    <t>56-58</t>
  </si>
  <si>
    <t>38-40</t>
  </si>
  <si>
    <t>30-32</t>
  </si>
  <si>
    <t>57-59</t>
  </si>
  <si>
    <t>41-43</t>
  </si>
  <si>
    <t>33-35</t>
  </si>
  <si>
    <t>58-60</t>
  </si>
  <si>
    <t>13-14</t>
  </si>
  <si>
    <t>44-46</t>
  </si>
  <si>
    <t>36-38</t>
  </si>
  <si>
    <t>59-61</t>
  </si>
  <si>
    <t>Bra Size Chart (Inches)</t>
  </si>
  <si>
    <t>Band (Underbust)</t>
  </si>
  <si>
    <t>Bust Difference (Cup)</t>
  </si>
  <si>
    <t>S (32A-34B)</t>
  </si>
  <si>
    <t>M (34C-36B)</t>
  </si>
  <si>
    <t>L (36C-38B)</t>
  </si>
  <si>
    <t>XL (38C-40B)</t>
  </si>
  <si>
    <t>XXL (40C-42B)</t>
  </si>
  <si>
    <t>Boxer Size Chart (Inches)</t>
  </si>
  <si>
    <t>Thigh</t>
  </si>
  <si>
    <t>21-22</t>
  </si>
  <si>
    <t>22-23</t>
  </si>
  <si>
    <t>23-24</t>
  </si>
  <si>
    <t>Trousers (Men) Size Chart (Inches)</t>
  </si>
  <si>
    <t>Inseam</t>
  </si>
  <si>
    <t>Rise</t>
  </si>
  <si>
    <t>31-32</t>
  </si>
  <si>
    <t>32-33</t>
  </si>
  <si>
    <t>33-34</t>
  </si>
  <si>
    <t>34-35</t>
  </si>
  <si>
    <t>Trousers (Women) Size Chart (Inches)</t>
  </si>
  <si>
    <t>Suits (Men) Size Chart (Inches)</t>
  </si>
  <si>
    <t>Jacket Length</t>
  </si>
  <si>
    <t>Trouser Waist</t>
  </si>
  <si>
    <t>Suits (Women) Size Chart (Inches)</t>
  </si>
  <si>
    <t>10-11</t>
  </si>
  <si>
    <t>11-12</t>
  </si>
  <si>
    <t>12-13</t>
  </si>
  <si>
    <t>1-2</t>
  </si>
  <si>
    <t>2-3</t>
  </si>
  <si>
    <t>5-6</t>
  </si>
  <si>
    <t>6-7</t>
  </si>
  <si>
    <t>7-8</t>
  </si>
  <si>
    <t>8-9</t>
  </si>
  <si>
    <t>9-10</t>
  </si>
  <si>
    <t>Select Category</t>
  </si>
  <si>
    <t>Mesurement Unit</t>
  </si>
  <si>
    <t>Underbust</t>
  </si>
  <si>
    <t>Required</t>
  </si>
  <si>
    <t>Recommended Size</t>
  </si>
  <si>
    <t>Boxer</t>
  </si>
  <si>
    <t>Gown</t>
  </si>
  <si>
    <t>Button-Down Shirt</t>
  </si>
  <si>
    <t>Bra</t>
  </si>
  <si>
    <t>Measurement</t>
  </si>
  <si>
    <t>Measurememt</t>
  </si>
  <si>
    <t>]</t>
  </si>
  <si>
    <t>X</t>
  </si>
  <si>
    <t>RISE</t>
  </si>
  <si>
    <t>Trousers (Men)</t>
  </si>
  <si>
    <t>Polo</t>
  </si>
  <si>
    <t>Trousers (Women)</t>
  </si>
  <si>
    <t>Suits (Men)</t>
  </si>
  <si>
    <t>Suits (Women)</t>
  </si>
  <si>
    <t>Selected Category</t>
  </si>
  <si>
    <t>Ok</t>
  </si>
  <si>
    <t>chest/Bust</t>
  </si>
  <si>
    <t>waist</t>
  </si>
  <si>
    <t>shoulder width</t>
  </si>
  <si>
    <t>length</t>
  </si>
  <si>
    <t>Centimeters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</si>
</sst>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8"/>
      <name val="Aptos Narrow"/>
      <family val="2"/>
      <scheme val="minor"/>
    </font>
    <font>
      <sz val="14"/>
      <color rgb="FF000000"/>
      <name val="Times New Roman"/>
      <family val="1"/>
    </font>
    <font>
      <b/>
      <sz val="12"/>
      <color theme="1"/>
      <name val="Aptos Narrow"/>
      <family val="2"/>
      <scheme val="minor"/>
    </font>
    <font>
      <b/>
      <sz val="16"/>
      <color theme="1"/>
      <name val="Aptos Narrow"/>
      <family val="2"/>
      <scheme val="minor"/>
    </font>
    <font>
      <b/>
      <sz val="12"/>
      <name val="Aptos Narrow"/>
      <family val="2"/>
      <scheme val="minor"/>
    </font>
    <font>
      <sz val="11"/>
      <color theme="0"/>
      <name val="Wingdings 2"/>
      <family val="1"/>
      <charset val="2"/>
    </font>
  </fonts>
  <fills count="5">
    <fill>
      <patternFill patternType="none"/>
    </fill>
    <fill>
      <patternFill patternType="gray125"/>
    </fill>
    <fill>
      <patternFill patternType="solid">
        <fgColor theme="3" tint="0.89999084444715716"/>
        <bgColor indexed="64"/>
      </patternFill>
    </fill>
    <fill>
      <patternFill patternType="solid">
        <fgColor theme="7" tint="0.79998168889431442"/>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1" fillId="0" borderId="1" xfId="0" applyFont="1" applyBorder="1"/>
    <xf numFmtId="0" fontId="0" fillId="0" borderId="1" xfId="0" applyBorder="1"/>
    <xf numFmtId="0" fontId="3" fillId="0" borderId="0" xfId="0" applyFont="1"/>
    <xf numFmtId="0" fontId="1" fillId="0" borderId="1" xfId="0" applyFont="1" applyBorder="1" applyAlignment="1">
      <alignment wrapText="1"/>
    </xf>
    <xf numFmtId="49" fontId="0" fillId="0" borderId="1" xfId="0" applyNumberFormat="1" applyBorder="1"/>
    <xf numFmtId="0" fontId="1" fillId="2" borderId="0" xfId="0" applyFont="1" applyFill="1"/>
    <xf numFmtId="0" fontId="0" fillId="3" borderId="0" xfId="0" applyFill="1"/>
    <xf numFmtId="0" fontId="1" fillId="3" borderId="0" xfId="0" applyFont="1" applyFill="1"/>
    <xf numFmtId="0" fontId="1" fillId="3" borderId="1" xfId="0" applyFont="1" applyFill="1" applyBorder="1"/>
    <xf numFmtId="0" fontId="0" fillId="3" borderId="1" xfId="0" applyFill="1" applyBorder="1"/>
    <xf numFmtId="0" fontId="5" fillId="3" borderId="0" xfId="0" applyFont="1" applyFill="1"/>
    <xf numFmtId="0" fontId="0" fillId="0" borderId="1" xfId="0" applyBorder="1" applyAlignment="1">
      <alignment horizontal="center"/>
    </xf>
    <xf numFmtId="0" fontId="1" fillId="0" borderId="0" xfId="0" applyFont="1"/>
    <xf numFmtId="0" fontId="7" fillId="0" borderId="1" xfId="0" applyFont="1" applyBorder="1"/>
    <xf numFmtId="0" fontId="6" fillId="4" borderId="0" xfId="0" applyFont="1" applyFill="1"/>
    <xf numFmtId="0" fontId="4" fillId="4" borderId="0" xfId="0" applyFont="1" applyFill="1"/>
    <xf numFmtId="0" fontId="1" fillId="0" borderId="0" xfId="0" applyFont="1" applyAlignment="1">
      <alignment horizontal="center"/>
    </xf>
  </cellXfs>
  <cellStyles count="1">
    <cellStyle name="Normal" xfId="0" builtinId="0"/>
  </cellStyles>
  <dxfs count="6">
    <dxf>
      <fill>
        <patternFill>
          <bgColor theme="7" tint="0.39994506668294322"/>
        </patternFill>
      </fill>
    </dxf>
    <dxf>
      <fill>
        <patternFill>
          <bgColor theme="3" tint="0.89996032593768116"/>
        </patternFill>
      </fill>
    </dxf>
    <dxf>
      <fill>
        <patternFill>
          <bgColor theme="9" tint="0.39994506668294322"/>
        </patternFill>
      </fill>
    </dxf>
    <dxf>
      <fill>
        <patternFill>
          <bgColor theme="3" tint="0.89996032593768116"/>
        </patternFill>
      </fill>
    </dxf>
    <dxf>
      <fill>
        <patternFill>
          <bgColor theme="7" tint="0.39994506668294322"/>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file:///C:\Images\Polo.png"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xdr:col>
      <xdr:colOff>876300</xdr:colOff>
      <xdr:row>0</xdr:row>
      <xdr:rowOff>99060</xdr:rowOff>
    </xdr:from>
    <xdr:to>
      <xdr:col>4</xdr:col>
      <xdr:colOff>563880</xdr:colOff>
      <xdr:row>2</xdr:row>
      <xdr:rowOff>99060</xdr:rowOff>
    </xdr:to>
    <xdr:sp macro="" textlink="">
      <xdr:nvSpPr>
        <xdr:cNvPr id="57" name="Rectangle: Rounded Corners 56">
          <a:extLst>
            <a:ext uri="{FF2B5EF4-FFF2-40B4-BE49-F238E27FC236}">
              <a16:creationId xmlns:a16="http://schemas.microsoft.com/office/drawing/2014/main" id="{A3E99BD3-BFFC-4E7F-2548-DC7271C96AA5}"/>
            </a:ext>
          </a:extLst>
        </xdr:cNvPr>
        <xdr:cNvSpPr/>
      </xdr:nvSpPr>
      <xdr:spPr>
        <a:xfrm>
          <a:off x="1028700" y="99060"/>
          <a:ext cx="2651760" cy="365760"/>
        </a:xfrm>
        <a:prstGeom prst="roundRect">
          <a:avLst>
            <a:gd name="adj" fmla="val 368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548640</xdr:colOff>
      <xdr:row>11</xdr:row>
      <xdr:rowOff>76200</xdr:rowOff>
    </xdr:from>
    <xdr:to>
      <xdr:col>7</xdr:col>
      <xdr:colOff>342900</xdr:colOff>
      <xdr:row>22</xdr:row>
      <xdr:rowOff>160020</xdr:rowOff>
    </xdr:to>
    <xdr:sp macro="" textlink="">
      <xdr:nvSpPr>
        <xdr:cNvPr id="15" name="Rectangle 14">
          <a:extLst>
            <a:ext uri="{FF2B5EF4-FFF2-40B4-BE49-F238E27FC236}">
              <a16:creationId xmlns:a16="http://schemas.microsoft.com/office/drawing/2014/main" id="{E5F0F129-E461-A0AE-ED84-2EEFA22A2790}"/>
            </a:ext>
          </a:extLst>
        </xdr:cNvPr>
        <xdr:cNvSpPr/>
      </xdr:nvSpPr>
      <xdr:spPr>
        <a:xfrm>
          <a:off x="3665220" y="2125980"/>
          <a:ext cx="2880360" cy="2072640"/>
        </a:xfrm>
        <a:prstGeom prst="rect">
          <a:avLst/>
        </a:prstGeom>
        <a:solidFill>
          <a:schemeClr val="tx2">
            <a:lumMod val="10000"/>
            <a:lumOff val="90000"/>
          </a:schemeClr>
        </a:solidFill>
        <a:ln>
          <a:noFill/>
        </a:ln>
        <a:effectLst>
          <a:outerShdw blurRad="660400" dir="10020000" sx="103000" sy="103000" algn="t" rotWithShape="0">
            <a:prstClr val="black"/>
          </a:outerShdw>
          <a:reflection stA="0" endPos="65000" dist="50800" dir="5400000" sy="-100000" algn="bl" rotWithShape="0"/>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6</xdr:col>
      <xdr:colOff>45720</xdr:colOff>
      <xdr:row>7</xdr:row>
      <xdr:rowOff>99060</xdr:rowOff>
    </xdr:from>
    <xdr:to>
      <xdr:col>9</xdr:col>
      <xdr:colOff>213360</xdr:colOff>
      <xdr:row>10</xdr:row>
      <xdr:rowOff>144780</xdr:rowOff>
    </xdr:to>
    <xdr:sp macro="" textlink="">
      <xdr:nvSpPr>
        <xdr:cNvPr id="203" name="Rectangle 202">
          <a:extLst>
            <a:ext uri="{FF2B5EF4-FFF2-40B4-BE49-F238E27FC236}">
              <a16:creationId xmlns:a16="http://schemas.microsoft.com/office/drawing/2014/main" id="{327340DF-6562-B3A5-E563-5BD72821F3CE}"/>
            </a:ext>
          </a:extLst>
        </xdr:cNvPr>
        <xdr:cNvSpPr/>
      </xdr:nvSpPr>
      <xdr:spPr>
        <a:xfrm>
          <a:off x="5638800" y="1409700"/>
          <a:ext cx="1775460" cy="601980"/>
        </a:xfrm>
        <a:prstGeom prst="rect">
          <a:avLst/>
        </a:prstGeom>
        <a:solidFill>
          <a:schemeClr val="bg1">
            <a:lumMod val="95000"/>
          </a:schemeClr>
        </a:solidFill>
        <a:ln>
          <a:noFill/>
        </a:ln>
        <a:effectLst>
          <a:outerShdw dist="50800" dir="13740000" algn="ctr" rotWithShape="0">
            <a:srgbClr val="000000">
              <a:alpha val="43137"/>
            </a:srgb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106680</xdr:colOff>
      <xdr:row>8</xdr:row>
      <xdr:rowOff>7620</xdr:rowOff>
    </xdr:from>
    <xdr:to>
      <xdr:col>9</xdr:col>
      <xdr:colOff>83820</xdr:colOff>
      <xdr:row>10</xdr:row>
      <xdr:rowOff>106680</xdr:rowOff>
    </xdr:to>
    <xdr:sp macro="" textlink="$G$10">
      <xdr:nvSpPr>
        <xdr:cNvPr id="204" name="TextBox 203">
          <a:extLst>
            <a:ext uri="{FF2B5EF4-FFF2-40B4-BE49-F238E27FC236}">
              <a16:creationId xmlns:a16="http://schemas.microsoft.com/office/drawing/2014/main" id="{E8777460-2640-4B5B-B0E7-563A4C0C2DB3}"/>
            </a:ext>
          </a:extLst>
        </xdr:cNvPr>
        <xdr:cNvSpPr txBox="1"/>
      </xdr:nvSpPr>
      <xdr:spPr>
        <a:xfrm>
          <a:off x="5699760" y="1501140"/>
          <a:ext cx="158496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C612060-D23A-4EBD-A527-BF0562CA45DA}" type="TxLink">
            <a:rPr lang="en-US" sz="2000" b="1" i="0" u="none" strike="noStrike">
              <a:solidFill>
                <a:srgbClr val="00B0F0"/>
              </a:solidFill>
              <a:latin typeface="Aptos Narrow"/>
            </a:rPr>
            <a:pPr algn="ctr"/>
            <a:t>No Match</a:t>
          </a:fld>
          <a:endParaRPr lang="en-US" sz="2800" b="1">
            <a:solidFill>
              <a:srgbClr val="00B0F0"/>
            </a:solidFill>
            <a:latin typeface="Bodoni MT" panose="02070603080606020203" pitchFamily="18" charset="0"/>
          </a:endParaRPr>
        </a:p>
      </xdr:txBody>
    </xdr:sp>
    <xdr:clientData/>
  </xdr:twoCellAnchor>
  <xdr:twoCellAnchor>
    <xdr:from>
      <xdr:col>1</xdr:col>
      <xdr:colOff>845820</xdr:colOff>
      <xdr:row>0</xdr:row>
      <xdr:rowOff>144780</xdr:rowOff>
    </xdr:from>
    <xdr:to>
      <xdr:col>5</xdr:col>
      <xdr:colOff>152400</xdr:colOff>
      <xdr:row>2</xdr:row>
      <xdr:rowOff>114300</xdr:rowOff>
    </xdr:to>
    <xdr:sp macro="" textlink="">
      <xdr:nvSpPr>
        <xdr:cNvPr id="224" name="TextBox 223">
          <a:extLst>
            <a:ext uri="{FF2B5EF4-FFF2-40B4-BE49-F238E27FC236}">
              <a16:creationId xmlns:a16="http://schemas.microsoft.com/office/drawing/2014/main" id="{B07AF6BE-A3C1-4D1A-8859-BC1A590431C1}"/>
            </a:ext>
          </a:extLst>
        </xdr:cNvPr>
        <xdr:cNvSpPr txBox="1"/>
      </xdr:nvSpPr>
      <xdr:spPr>
        <a:xfrm>
          <a:off x="998220" y="144780"/>
          <a:ext cx="288036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rgbClr val="00B0F0"/>
              </a:solidFill>
              <a:effectLst/>
              <a:latin typeface="Cooper Black" panose="0208090404030B020404" pitchFamily="18" charset="0"/>
              <a:ea typeface="+mn-ea"/>
              <a:cs typeface="+mn-cs"/>
            </a:rPr>
            <a:t>Wears</a:t>
          </a:r>
          <a:r>
            <a:rPr lang="en-US" sz="1600" b="1" i="0" u="none" strike="noStrike" baseline="0">
              <a:solidFill>
                <a:srgbClr val="00B0F0"/>
              </a:solidFill>
              <a:effectLst/>
              <a:latin typeface="Cooper Black" panose="0208090404030B020404" pitchFamily="18" charset="0"/>
              <a:ea typeface="+mn-ea"/>
              <a:cs typeface="+mn-cs"/>
            </a:rPr>
            <a:t> </a:t>
          </a:r>
          <a:r>
            <a:rPr lang="en-US" sz="1600" b="1" i="0" u="none" strike="noStrike" baseline="0">
              <a:solidFill>
                <a:sysClr val="windowText" lastClr="000000"/>
              </a:solidFill>
              <a:effectLst/>
              <a:latin typeface="Cooper Black" panose="0208090404030B020404" pitchFamily="18" charset="0"/>
              <a:ea typeface="+mn-ea"/>
              <a:cs typeface="+mn-cs"/>
            </a:rPr>
            <a:t> </a:t>
          </a:r>
          <a:r>
            <a:rPr lang="en-US" sz="1600">
              <a:solidFill>
                <a:sysClr val="windowText" lastClr="000000"/>
              </a:solidFill>
              <a:latin typeface="Cooper Black" panose="0208090404030B020404" pitchFamily="18" charset="0"/>
            </a:rPr>
            <a:t> Size Detector</a:t>
          </a:r>
        </a:p>
      </xdr:txBody>
    </xdr:sp>
    <xdr:clientData/>
  </xdr:twoCellAnchor>
  <xdr:twoCellAnchor>
    <xdr:from>
      <xdr:col>3</xdr:col>
      <xdr:colOff>152400</xdr:colOff>
      <xdr:row>23</xdr:row>
      <xdr:rowOff>83820</xdr:rowOff>
    </xdr:from>
    <xdr:to>
      <xdr:col>3</xdr:col>
      <xdr:colOff>975360</xdr:colOff>
      <xdr:row>25</xdr:row>
      <xdr:rowOff>38100</xdr:rowOff>
    </xdr:to>
    <xdr:sp macro="[0]!WEARS" textlink="">
      <xdr:nvSpPr>
        <xdr:cNvPr id="239" name="Rectangle 238">
          <a:extLst>
            <a:ext uri="{FF2B5EF4-FFF2-40B4-BE49-F238E27FC236}">
              <a16:creationId xmlns:a16="http://schemas.microsoft.com/office/drawing/2014/main" id="{366DE3C7-5998-470E-A84E-6C562D7CEBDA}"/>
            </a:ext>
          </a:extLst>
        </xdr:cNvPr>
        <xdr:cNvSpPr/>
      </xdr:nvSpPr>
      <xdr:spPr>
        <a:xfrm>
          <a:off x="2202180" y="4305300"/>
          <a:ext cx="822960" cy="320040"/>
        </a:xfrm>
        <a:prstGeom prst="rect">
          <a:avLst/>
        </a:prstGeom>
        <a:solidFill>
          <a:schemeClr val="bg1">
            <a:lumMod val="95000"/>
          </a:schemeClr>
        </a:solidFill>
        <a:ln>
          <a:noFill/>
        </a:ln>
        <a:effectLst>
          <a:outerShdw dist="50800" dir="13740000" algn="ctr" rotWithShape="0">
            <a:srgbClr val="000000">
              <a:alpha val="43137"/>
            </a:srgb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121920</xdr:colOff>
      <xdr:row>23</xdr:row>
      <xdr:rowOff>99060</xdr:rowOff>
    </xdr:from>
    <xdr:to>
      <xdr:col>3</xdr:col>
      <xdr:colOff>815340</xdr:colOff>
      <xdr:row>24</xdr:row>
      <xdr:rowOff>167640</xdr:rowOff>
    </xdr:to>
    <xdr:sp macro="" textlink="$G$10">
      <xdr:nvSpPr>
        <xdr:cNvPr id="240" name="TextBox 239">
          <a:extLst>
            <a:ext uri="{FF2B5EF4-FFF2-40B4-BE49-F238E27FC236}">
              <a16:creationId xmlns:a16="http://schemas.microsoft.com/office/drawing/2014/main" id="{950FA54B-C3D5-454F-82D6-5A932BE9212E}"/>
            </a:ext>
          </a:extLst>
        </xdr:cNvPr>
        <xdr:cNvSpPr txBox="1"/>
      </xdr:nvSpPr>
      <xdr:spPr>
        <a:xfrm>
          <a:off x="2171700" y="4320540"/>
          <a:ext cx="6934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00B0F0"/>
              </a:solidFill>
              <a:latin typeface="Arial Black" panose="020B0A04020102020204" pitchFamily="34" charset="0"/>
            </a:rPr>
            <a:t>CLEAR</a:t>
          </a:r>
        </a:p>
      </xdr:txBody>
    </xdr:sp>
    <xdr:clientData/>
  </xdr:twoCellAnchor>
  <xdr:twoCellAnchor editAs="oneCell">
    <xdr:from>
      <xdr:col>1</xdr:col>
      <xdr:colOff>243414</xdr:colOff>
      <xdr:row>0</xdr:row>
      <xdr:rowOff>83820</xdr:rowOff>
    </xdr:from>
    <xdr:to>
      <xdr:col>1</xdr:col>
      <xdr:colOff>765321</xdr:colOff>
      <xdr:row>2</xdr:row>
      <xdr:rowOff>83819</xdr:rowOff>
    </xdr:to>
    <xdr:pic>
      <xdr:nvPicPr>
        <xdr:cNvPr id="246" name="Picture 245">
          <a:extLst>
            <a:ext uri="{FF2B5EF4-FFF2-40B4-BE49-F238E27FC236}">
              <a16:creationId xmlns:a16="http://schemas.microsoft.com/office/drawing/2014/main" id="{07AE3226-A593-1AF0-D6AE-A7138A2E0A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395814" y="83820"/>
          <a:ext cx="521907" cy="365759"/>
        </a:xfrm>
        <a:prstGeom prst="rect">
          <a:avLst/>
        </a:prstGeom>
      </xdr:spPr>
    </xdr:pic>
    <xdr:clientData/>
  </xdr:twoCellAnchor>
  <xdr:twoCellAnchor>
    <xdr:from>
      <xdr:col>0</xdr:col>
      <xdr:colOff>106680</xdr:colOff>
      <xdr:row>2</xdr:row>
      <xdr:rowOff>175260</xdr:rowOff>
    </xdr:from>
    <xdr:to>
      <xdr:col>4</xdr:col>
      <xdr:colOff>228600</xdr:colOff>
      <xdr:row>4</xdr:row>
      <xdr:rowOff>76200</xdr:rowOff>
    </xdr:to>
    <xdr:sp macro="" textlink="">
      <xdr:nvSpPr>
        <xdr:cNvPr id="247" name="Rectangle: Rounded Corners 246">
          <a:extLst>
            <a:ext uri="{FF2B5EF4-FFF2-40B4-BE49-F238E27FC236}">
              <a16:creationId xmlns:a16="http://schemas.microsoft.com/office/drawing/2014/main" id="{7D58E781-7027-7EB8-034F-7A9356EFAF76}"/>
            </a:ext>
          </a:extLst>
        </xdr:cNvPr>
        <xdr:cNvSpPr/>
      </xdr:nvSpPr>
      <xdr:spPr>
        <a:xfrm>
          <a:off x="106680" y="541020"/>
          <a:ext cx="3238500" cy="28194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106680</xdr:colOff>
      <xdr:row>5</xdr:row>
      <xdr:rowOff>137160</xdr:rowOff>
    </xdr:from>
    <xdr:to>
      <xdr:col>4</xdr:col>
      <xdr:colOff>228600</xdr:colOff>
      <xdr:row>7</xdr:row>
      <xdr:rowOff>38100</xdr:rowOff>
    </xdr:to>
    <xdr:sp macro="" textlink="">
      <xdr:nvSpPr>
        <xdr:cNvPr id="250" name="Rectangle: Rounded Corners 249">
          <a:extLst>
            <a:ext uri="{FF2B5EF4-FFF2-40B4-BE49-F238E27FC236}">
              <a16:creationId xmlns:a16="http://schemas.microsoft.com/office/drawing/2014/main" id="{893096BC-B4F2-4C6E-90D5-40EFBF91A9C9}"/>
            </a:ext>
          </a:extLst>
        </xdr:cNvPr>
        <xdr:cNvSpPr/>
      </xdr:nvSpPr>
      <xdr:spPr>
        <a:xfrm>
          <a:off x="106680" y="1066800"/>
          <a:ext cx="3238500" cy="28194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99060</xdr:colOff>
      <xdr:row>7</xdr:row>
      <xdr:rowOff>129540</xdr:rowOff>
    </xdr:from>
    <xdr:to>
      <xdr:col>3</xdr:col>
      <xdr:colOff>60960</xdr:colOff>
      <xdr:row>25</xdr:row>
      <xdr:rowOff>68580</xdr:rowOff>
    </xdr:to>
    <xdr:sp macro="" textlink="">
      <xdr:nvSpPr>
        <xdr:cNvPr id="251" name="Rectangle: Rounded Corners 250">
          <a:extLst>
            <a:ext uri="{FF2B5EF4-FFF2-40B4-BE49-F238E27FC236}">
              <a16:creationId xmlns:a16="http://schemas.microsoft.com/office/drawing/2014/main" id="{BF83BEB3-C315-4AD1-B723-59307824DBCC}"/>
            </a:ext>
          </a:extLst>
        </xdr:cNvPr>
        <xdr:cNvSpPr/>
      </xdr:nvSpPr>
      <xdr:spPr>
        <a:xfrm>
          <a:off x="99060" y="1440180"/>
          <a:ext cx="2011680" cy="3215640"/>
        </a:xfrm>
        <a:prstGeom prst="roundRect">
          <a:avLst>
            <a:gd name="adj" fmla="val 2809"/>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8</xdr:row>
      <xdr:rowOff>114300</xdr:rowOff>
    </xdr:from>
    <xdr:to>
      <xdr:col>5</xdr:col>
      <xdr:colOff>1783080</xdr:colOff>
      <xdr:row>10</xdr:row>
      <xdr:rowOff>22860</xdr:rowOff>
    </xdr:to>
    <xdr:sp macro="" textlink="">
      <xdr:nvSpPr>
        <xdr:cNvPr id="252" name="Rectangle: Rounded Corners 251">
          <a:extLst>
            <a:ext uri="{FF2B5EF4-FFF2-40B4-BE49-F238E27FC236}">
              <a16:creationId xmlns:a16="http://schemas.microsoft.com/office/drawing/2014/main" id="{F105C1F1-F7A1-4248-89F9-528292344EDF}"/>
            </a:ext>
          </a:extLst>
        </xdr:cNvPr>
        <xdr:cNvSpPr/>
      </xdr:nvSpPr>
      <xdr:spPr>
        <a:xfrm>
          <a:off x="3726180" y="1607820"/>
          <a:ext cx="1783080" cy="28194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1844040</xdr:colOff>
      <xdr:row>7</xdr:row>
      <xdr:rowOff>15240</xdr:rowOff>
    </xdr:from>
    <xdr:to>
      <xdr:col>9</xdr:col>
      <xdr:colOff>251460</xdr:colOff>
      <xdr:row>11</xdr:row>
      <xdr:rowOff>7620</xdr:rowOff>
    </xdr:to>
    <xdr:sp macro="" textlink="">
      <xdr:nvSpPr>
        <xdr:cNvPr id="253" name="Rectangle: Rounded Corners 252">
          <a:extLst>
            <a:ext uri="{FF2B5EF4-FFF2-40B4-BE49-F238E27FC236}">
              <a16:creationId xmlns:a16="http://schemas.microsoft.com/office/drawing/2014/main" id="{4B957561-EB39-4033-AEBE-717A0A5A4FB0}"/>
            </a:ext>
          </a:extLst>
        </xdr:cNvPr>
        <xdr:cNvSpPr/>
      </xdr:nvSpPr>
      <xdr:spPr>
        <a:xfrm>
          <a:off x="5570220" y="1325880"/>
          <a:ext cx="1882140" cy="731520"/>
        </a:xfrm>
        <a:prstGeom prst="roundRect">
          <a:avLst>
            <a:gd name="adj" fmla="val 3402"/>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502920</xdr:colOff>
      <xdr:row>11</xdr:row>
      <xdr:rowOff>38100</xdr:rowOff>
    </xdr:from>
    <xdr:to>
      <xdr:col>7</xdr:col>
      <xdr:colOff>396240</xdr:colOff>
      <xdr:row>23</xdr:row>
      <xdr:rowOff>22860</xdr:rowOff>
    </xdr:to>
    <xdr:sp macro="" textlink="">
      <xdr:nvSpPr>
        <xdr:cNvPr id="254" name="Rectangle: Rounded Corners 253">
          <a:extLst>
            <a:ext uri="{FF2B5EF4-FFF2-40B4-BE49-F238E27FC236}">
              <a16:creationId xmlns:a16="http://schemas.microsoft.com/office/drawing/2014/main" id="{B292BDBE-757B-402E-B1F3-A071A85DA0A0}"/>
            </a:ext>
          </a:extLst>
        </xdr:cNvPr>
        <xdr:cNvSpPr/>
      </xdr:nvSpPr>
      <xdr:spPr>
        <a:xfrm>
          <a:off x="3619500" y="2087880"/>
          <a:ext cx="2979420" cy="2156460"/>
        </a:xfrm>
        <a:prstGeom prst="roundRect">
          <a:avLst>
            <a:gd name="adj" fmla="val 2189"/>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91440</xdr:colOff>
      <xdr:row>23</xdr:row>
      <xdr:rowOff>22860</xdr:rowOff>
    </xdr:from>
    <xdr:to>
      <xdr:col>3</xdr:col>
      <xdr:colOff>1005840</xdr:colOff>
      <xdr:row>25</xdr:row>
      <xdr:rowOff>60960</xdr:rowOff>
    </xdr:to>
    <xdr:sp macro="" textlink="">
      <xdr:nvSpPr>
        <xdr:cNvPr id="255" name="Rectangle: Rounded Corners 254">
          <a:extLst>
            <a:ext uri="{FF2B5EF4-FFF2-40B4-BE49-F238E27FC236}">
              <a16:creationId xmlns:a16="http://schemas.microsoft.com/office/drawing/2014/main" id="{897E435B-F8AA-457E-9968-700BC861E871}"/>
            </a:ext>
          </a:extLst>
        </xdr:cNvPr>
        <xdr:cNvSpPr/>
      </xdr:nvSpPr>
      <xdr:spPr>
        <a:xfrm>
          <a:off x="2141220" y="4244340"/>
          <a:ext cx="914400" cy="403860"/>
        </a:xfrm>
        <a:prstGeom prst="roundRect">
          <a:avLst>
            <a:gd name="adj" fmla="val 585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0</xdr:colOff>
      <xdr:row>11</xdr:row>
      <xdr:rowOff>152399</xdr:rowOff>
    </xdr:from>
    <xdr:to>
      <xdr:col>6</xdr:col>
      <xdr:colOff>394643</xdr:colOff>
      <xdr:row>22</xdr:row>
      <xdr:rowOff>9524</xdr:rowOff>
    </xdr:to>
    <xdr:pic>
      <xdr:nvPicPr>
        <xdr:cNvPr id="19" name="CategoryImage">
          <a:extLst>
            <a:ext uri="{FF2B5EF4-FFF2-40B4-BE49-F238E27FC236}">
              <a16:creationId xmlns:a16="http://schemas.microsoft.com/office/drawing/2014/main" id="{B7F9C73E-E34D-12D9-8F6D-881B21D52F8A}"/>
            </a:ext>
          </a:extLst>
        </xdr:cNvPr>
        <xdr:cNvPicPr>
          <a:picLocks noChangeAspect="1"/>
        </xdr:cNvPicPr>
      </xdr:nvPicPr>
      <xdr:blipFill>
        <a:blip xmlns:r="http://schemas.openxmlformats.org/officeDocument/2006/relationships" r:link="rId2"/>
        <a:stretch>
          <a:fillRect/>
        </a:stretch>
      </xdr:blipFill>
      <xdr:spPr>
        <a:xfrm>
          <a:off x="3657600" y="2247899"/>
          <a:ext cx="2213918"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1074420</xdr:colOff>
      <xdr:row>1</xdr:row>
      <xdr:rowOff>175260</xdr:rowOff>
    </xdr:from>
    <xdr:to>
      <xdr:col>3</xdr:col>
      <xdr:colOff>53340</xdr:colOff>
      <xdr:row>19</xdr:row>
      <xdr:rowOff>30480</xdr:rowOff>
    </xdr:to>
    <xdr:sp macro="" textlink="">
      <xdr:nvSpPr>
        <xdr:cNvPr id="2" name="Rectangle: Rounded Corners 1">
          <a:extLst>
            <a:ext uri="{FF2B5EF4-FFF2-40B4-BE49-F238E27FC236}">
              <a16:creationId xmlns:a16="http://schemas.microsoft.com/office/drawing/2014/main" id="{74AB0544-5CA7-4A85-A47D-092FD98DDA17}"/>
            </a:ext>
          </a:extLst>
        </xdr:cNvPr>
        <xdr:cNvSpPr/>
      </xdr:nvSpPr>
      <xdr:spPr>
        <a:xfrm>
          <a:off x="1836420" y="358140"/>
          <a:ext cx="861060" cy="3185160"/>
        </a:xfrm>
        <a:prstGeom prst="roundRect">
          <a:avLst>
            <a:gd name="adj" fmla="val 506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746760</xdr:colOff>
      <xdr:row>0</xdr:row>
      <xdr:rowOff>152400</xdr:rowOff>
    </xdr:from>
    <xdr:to>
      <xdr:col>3</xdr:col>
      <xdr:colOff>60960</xdr:colOff>
      <xdr:row>2</xdr:row>
      <xdr:rowOff>7620</xdr:rowOff>
    </xdr:to>
    <xdr:sp macro="" textlink="">
      <xdr:nvSpPr>
        <xdr:cNvPr id="3" name="Rectangle: Rounded Corners 2">
          <a:extLst>
            <a:ext uri="{FF2B5EF4-FFF2-40B4-BE49-F238E27FC236}">
              <a16:creationId xmlns:a16="http://schemas.microsoft.com/office/drawing/2014/main" id="{09151655-8DE0-4F19-990E-D43B9820EFEA}"/>
            </a:ext>
          </a:extLst>
        </xdr:cNvPr>
        <xdr:cNvSpPr/>
      </xdr:nvSpPr>
      <xdr:spPr>
        <a:xfrm>
          <a:off x="746760" y="152400"/>
          <a:ext cx="1958340" cy="22098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746760</xdr:colOff>
      <xdr:row>2</xdr:row>
      <xdr:rowOff>30480</xdr:rowOff>
    </xdr:from>
    <xdr:to>
      <xdr:col>1</xdr:col>
      <xdr:colOff>1074420</xdr:colOff>
      <xdr:row>3</xdr:row>
      <xdr:rowOff>0</xdr:rowOff>
    </xdr:to>
    <xdr:sp macro="" textlink="">
      <xdr:nvSpPr>
        <xdr:cNvPr id="4" name="Rectangle: Rounded Corners 3">
          <a:extLst>
            <a:ext uri="{FF2B5EF4-FFF2-40B4-BE49-F238E27FC236}">
              <a16:creationId xmlns:a16="http://schemas.microsoft.com/office/drawing/2014/main" id="{0874A907-096D-413A-85A4-1A9054701AD1}"/>
            </a:ext>
          </a:extLst>
        </xdr:cNvPr>
        <xdr:cNvSpPr/>
      </xdr:nvSpPr>
      <xdr:spPr>
        <a:xfrm>
          <a:off x="746760" y="396240"/>
          <a:ext cx="1089660" cy="190500"/>
        </a:xfrm>
        <a:prstGeom prst="roundRect">
          <a:avLst>
            <a:gd name="adj" fmla="val 17857"/>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563880</xdr:colOff>
      <xdr:row>1</xdr:row>
      <xdr:rowOff>129540</xdr:rowOff>
    </xdr:from>
    <xdr:to>
      <xdr:col>16</xdr:col>
      <xdr:colOff>38100</xdr:colOff>
      <xdr:row>20</xdr:row>
      <xdr:rowOff>38100</xdr:rowOff>
    </xdr:to>
    <xdr:sp macro="" textlink="">
      <xdr:nvSpPr>
        <xdr:cNvPr id="5" name="Rectangle: Rounded Corners 4">
          <a:extLst>
            <a:ext uri="{FF2B5EF4-FFF2-40B4-BE49-F238E27FC236}">
              <a16:creationId xmlns:a16="http://schemas.microsoft.com/office/drawing/2014/main" id="{F5DB4A2C-3B20-44C6-B7C1-4ED539D559E8}"/>
            </a:ext>
          </a:extLst>
        </xdr:cNvPr>
        <xdr:cNvSpPr/>
      </xdr:nvSpPr>
      <xdr:spPr>
        <a:xfrm>
          <a:off x="3208020" y="312420"/>
          <a:ext cx="9547860" cy="3421380"/>
        </a:xfrm>
        <a:prstGeom prst="roundRect">
          <a:avLst>
            <a:gd name="adj" fmla="val 2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563880</xdr:colOff>
      <xdr:row>1</xdr:row>
      <xdr:rowOff>121920</xdr:rowOff>
    </xdr:from>
    <xdr:to>
      <xdr:col>5</xdr:col>
      <xdr:colOff>601980</xdr:colOff>
      <xdr:row>20</xdr:row>
      <xdr:rowOff>22860</xdr:rowOff>
    </xdr:to>
    <xdr:sp macro="" textlink="">
      <xdr:nvSpPr>
        <xdr:cNvPr id="6" name="Rectangle: Rounded Corners 5">
          <a:extLst>
            <a:ext uri="{FF2B5EF4-FFF2-40B4-BE49-F238E27FC236}">
              <a16:creationId xmlns:a16="http://schemas.microsoft.com/office/drawing/2014/main" id="{3E95E672-5CF0-4879-A631-393060441B85}"/>
            </a:ext>
          </a:extLst>
        </xdr:cNvPr>
        <xdr:cNvSpPr/>
      </xdr:nvSpPr>
      <xdr:spPr>
        <a:xfrm>
          <a:off x="3208020" y="304800"/>
          <a:ext cx="1935480" cy="3459480"/>
        </a:xfrm>
        <a:prstGeom prst="roundRect">
          <a:avLst>
            <a:gd name="adj" fmla="val 4069"/>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536290</xdr:colOff>
      <xdr:row>23</xdr:row>
      <xdr:rowOff>121920</xdr:rowOff>
    </xdr:from>
    <xdr:to>
      <xdr:col>4</xdr:col>
      <xdr:colOff>53340</xdr:colOff>
      <xdr:row>32</xdr:row>
      <xdr:rowOff>121920</xdr:rowOff>
    </xdr:to>
    <xdr:pic>
      <xdr:nvPicPr>
        <xdr:cNvPr id="3" name="Picture 2">
          <a:extLst>
            <a:ext uri="{FF2B5EF4-FFF2-40B4-BE49-F238E27FC236}">
              <a16:creationId xmlns:a16="http://schemas.microsoft.com/office/drawing/2014/main" id="{E4C05EFA-730F-E6CB-AA00-9CE15845A2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5890" y="4328160"/>
          <a:ext cx="1345850" cy="1645920"/>
        </a:xfrm>
        <a:prstGeom prst="rect">
          <a:avLst/>
        </a:prstGeom>
      </xdr:spPr>
    </xdr:pic>
    <xdr:clientData/>
  </xdr:twoCellAnchor>
  <xdr:twoCellAnchor editAs="oneCell">
    <xdr:from>
      <xdr:col>1</xdr:col>
      <xdr:colOff>473194</xdr:colOff>
      <xdr:row>7</xdr:row>
      <xdr:rowOff>144779</xdr:rowOff>
    </xdr:from>
    <xdr:to>
      <xdr:col>4</xdr:col>
      <xdr:colOff>243840</xdr:colOff>
      <xdr:row>16</xdr:row>
      <xdr:rowOff>83820</xdr:rowOff>
    </xdr:to>
    <xdr:pic>
      <xdr:nvPicPr>
        <xdr:cNvPr id="5" name="Picture 4">
          <a:extLst>
            <a:ext uri="{FF2B5EF4-FFF2-40B4-BE49-F238E27FC236}">
              <a16:creationId xmlns:a16="http://schemas.microsoft.com/office/drawing/2014/main" id="{C22CBA58-F25C-7FA9-FD9E-09821F43A0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82794" y="1424939"/>
          <a:ext cx="1599446" cy="1584961"/>
        </a:xfrm>
        <a:prstGeom prst="rect">
          <a:avLst/>
        </a:prstGeom>
      </xdr:spPr>
    </xdr:pic>
    <xdr:clientData/>
  </xdr:twoCellAnchor>
  <xdr:twoCellAnchor editAs="oneCell">
    <xdr:from>
      <xdr:col>1</xdr:col>
      <xdr:colOff>373380</xdr:colOff>
      <xdr:row>60</xdr:row>
      <xdr:rowOff>60960</xdr:rowOff>
    </xdr:from>
    <xdr:to>
      <xdr:col>3</xdr:col>
      <xdr:colOff>381000</xdr:colOff>
      <xdr:row>68</xdr:row>
      <xdr:rowOff>125632</xdr:rowOff>
    </xdr:to>
    <xdr:pic>
      <xdr:nvPicPr>
        <xdr:cNvPr id="7" name="Picture 6">
          <a:extLst>
            <a:ext uri="{FF2B5EF4-FFF2-40B4-BE49-F238E27FC236}">
              <a16:creationId xmlns:a16="http://schemas.microsoft.com/office/drawing/2014/main" id="{77546B74-33C5-8AFA-EDCA-304E1DF23E7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078980" y="11490960"/>
          <a:ext cx="1226820" cy="1527712"/>
        </a:xfrm>
        <a:prstGeom prst="rect">
          <a:avLst/>
        </a:prstGeom>
      </xdr:spPr>
    </xdr:pic>
    <xdr:clientData/>
  </xdr:twoCellAnchor>
  <xdr:twoCellAnchor editAs="oneCell">
    <xdr:from>
      <xdr:col>1</xdr:col>
      <xdr:colOff>118662</xdr:colOff>
      <xdr:row>0</xdr:row>
      <xdr:rowOff>42199</xdr:rowOff>
    </xdr:from>
    <xdr:to>
      <xdr:col>5</xdr:col>
      <xdr:colOff>114300</xdr:colOff>
      <xdr:row>7</xdr:row>
      <xdr:rowOff>167640</xdr:rowOff>
    </xdr:to>
    <xdr:pic>
      <xdr:nvPicPr>
        <xdr:cNvPr id="9" name="Picture 8">
          <a:extLst>
            <a:ext uri="{FF2B5EF4-FFF2-40B4-BE49-F238E27FC236}">
              <a16:creationId xmlns:a16="http://schemas.microsoft.com/office/drawing/2014/main" id="{0B293F9B-3133-0283-6B9D-0AC4F018A487}"/>
            </a:ext>
          </a:extLst>
        </xdr:cNvPr>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8262" y="42199"/>
          <a:ext cx="2434038" cy="1405601"/>
        </a:xfrm>
        <a:prstGeom prst="rect">
          <a:avLst/>
        </a:prstGeom>
      </xdr:spPr>
    </xdr:pic>
    <xdr:clientData/>
  </xdr:twoCellAnchor>
  <xdr:twoCellAnchor editAs="oneCell">
    <xdr:from>
      <xdr:col>1</xdr:col>
      <xdr:colOff>224254</xdr:colOff>
      <xdr:row>69</xdr:row>
      <xdr:rowOff>102336</xdr:rowOff>
    </xdr:from>
    <xdr:to>
      <xdr:col>3</xdr:col>
      <xdr:colOff>434340</xdr:colOff>
      <xdr:row>77</xdr:row>
      <xdr:rowOff>47472</xdr:rowOff>
    </xdr:to>
    <xdr:pic>
      <xdr:nvPicPr>
        <xdr:cNvPr id="11" name="Picture 10">
          <a:extLst>
            <a:ext uri="{FF2B5EF4-FFF2-40B4-BE49-F238E27FC236}">
              <a16:creationId xmlns:a16="http://schemas.microsoft.com/office/drawing/2014/main" id="{19062AAB-1BDA-C718-813E-A21182A9164C}"/>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9854" y="13178256"/>
          <a:ext cx="1429286" cy="1408176"/>
        </a:xfrm>
        <a:prstGeom prst="rect">
          <a:avLst/>
        </a:prstGeom>
      </xdr:spPr>
    </xdr:pic>
    <xdr:clientData/>
  </xdr:twoCellAnchor>
  <xdr:twoCellAnchor editAs="oneCell">
    <xdr:from>
      <xdr:col>1</xdr:col>
      <xdr:colOff>114300</xdr:colOff>
      <xdr:row>50</xdr:row>
      <xdr:rowOff>121920</xdr:rowOff>
    </xdr:from>
    <xdr:to>
      <xdr:col>3</xdr:col>
      <xdr:colOff>586740</xdr:colOff>
      <xdr:row>59</xdr:row>
      <xdr:rowOff>106032</xdr:rowOff>
    </xdr:to>
    <xdr:pic>
      <xdr:nvPicPr>
        <xdr:cNvPr id="13" name="Picture 12">
          <a:extLst>
            <a:ext uri="{FF2B5EF4-FFF2-40B4-BE49-F238E27FC236}">
              <a16:creationId xmlns:a16="http://schemas.microsoft.com/office/drawing/2014/main" id="{3D9078D1-FBA4-F400-8882-B8D56729B0EA}"/>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819900" y="9723120"/>
          <a:ext cx="1691640" cy="1630032"/>
        </a:xfrm>
        <a:prstGeom prst="rect">
          <a:avLst/>
        </a:prstGeom>
      </xdr:spPr>
    </xdr:pic>
    <xdr:clientData/>
  </xdr:twoCellAnchor>
  <xdr:twoCellAnchor editAs="oneCell">
    <xdr:from>
      <xdr:col>1</xdr:col>
      <xdr:colOff>309844</xdr:colOff>
      <xdr:row>31</xdr:row>
      <xdr:rowOff>99060</xdr:rowOff>
    </xdr:from>
    <xdr:to>
      <xdr:col>4</xdr:col>
      <xdr:colOff>129540</xdr:colOff>
      <xdr:row>40</xdr:row>
      <xdr:rowOff>159597</xdr:rowOff>
    </xdr:to>
    <xdr:pic>
      <xdr:nvPicPr>
        <xdr:cNvPr id="15" name="Picture 14">
          <a:extLst>
            <a:ext uri="{FF2B5EF4-FFF2-40B4-BE49-F238E27FC236}">
              <a16:creationId xmlns:a16="http://schemas.microsoft.com/office/drawing/2014/main" id="{2306EC78-D17D-365C-2854-7C090531C84D}"/>
            </a:ext>
          </a:extLst>
        </xdr:cNvPr>
        <xdr:cNvPicPr preferRelativeResize="0">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015444" y="6225540"/>
          <a:ext cx="1648496" cy="1706457"/>
        </a:xfrm>
        <a:prstGeom prst="rect">
          <a:avLst/>
        </a:prstGeom>
      </xdr:spPr>
    </xdr:pic>
    <xdr:clientData/>
  </xdr:twoCellAnchor>
  <xdr:twoCellAnchor editAs="oneCell">
    <xdr:from>
      <xdr:col>1</xdr:col>
      <xdr:colOff>335280</xdr:colOff>
      <xdr:row>16</xdr:row>
      <xdr:rowOff>68580</xdr:rowOff>
    </xdr:from>
    <xdr:to>
      <xdr:col>4</xdr:col>
      <xdr:colOff>365760</xdr:colOff>
      <xdr:row>24</xdr:row>
      <xdr:rowOff>69443</xdr:rowOff>
    </xdr:to>
    <xdr:pic>
      <xdr:nvPicPr>
        <xdr:cNvPr id="17" name="Picture 16">
          <a:extLst>
            <a:ext uri="{FF2B5EF4-FFF2-40B4-BE49-F238E27FC236}">
              <a16:creationId xmlns:a16="http://schemas.microsoft.com/office/drawing/2014/main" id="{A13BE3D3-5AA8-79E1-83B6-78D62553B335}"/>
            </a:ext>
          </a:extLst>
        </xdr:cNvPr>
        <xdr:cNvPicPr preferRelativeResize="0">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44880" y="2994660"/>
          <a:ext cx="1859280" cy="1463903"/>
        </a:xfrm>
        <a:prstGeom prst="rect">
          <a:avLst/>
        </a:prstGeom>
      </xdr:spPr>
    </xdr:pic>
    <xdr:clientData/>
  </xdr:twoCellAnchor>
  <xdr:twoCellAnchor editAs="oneCell">
    <xdr:from>
      <xdr:col>1</xdr:col>
      <xdr:colOff>260900</xdr:colOff>
      <xdr:row>41</xdr:row>
      <xdr:rowOff>0</xdr:rowOff>
    </xdr:from>
    <xdr:to>
      <xdr:col>4</xdr:col>
      <xdr:colOff>144780</xdr:colOff>
      <xdr:row>49</xdr:row>
      <xdr:rowOff>152434</xdr:rowOff>
    </xdr:to>
    <xdr:pic>
      <xdr:nvPicPr>
        <xdr:cNvPr id="19" name="Picture 18">
          <a:extLst>
            <a:ext uri="{FF2B5EF4-FFF2-40B4-BE49-F238E27FC236}">
              <a16:creationId xmlns:a16="http://schemas.microsoft.com/office/drawing/2014/main" id="{BBB679FA-B16B-A892-F12A-D213B32312F2}"/>
            </a:ext>
          </a:extLst>
        </xdr:cNvPr>
        <xdr:cNvPicPr preferRelativeResize="0">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966500" y="7955280"/>
          <a:ext cx="1712680" cy="161547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137160</xdr:colOff>
      <xdr:row>1</xdr:row>
      <xdr:rowOff>83820</xdr:rowOff>
    </xdr:from>
    <xdr:to>
      <xdr:col>13</xdr:col>
      <xdr:colOff>548640</xdr:colOff>
      <xdr:row>14</xdr:row>
      <xdr:rowOff>137160</xdr:rowOff>
    </xdr:to>
    <xdr:sp macro="" textlink="">
      <xdr:nvSpPr>
        <xdr:cNvPr id="2" name="TextBox 1">
          <a:extLst>
            <a:ext uri="{FF2B5EF4-FFF2-40B4-BE49-F238E27FC236}">
              <a16:creationId xmlns:a16="http://schemas.microsoft.com/office/drawing/2014/main" id="{319CE683-BDAD-3F4F-CEC1-76D3FC960B10}"/>
            </a:ext>
          </a:extLst>
        </xdr:cNvPr>
        <xdr:cNvSpPr txBox="1"/>
      </xdr:nvSpPr>
      <xdr:spPr>
        <a:xfrm>
          <a:off x="746760" y="266700"/>
          <a:ext cx="7726680" cy="2430780"/>
        </a:xfrm>
        <a:prstGeom prst="rect">
          <a:avLst/>
        </a:prstGeom>
        <a:solidFill>
          <a:schemeClr val="tx2">
            <a:lumMod val="10000"/>
            <a:lumOff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0000"/>
              </a:solidFill>
            </a:rPr>
            <a:t>INSTRUCTIONS! </a:t>
          </a:r>
        </a:p>
        <a:p>
          <a:endParaRPr lang="en-US" sz="1100" b="1">
            <a:solidFill>
              <a:srgbClr val="FF0000"/>
            </a:solidFill>
          </a:endParaRPr>
        </a:p>
        <a:p>
          <a:r>
            <a:rPr lang="en-US" sz="1400" b="1"/>
            <a:t>For</a:t>
          </a:r>
          <a:r>
            <a:rPr lang="en-US" sz="1400" b="1" baseline="0"/>
            <a:t> this Model to work Properly the examiner need to do the following :</a:t>
          </a:r>
        </a:p>
        <a:p>
          <a:r>
            <a:rPr lang="en-US" sz="1400" b="1" baseline="0"/>
            <a:t>1. Macro should be enabled on the system this particular file will be exanined.</a:t>
          </a:r>
        </a:p>
        <a:p>
          <a:r>
            <a:rPr lang="en-US" sz="1400" b="1" baseline="0"/>
            <a:t>2. I will submit an image folder along my project submission, please kindly download and copy to the C: drive "Local Disc" . the name of the folder is "Images". Please ensure this is the exact name of the file. The reason for this is so that the image can filter along with all the categories and also the CLEAR Botton can work appropriately. The image folder has all the pictures for all categories</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046D8-18D9-4743-8085-4AD020972CA7}">
  <sheetPr codeName="Sheet1"/>
  <dimension ref="A1:P1048576"/>
  <sheetViews>
    <sheetView showGridLines="0" topLeftCell="B4" workbookViewId="0">
      <selection activeCell="D20" sqref="D20"/>
    </sheetView>
  </sheetViews>
  <sheetFormatPr defaultRowHeight="15" x14ac:dyDescent="0.25"/>
  <cols>
    <col min="1" max="1" width="2.28515625" customWidth="1"/>
    <col min="2" max="2" width="18.7109375" bestFit="1" customWidth="1"/>
    <col min="4" max="4" width="15.5703125" bestFit="1" customWidth="1"/>
    <col min="6" max="6" width="27.28515625" customWidth="1"/>
    <col min="9" max="9" width="5.7109375" customWidth="1"/>
    <col min="10" max="10" width="16.7109375" customWidth="1"/>
    <col min="12" max="12" width="5" customWidth="1"/>
    <col min="13" max="13" width="9.85546875" customWidth="1"/>
    <col min="14" max="14" width="7.42578125" customWidth="1"/>
    <col min="15" max="15" width="14.28515625" customWidth="1"/>
    <col min="16" max="16" width="11.140625" customWidth="1"/>
    <col min="17" max="17" width="14.28515625" customWidth="1"/>
  </cols>
  <sheetData>
    <row r="1" spans="1:16" x14ac:dyDescent="0.25">
      <c r="A1" s="7"/>
      <c r="B1" s="7"/>
      <c r="C1" s="7"/>
      <c r="D1" s="7"/>
      <c r="E1" s="7"/>
      <c r="F1" s="7"/>
      <c r="G1" s="7"/>
      <c r="H1" s="7"/>
      <c r="I1" s="7"/>
      <c r="J1" s="7"/>
    </row>
    <row r="2" spans="1:16" x14ac:dyDescent="0.25">
      <c r="A2" s="7"/>
      <c r="B2" s="7"/>
      <c r="C2" s="7"/>
      <c r="D2" s="7"/>
      <c r="E2" s="7"/>
      <c r="F2" s="7"/>
      <c r="G2" s="7"/>
      <c r="H2" s="7"/>
      <c r="I2" s="7"/>
      <c r="J2" s="7"/>
      <c r="L2" t="s">
        <v>112</v>
      </c>
      <c r="M2" t="s">
        <v>118</v>
      </c>
      <c r="N2" t="s">
        <v>119</v>
      </c>
      <c r="O2" t="s">
        <v>120</v>
      </c>
      <c r="P2" t="s">
        <v>121</v>
      </c>
    </row>
    <row r="3" spans="1:16" x14ac:dyDescent="0.25">
      <c r="A3" s="7"/>
      <c r="B3" s="7"/>
      <c r="C3" s="7"/>
      <c r="D3" s="7"/>
      <c r="E3" s="7"/>
      <c r="F3" s="7"/>
      <c r="G3" s="7"/>
      <c r="H3" s="7"/>
      <c r="I3" s="7"/>
      <c r="J3" s="7"/>
      <c r="M3" t="s">
        <v>7</v>
      </c>
      <c r="N3" t="s">
        <v>8</v>
      </c>
      <c r="O3" t="s">
        <v>9</v>
      </c>
      <c r="P3" t="s">
        <v>10</v>
      </c>
    </row>
    <row r="4" spans="1:16" ht="15.75" x14ac:dyDescent="0.25">
      <c r="A4" s="7"/>
      <c r="B4" s="16" t="s">
        <v>97</v>
      </c>
      <c r="C4" s="7"/>
      <c r="D4" s="15" t="s">
        <v>112</v>
      </c>
      <c r="E4" s="7"/>
      <c r="F4" s="7"/>
      <c r="G4" s="7"/>
      <c r="H4" s="7"/>
      <c r="I4" s="7"/>
      <c r="J4" s="7"/>
    </row>
    <row r="5" spans="1:16" x14ac:dyDescent="0.25">
      <c r="A5" s="7"/>
      <c r="B5" s="7"/>
      <c r="C5" s="7"/>
      <c r="D5" s="7"/>
      <c r="E5" s="7"/>
      <c r="F5" s="7"/>
      <c r="G5" s="7"/>
      <c r="H5" s="7"/>
      <c r="I5" s="7"/>
      <c r="J5" s="7"/>
    </row>
    <row r="6" spans="1:16" x14ac:dyDescent="0.25">
      <c r="A6" s="7"/>
      <c r="B6" s="7"/>
      <c r="C6" s="7"/>
      <c r="D6" s="7"/>
      <c r="E6" s="7"/>
      <c r="F6" s="7"/>
      <c r="G6" s="7"/>
      <c r="H6" s="7"/>
      <c r="I6" s="7"/>
      <c r="J6" s="7"/>
    </row>
    <row r="7" spans="1:16" ht="15.75" x14ac:dyDescent="0.25">
      <c r="A7" s="7"/>
      <c r="B7" s="16" t="s">
        <v>98</v>
      </c>
      <c r="C7" s="7"/>
      <c r="D7" s="16" t="s">
        <v>122</v>
      </c>
      <c r="E7" s="7"/>
      <c r="F7" s="7"/>
      <c r="G7" s="7"/>
      <c r="H7" s="7"/>
      <c r="I7" s="7"/>
      <c r="J7" s="7"/>
    </row>
    <row r="8" spans="1:16" x14ac:dyDescent="0.25">
      <c r="A8" s="7"/>
      <c r="B8" s="7"/>
      <c r="C8" s="7"/>
      <c r="D8" s="7"/>
      <c r="E8" s="7"/>
      <c r="F8" s="7"/>
      <c r="G8" s="7"/>
      <c r="H8" s="7"/>
      <c r="I8" s="7"/>
      <c r="J8" s="7"/>
    </row>
    <row r="9" spans="1:16" ht="13.15" customHeight="1" x14ac:dyDescent="0.25">
      <c r="A9" s="7"/>
      <c r="B9" s="9" t="s">
        <v>107</v>
      </c>
      <c r="C9" s="9" t="s">
        <v>100</v>
      </c>
      <c r="D9" s="7"/>
      <c r="E9" s="7"/>
      <c r="F9" s="7"/>
      <c r="G9" s="7"/>
      <c r="H9" s="7"/>
      <c r="I9" s="7"/>
      <c r="J9" s="7"/>
    </row>
    <row r="10" spans="1:16" ht="16.149999999999999" customHeight="1" x14ac:dyDescent="0.35">
      <c r="A10" s="7"/>
      <c r="B10" s="9" t="s">
        <v>29</v>
      </c>
      <c r="C10" s="10"/>
      <c r="D10" s="7"/>
      <c r="E10" s="7"/>
      <c r="F10" s="11" t="s">
        <v>101</v>
      </c>
      <c r="G10" s="7" t="str">
        <f>INDEX(Calculations!H20:P20,MATCH(Input!$D$4,Calculations!H3:P3,0))</f>
        <v>No Match</v>
      </c>
      <c r="H10" s="7"/>
      <c r="I10" s="7"/>
      <c r="J10" s="7"/>
    </row>
    <row r="11" spans="1:16" x14ac:dyDescent="0.25">
      <c r="A11" s="7"/>
      <c r="B11" s="9" t="s">
        <v>3</v>
      </c>
      <c r="C11" s="10"/>
      <c r="D11" s="7"/>
      <c r="E11" s="7"/>
      <c r="F11" s="7"/>
      <c r="G11" s="7"/>
      <c r="H11" s="7"/>
      <c r="I11" s="7"/>
      <c r="J11" s="7"/>
    </row>
    <row r="12" spans="1:16" ht="12.6" customHeight="1" x14ac:dyDescent="0.25">
      <c r="A12" s="7"/>
      <c r="B12" s="9" t="s">
        <v>42</v>
      </c>
      <c r="C12" s="10"/>
      <c r="D12" s="7"/>
      <c r="E12" s="7"/>
      <c r="F12" s="7"/>
      <c r="G12" s="7"/>
      <c r="H12" s="7"/>
      <c r="I12" s="7"/>
      <c r="J12" s="7"/>
    </row>
    <row r="13" spans="1:16" x14ac:dyDescent="0.25">
      <c r="A13" s="7"/>
      <c r="B13" s="9" t="s">
        <v>4</v>
      </c>
      <c r="C13" s="10"/>
      <c r="D13" s="7"/>
      <c r="E13" s="7"/>
      <c r="F13" s="7"/>
      <c r="G13" s="7"/>
      <c r="H13" s="7"/>
      <c r="I13" s="7"/>
      <c r="J13" s="7"/>
    </row>
    <row r="14" spans="1:16" x14ac:dyDescent="0.25">
      <c r="A14" s="7"/>
      <c r="B14" s="9" t="s">
        <v>30</v>
      </c>
      <c r="C14" s="10"/>
      <c r="D14" s="7"/>
      <c r="E14" s="7"/>
      <c r="F14" s="7"/>
      <c r="G14" s="7"/>
      <c r="H14" s="7"/>
      <c r="I14" s="7"/>
      <c r="J14" s="7"/>
    </row>
    <row r="15" spans="1:16" ht="14.45" customHeight="1" x14ac:dyDescent="0.25">
      <c r="A15" s="7"/>
      <c r="B15" s="9" t="s">
        <v>5</v>
      </c>
      <c r="C15" s="10"/>
      <c r="D15" s="7"/>
      <c r="E15" s="7"/>
      <c r="F15" s="7"/>
      <c r="G15" s="7"/>
      <c r="H15" s="7"/>
      <c r="I15" s="7"/>
      <c r="J15" s="7"/>
    </row>
    <row r="16" spans="1:16" x14ac:dyDescent="0.25">
      <c r="A16" s="7"/>
      <c r="B16" s="9" t="s">
        <v>76</v>
      </c>
      <c r="C16" s="10"/>
      <c r="D16" s="7"/>
      <c r="E16" s="7"/>
      <c r="F16" s="7"/>
      <c r="G16" s="7"/>
      <c r="H16" s="7"/>
      <c r="I16" s="7"/>
      <c r="J16" s="7"/>
    </row>
    <row r="17" spans="1:10" x14ac:dyDescent="0.25">
      <c r="A17" s="7"/>
      <c r="B17" s="9" t="s">
        <v>99</v>
      </c>
      <c r="C17" s="10"/>
      <c r="D17" s="7"/>
      <c r="E17" s="7"/>
      <c r="F17" s="7"/>
      <c r="G17" s="7"/>
      <c r="H17" s="7"/>
      <c r="I17" s="7"/>
      <c r="J17" s="7"/>
    </row>
    <row r="18" spans="1:10" x14ac:dyDescent="0.25">
      <c r="A18" s="7"/>
      <c r="B18" s="9" t="s">
        <v>31</v>
      </c>
      <c r="C18" s="10"/>
      <c r="D18" s="7"/>
      <c r="E18" s="7"/>
      <c r="F18" s="7"/>
      <c r="G18" s="7"/>
      <c r="H18" s="7"/>
      <c r="I18" s="7"/>
      <c r="J18" s="7"/>
    </row>
    <row r="19" spans="1:10" x14ac:dyDescent="0.25">
      <c r="A19" s="7"/>
      <c r="B19" s="9" t="s">
        <v>43</v>
      </c>
      <c r="C19" s="10"/>
      <c r="D19" s="7"/>
      <c r="E19" s="7"/>
      <c r="F19" s="7"/>
      <c r="G19" s="7"/>
      <c r="H19" s="7"/>
      <c r="I19" s="7"/>
      <c r="J19" s="7"/>
    </row>
    <row r="20" spans="1:10" x14ac:dyDescent="0.25">
      <c r="A20" s="7"/>
      <c r="B20" s="9" t="s">
        <v>64</v>
      </c>
      <c r="C20" s="10"/>
      <c r="D20" s="7"/>
      <c r="E20" s="7"/>
      <c r="F20" s="7"/>
      <c r="G20" s="7"/>
      <c r="H20" s="7"/>
      <c r="I20" s="7"/>
      <c r="J20" s="7"/>
    </row>
    <row r="21" spans="1:10" x14ac:dyDescent="0.25">
      <c r="A21" s="7"/>
      <c r="B21" s="9" t="s">
        <v>71</v>
      </c>
      <c r="C21" s="10"/>
      <c r="D21" s="7"/>
      <c r="E21" s="7"/>
      <c r="F21" s="7"/>
      <c r="G21" s="7"/>
      <c r="H21" s="7"/>
      <c r="I21" s="7"/>
      <c r="J21" s="7"/>
    </row>
    <row r="22" spans="1:10" x14ac:dyDescent="0.25">
      <c r="A22" s="7"/>
      <c r="B22" s="9" t="s">
        <v>77</v>
      </c>
      <c r="C22" s="10"/>
      <c r="D22" s="7"/>
      <c r="E22" s="7"/>
      <c r="F22" s="7"/>
      <c r="G22" s="7"/>
      <c r="H22" s="7"/>
      <c r="I22" s="7"/>
      <c r="J22" s="7"/>
    </row>
    <row r="23" spans="1:10" x14ac:dyDescent="0.25">
      <c r="A23" s="7"/>
      <c r="B23" s="9" t="s">
        <v>84</v>
      </c>
      <c r="C23" s="10"/>
      <c r="D23" s="7"/>
      <c r="E23" s="7"/>
      <c r="F23" s="7"/>
      <c r="G23" s="7"/>
      <c r="H23" s="7"/>
      <c r="I23" s="7"/>
      <c r="J23" s="7"/>
    </row>
    <row r="24" spans="1:10" x14ac:dyDescent="0.25">
      <c r="A24" s="7"/>
      <c r="B24" s="9" t="s">
        <v>85</v>
      </c>
      <c r="C24" s="10"/>
      <c r="D24" s="7"/>
      <c r="E24" s="7"/>
      <c r="F24" s="7"/>
      <c r="G24" s="7"/>
      <c r="H24" s="7"/>
      <c r="I24" s="7"/>
      <c r="J24" s="7"/>
    </row>
    <row r="25" spans="1:10" x14ac:dyDescent="0.25">
      <c r="A25" s="7"/>
      <c r="B25" s="9" t="s">
        <v>32</v>
      </c>
      <c r="C25" s="10"/>
      <c r="D25" s="7"/>
      <c r="E25" s="7"/>
      <c r="F25" s="7"/>
      <c r="G25" s="7"/>
      <c r="H25" s="7"/>
      <c r="I25" s="7"/>
      <c r="J25" s="7"/>
    </row>
    <row r="26" spans="1:10" x14ac:dyDescent="0.25">
      <c r="A26" s="7"/>
      <c r="B26" s="7"/>
      <c r="C26" s="7"/>
      <c r="D26" s="7"/>
      <c r="E26" s="7"/>
      <c r="F26" s="7"/>
      <c r="G26" s="7"/>
      <c r="H26" s="7"/>
      <c r="I26" s="7"/>
      <c r="J26" s="7"/>
    </row>
    <row r="29" spans="1:10" x14ac:dyDescent="0.25">
      <c r="B29" s="2"/>
      <c r="C29" s="2"/>
      <c r="D29" s="2"/>
      <c r="E29" s="2"/>
      <c r="F29" s="5"/>
    </row>
    <row r="31" spans="1:10" x14ac:dyDescent="0.25">
      <c r="B31" s="2"/>
      <c r="C31" s="2"/>
      <c r="D31" s="2"/>
      <c r="E31" s="5"/>
    </row>
    <row r="32" spans="1:10" x14ac:dyDescent="0.25">
      <c r="B32" s="2"/>
      <c r="C32" s="2"/>
      <c r="D32" s="2"/>
      <c r="E32" s="2"/>
    </row>
    <row r="1048576" spans="4:4" x14ac:dyDescent="0.25">
      <c r="D1048576" t="s">
        <v>108</v>
      </c>
    </row>
  </sheetData>
  <dataValidations count="2">
    <dataValidation type="list" allowBlank="1" showInputMessage="1" showErrorMessage="1" sqref="D4" xr:uid="{E48742DF-BA64-4F07-ACB0-F273465DA9E5}">
      <formula1>"Polo,Button-Down Shirt,Gown,Bra,Boxer,Trousers (Men),Trousers (Women),Suits (Men),Suits (Women)"</formula1>
    </dataValidation>
    <dataValidation type="list" allowBlank="1" showInputMessage="1" showErrorMessage="1" sqref="D7" xr:uid="{BB2C4468-1AC1-400D-AB94-C680AF521B42}">
      <formula1>"Inches,Centimeters"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25E21AFB-9D21-4C84-8B24-1B0AE1491BAF}">
            <xm:f>INDEX(Calculations!$H$4:$P$19,MATCH(B10,Calculations!$E$4:$E$19,0),MATCH($D$4,Calculations!$H$3:$P$3,0))="X"</xm:f>
            <x14:dxf>
              <fill>
                <patternFill>
                  <bgColor rgb="FFFFFF00"/>
                </patternFill>
              </fill>
            </x14:dxf>
          </x14:cfRule>
          <xm:sqref>C10:C25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4E22C-5A55-497F-8570-4758C8DFCFB2}">
  <sheetPr codeName="Sheet2"/>
  <dimension ref="B1:K63"/>
  <sheetViews>
    <sheetView workbookViewId="0">
      <selection activeCell="N42" sqref="N42"/>
    </sheetView>
  </sheetViews>
  <sheetFormatPr defaultRowHeight="15" x14ac:dyDescent="0.25"/>
  <cols>
    <col min="2" max="2" width="12.28515625" bestFit="1" customWidth="1"/>
    <col min="3" max="3" width="15" bestFit="1" customWidth="1"/>
    <col min="4" max="4" width="18.28515625" bestFit="1" customWidth="1"/>
    <col min="5" max="6" width="13.85546875" bestFit="1" customWidth="1"/>
    <col min="7" max="7" width="11.85546875" bestFit="1" customWidth="1"/>
    <col min="8" max="8" width="11.7109375" bestFit="1" customWidth="1"/>
    <col min="9" max="9" width="12" bestFit="1" customWidth="1"/>
    <col min="10" max="11" width="6.85546875" bestFit="1" customWidth="1"/>
  </cols>
  <sheetData>
    <row r="1" spans="2:9" x14ac:dyDescent="0.25">
      <c r="B1" s="17" t="s">
        <v>0</v>
      </c>
      <c r="C1" s="17"/>
      <c r="D1" s="17"/>
      <c r="E1" s="17"/>
      <c r="F1" s="17"/>
    </row>
    <row r="2" spans="2:9" x14ac:dyDescent="0.25">
      <c r="B2" s="1" t="s">
        <v>1</v>
      </c>
      <c r="C2" s="1" t="s">
        <v>2</v>
      </c>
      <c r="D2" s="1" t="s">
        <v>3</v>
      </c>
      <c r="E2" s="1" t="s">
        <v>4</v>
      </c>
      <c r="F2" s="1" t="s">
        <v>5</v>
      </c>
    </row>
    <row r="3" spans="2:9" x14ac:dyDescent="0.25">
      <c r="B3" s="2" t="s">
        <v>6</v>
      </c>
      <c r="C3" s="2" t="s">
        <v>7</v>
      </c>
      <c r="D3" s="2" t="s">
        <v>8</v>
      </c>
      <c r="E3" s="2" t="s">
        <v>9</v>
      </c>
      <c r="F3" s="2" t="s">
        <v>10</v>
      </c>
    </row>
    <row r="4" spans="2:9" x14ac:dyDescent="0.25">
      <c r="B4" s="2" t="s">
        <v>11</v>
      </c>
      <c r="C4" s="2" t="s">
        <v>12</v>
      </c>
      <c r="D4" s="2" t="s">
        <v>13</v>
      </c>
      <c r="E4" s="2" t="s">
        <v>14</v>
      </c>
      <c r="F4" s="2" t="s">
        <v>15</v>
      </c>
    </row>
    <row r="5" spans="2:9" x14ac:dyDescent="0.25">
      <c r="B5" s="2" t="s">
        <v>16</v>
      </c>
      <c r="C5" s="2" t="s">
        <v>17</v>
      </c>
      <c r="D5" s="2" t="s">
        <v>7</v>
      </c>
      <c r="E5" s="2" t="s">
        <v>18</v>
      </c>
      <c r="F5" s="2" t="s">
        <v>19</v>
      </c>
    </row>
    <row r="6" spans="2:9" x14ac:dyDescent="0.25">
      <c r="B6" s="2" t="s">
        <v>20</v>
      </c>
      <c r="C6" s="2" t="s">
        <v>21</v>
      </c>
      <c r="D6" s="2" t="s">
        <v>12</v>
      </c>
      <c r="E6" s="2" t="s">
        <v>22</v>
      </c>
      <c r="F6" s="2" t="s">
        <v>23</v>
      </c>
    </row>
    <row r="7" spans="2:9" x14ac:dyDescent="0.25">
      <c r="B7" s="2" t="s">
        <v>24</v>
      </c>
      <c r="C7" s="2" t="s">
        <v>25</v>
      </c>
      <c r="D7" s="2" t="s">
        <v>17</v>
      </c>
      <c r="E7" s="2" t="s">
        <v>26</v>
      </c>
      <c r="F7" s="2" t="s">
        <v>27</v>
      </c>
    </row>
    <row r="8" spans="2:9" x14ac:dyDescent="0.25">
      <c r="B8" s="17" t="s">
        <v>28</v>
      </c>
      <c r="C8" s="17"/>
      <c r="D8" s="17"/>
      <c r="E8" s="17"/>
      <c r="F8" s="17"/>
      <c r="G8" s="17"/>
      <c r="H8" s="17"/>
    </row>
    <row r="9" spans="2:9" x14ac:dyDescent="0.25">
      <c r="B9" s="1" t="s">
        <v>1</v>
      </c>
      <c r="C9" s="1" t="s">
        <v>29</v>
      </c>
      <c r="D9" s="1" t="s">
        <v>3</v>
      </c>
      <c r="E9" s="1" t="s">
        <v>4</v>
      </c>
      <c r="F9" s="1" t="s">
        <v>30</v>
      </c>
      <c r="G9" s="1" t="s">
        <v>31</v>
      </c>
      <c r="H9" s="1" t="s">
        <v>32</v>
      </c>
    </row>
    <row r="10" spans="2:9" x14ac:dyDescent="0.25">
      <c r="B10" s="2" t="s">
        <v>6</v>
      </c>
      <c r="C10" s="2" t="s">
        <v>7</v>
      </c>
      <c r="D10" s="2" t="s">
        <v>8</v>
      </c>
      <c r="E10" s="2" t="s">
        <v>9</v>
      </c>
      <c r="F10" s="2" t="s">
        <v>33</v>
      </c>
      <c r="G10" s="2" t="s">
        <v>34</v>
      </c>
      <c r="H10" s="2" t="s">
        <v>10</v>
      </c>
    </row>
    <row r="11" spans="2:9" x14ac:dyDescent="0.25">
      <c r="B11" s="2" t="s">
        <v>11</v>
      </c>
      <c r="C11" s="2" t="s">
        <v>12</v>
      </c>
      <c r="D11" s="2" t="s">
        <v>13</v>
      </c>
      <c r="E11" s="2" t="s">
        <v>14</v>
      </c>
      <c r="F11" s="2" t="s">
        <v>35</v>
      </c>
      <c r="G11" s="2" t="s">
        <v>36</v>
      </c>
      <c r="H11" s="2" t="s">
        <v>15</v>
      </c>
    </row>
    <row r="12" spans="2:9" x14ac:dyDescent="0.25">
      <c r="B12" s="2" t="s">
        <v>16</v>
      </c>
      <c r="C12" s="2" t="s">
        <v>17</v>
      </c>
      <c r="D12" s="2" t="s">
        <v>7</v>
      </c>
      <c r="E12" s="2" t="s">
        <v>18</v>
      </c>
      <c r="F12" s="2" t="s">
        <v>10</v>
      </c>
      <c r="G12" s="2" t="s">
        <v>37</v>
      </c>
      <c r="H12" s="2" t="s">
        <v>19</v>
      </c>
    </row>
    <row r="13" spans="2:9" x14ac:dyDescent="0.25">
      <c r="B13" s="2" t="s">
        <v>20</v>
      </c>
      <c r="C13" s="2" t="s">
        <v>21</v>
      </c>
      <c r="D13" s="2" t="s">
        <v>12</v>
      </c>
      <c r="E13" s="2" t="s">
        <v>22</v>
      </c>
      <c r="F13" s="2" t="s">
        <v>15</v>
      </c>
      <c r="G13" s="2" t="s">
        <v>38</v>
      </c>
      <c r="H13" s="2" t="s">
        <v>23</v>
      </c>
    </row>
    <row r="14" spans="2:9" x14ac:dyDescent="0.25">
      <c r="B14" s="2" t="s">
        <v>24</v>
      </c>
      <c r="C14" s="2" t="s">
        <v>25</v>
      </c>
      <c r="D14" s="2" t="s">
        <v>17</v>
      </c>
      <c r="E14" s="2" t="s">
        <v>26</v>
      </c>
      <c r="F14" s="2" t="s">
        <v>19</v>
      </c>
      <c r="G14" s="2" t="s">
        <v>39</v>
      </c>
      <c r="H14" s="2" t="s">
        <v>27</v>
      </c>
    </row>
    <row r="15" spans="2:9" x14ac:dyDescent="0.25">
      <c r="B15" s="17" t="s">
        <v>40</v>
      </c>
      <c r="C15" s="17"/>
      <c r="D15" s="17"/>
      <c r="E15" s="17"/>
      <c r="F15" s="17"/>
      <c r="G15" s="17"/>
      <c r="H15" s="17"/>
      <c r="I15" s="17"/>
    </row>
    <row r="16" spans="2:9" x14ac:dyDescent="0.25">
      <c r="B16" s="1" t="s">
        <v>1</v>
      </c>
      <c r="C16" s="1" t="s">
        <v>41</v>
      </c>
      <c r="D16" s="1" t="s">
        <v>3</v>
      </c>
      <c r="E16" s="1" t="s">
        <v>42</v>
      </c>
      <c r="F16" s="1" t="s">
        <v>4</v>
      </c>
      <c r="G16" s="1" t="s">
        <v>5</v>
      </c>
      <c r="H16" s="1" t="s">
        <v>43</v>
      </c>
    </row>
    <row r="17" spans="2:8" x14ac:dyDescent="0.25">
      <c r="B17" s="2" t="s">
        <v>6</v>
      </c>
      <c r="C17" s="2" t="s">
        <v>44</v>
      </c>
      <c r="D17" s="2" t="s">
        <v>45</v>
      </c>
      <c r="E17" s="2" t="s">
        <v>7</v>
      </c>
      <c r="F17" s="2" t="s">
        <v>46</v>
      </c>
      <c r="G17" s="2" t="s">
        <v>47</v>
      </c>
      <c r="H17" s="5" t="s">
        <v>87</v>
      </c>
    </row>
    <row r="18" spans="2:8" x14ac:dyDescent="0.25">
      <c r="B18" s="2" t="s">
        <v>11</v>
      </c>
      <c r="C18" s="2" t="s">
        <v>48</v>
      </c>
      <c r="D18" s="2" t="s">
        <v>49</v>
      </c>
      <c r="E18" s="2" t="s">
        <v>12</v>
      </c>
      <c r="F18" s="2" t="s">
        <v>50</v>
      </c>
      <c r="G18" s="2" t="s">
        <v>51</v>
      </c>
      <c r="H18" s="5" t="s">
        <v>88</v>
      </c>
    </row>
    <row r="19" spans="2:8" x14ac:dyDescent="0.25">
      <c r="B19" s="2" t="s">
        <v>16</v>
      </c>
      <c r="C19" s="2" t="s">
        <v>52</v>
      </c>
      <c r="D19" s="2" t="s">
        <v>53</v>
      </c>
      <c r="E19" s="2" t="s">
        <v>17</v>
      </c>
      <c r="F19" s="2" t="s">
        <v>9</v>
      </c>
      <c r="G19" s="2" t="s">
        <v>54</v>
      </c>
      <c r="H19" s="5" t="s">
        <v>89</v>
      </c>
    </row>
    <row r="20" spans="2:8" x14ac:dyDescent="0.25">
      <c r="B20" s="2" t="s">
        <v>20</v>
      </c>
      <c r="C20" s="2" t="s">
        <v>55</v>
      </c>
      <c r="D20" s="2" t="s">
        <v>56</v>
      </c>
      <c r="E20" s="2" t="s">
        <v>21</v>
      </c>
      <c r="F20" s="2" t="s">
        <v>14</v>
      </c>
      <c r="G20" s="2" t="s">
        <v>57</v>
      </c>
      <c r="H20" s="2" t="s">
        <v>58</v>
      </c>
    </row>
    <row r="21" spans="2:8" x14ac:dyDescent="0.25">
      <c r="B21" s="2" t="s">
        <v>24</v>
      </c>
      <c r="C21" s="2" t="s">
        <v>59</v>
      </c>
      <c r="D21" s="2" t="s">
        <v>60</v>
      </c>
      <c r="E21" s="2" t="s">
        <v>25</v>
      </c>
      <c r="F21" s="2" t="s">
        <v>18</v>
      </c>
      <c r="G21" s="2" t="s">
        <v>61</v>
      </c>
      <c r="H21" s="2" t="s">
        <v>46</v>
      </c>
    </row>
    <row r="22" spans="2:8" x14ac:dyDescent="0.25">
      <c r="B22" s="17" t="s">
        <v>62</v>
      </c>
      <c r="C22" s="17"/>
      <c r="D22" s="17"/>
    </row>
    <row r="23" spans="2:8" x14ac:dyDescent="0.25">
      <c r="B23" s="1" t="s">
        <v>1</v>
      </c>
      <c r="C23" s="1" t="s">
        <v>63</v>
      </c>
      <c r="D23" s="1" t="s">
        <v>64</v>
      </c>
    </row>
    <row r="24" spans="2:8" x14ac:dyDescent="0.25">
      <c r="B24" s="2" t="s">
        <v>65</v>
      </c>
      <c r="C24" s="2" t="s">
        <v>8</v>
      </c>
      <c r="D24" s="5" t="s">
        <v>90</v>
      </c>
    </row>
    <row r="25" spans="2:8" x14ac:dyDescent="0.25">
      <c r="B25" s="2" t="s">
        <v>66</v>
      </c>
      <c r="C25" s="2" t="s">
        <v>13</v>
      </c>
      <c r="D25" s="5" t="s">
        <v>91</v>
      </c>
    </row>
    <row r="26" spans="2:8" x14ac:dyDescent="0.25">
      <c r="B26" s="2" t="s">
        <v>67</v>
      </c>
      <c r="C26" s="2" t="s">
        <v>7</v>
      </c>
      <c r="D26" s="5" t="s">
        <v>91</v>
      </c>
    </row>
    <row r="27" spans="2:8" x14ac:dyDescent="0.25">
      <c r="B27" s="2" t="s">
        <v>68</v>
      </c>
      <c r="C27" s="2" t="s">
        <v>12</v>
      </c>
      <c r="D27" s="5" t="s">
        <v>91</v>
      </c>
    </row>
    <row r="28" spans="2:8" x14ac:dyDescent="0.25">
      <c r="B28" s="2" t="s">
        <v>69</v>
      </c>
      <c r="C28" s="2" t="s">
        <v>17</v>
      </c>
      <c r="D28" s="5" t="s">
        <v>91</v>
      </c>
    </row>
    <row r="29" spans="2:8" x14ac:dyDescent="0.25">
      <c r="B29" s="17" t="s">
        <v>70</v>
      </c>
      <c r="C29" s="17"/>
      <c r="D29" s="17"/>
      <c r="E29" s="17"/>
      <c r="F29" s="17"/>
    </row>
    <row r="30" spans="2:8" x14ac:dyDescent="0.25">
      <c r="B30" s="1" t="s">
        <v>1</v>
      </c>
      <c r="C30" s="1" t="s">
        <v>3</v>
      </c>
      <c r="D30" s="1" t="s">
        <v>42</v>
      </c>
      <c r="E30" s="1" t="s">
        <v>71</v>
      </c>
      <c r="F30" s="1" t="s">
        <v>5</v>
      </c>
    </row>
    <row r="31" spans="2:8" x14ac:dyDescent="0.25">
      <c r="B31" s="2" t="s">
        <v>6</v>
      </c>
      <c r="C31" s="2" t="s">
        <v>8</v>
      </c>
      <c r="D31" s="2" t="s">
        <v>7</v>
      </c>
      <c r="E31" s="2" t="s">
        <v>26</v>
      </c>
      <c r="F31" s="5" t="s">
        <v>92</v>
      </c>
    </row>
    <row r="32" spans="2:8" x14ac:dyDescent="0.25">
      <c r="B32" s="2" t="s">
        <v>11</v>
      </c>
      <c r="C32" s="2" t="s">
        <v>13</v>
      </c>
      <c r="D32" s="2" t="s">
        <v>12</v>
      </c>
      <c r="E32" s="2" t="s">
        <v>72</v>
      </c>
      <c r="F32" s="5" t="s">
        <v>93</v>
      </c>
    </row>
    <row r="33" spans="2:7" x14ac:dyDescent="0.25">
      <c r="B33" s="2" t="s">
        <v>16</v>
      </c>
      <c r="C33" s="2" t="s">
        <v>7</v>
      </c>
      <c r="D33" s="2" t="s">
        <v>17</v>
      </c>
      <c r="E33" s="2" t="s">
        <v>73</v>
      </c>
      <c r="F33" s="5" t="s">
        <v>94</v>
      </c>
    </row>
    <row r="34" spans="2:7" x14ac:dyDescent="0.25">
      <c r="B34" s="2" t="s">
        <v>20</v>
      </c>
      <c r="C34" s="2" t="s">
        <v>12</v>
      </c>
      <c r="D34" s="2" t="s">
        <v>21</v>
      </c>
      <c r="E34" s="2" t="s">
        <v>74</v>
      </c>
      <c r="F34" s="5" t="s">
        <v>95</v>
      </c>
    </row>
    <row r="35" spans="2:7" x14ac:dyDescent="0.25">
      <c r="B35" s="2" t="s">
        <v>24</v>
      </c>
      <c r="C35" s="2" t="s">
        <v>17</v>
      </c>
      <c r="D35" s="2" t="s">
        <v>25</v>
      </c>
      <c r="E35" s="2" t="s">
        <v>33</v>
      </c>
      <c r="F35" s="5" t="s">
        <v>96</v>
      </c>
    </row>
    <row r="36" spans="2:7" x14ac:dyDescent="0.25">
      <c r="B36" s="17" t="s">
        <v>75</v>
      </c>
      <c r="C36" s="17"/>
      <c r="D36" s="17"/>
      <c r="E36" s="17"/>
      <c r="F36" s="17"/>
      <c r="G36" s="17"/>
    </row>
    <row r="37" spans="2:7" x14ac:dyDescent="0.25">
      <c r="B37" s="1" t="s">
        <v>1</v>
      </c>
      <c r="C37" s="1" t="s">
        <v>3</v>
      </c>
      <c r="D37" s="1" t="s">
        <v>42</v>
      </c>
      <c r="E37" s="1" t="s">
        <v>76</v>
      </c>
      <c r="F37" s="1" t="s">
        <v>71</v>
      </c>
      <c r="G37" s="1" t="s">
        <v>77</v>
      </c>
    </row>
    <row r="38" spans="2:7" x14ac:dyDescent="0.25">
      <c r="B38" s="2" t="s">
        <v>6</v>
      </c>
      <c r="C38" s="2" t="s">
        <v>8</v>
      </c>
      <c r="D38" s="2" t="s">
        <v>7</v>
      </c>
      <c r="E38" s="2" t="s">
        <v>27</v>
      </c>
      <c r="F38" s="2" t="s">
        <v>26</v>
      </c>
      <c r="G38" s="5" t="s">
        <v>96</v>
      </c>
    </row>
    <row r="39" spans="2:7" x14ac:dyDescent="0.25">
      <c r="B39" s="2" t="s">
        <v>11</v>
      </c>
      <c r="C39" s="2" t="s">
        <v>13</v>
      </c>
      <c r="D39" s="2" t="s">
        <v>12</v>
      </c>
      <c r="E39" s="2" t="s">
        <v>78</v>
      </c>
      <c r="F39" s="2" t="s">
        <v>72</v>
      </c>
      <c r="G39" s="5" t="s">
        <v>87</v>
      </c>
    </row>
    <row r="40" spans="2:7" x14ac:dyDescent="0.25">
      <c r="B40" s="2" t="s">
        <v>16</v>
      </c>
      <c r="C40" s="2" t="s">
        <v>7</v>
      </c>
      <c r="D40" s="2" t="s">
        <v>17</v>
      </c>
      <c r="E40" s="2" t="s">
        <v>79</v>
      </c>
      <c r="F40" s="2" t="s">
        <v>73</v>
      </c>
      <c r="G40" s="5" t="s">
        <v>88</v>
      </c>
    </row>
    <row r="41" spans="2:7" x14ac:dyDescent="0.25">
      <c r="B41" s="2" t="s">
        <v>20</v>
      </c>
      <c r="C41" s="2" t="s">
        <v>12</v>
      </c>
      <c r="D41" s="2" t="s">
        <v>21</v>
      </c>
      <c r="E41" s="2" t="s">
        <v>80</v>
      </c>
      <c r="F41" s="2" t="s">
        <v>74</v>
      </c>
      <c r="G41" s="5" t="s">
        <v>89</v>
      </c>
    </row>
    <row r="42" spans="2:7" x14ac:dyDescent="0.25">
      <c r="B42" s="2" t="s">
        <v>24</v>
      </c>
      <c r="C42" s="2" t="s">
        <v>17</v>
      </c>
      <c r="D42" s="2" t="s">
        <v>25</v>
      </c>
      <c r="E42" s="2" t="s">
        <v>81</v>
      </c>
      <c r="F42" s="2" t="s">
        <v>33</v>
      </c>
      <c r="G42" s="2" t="s">
        <v>58</v>
      </c>
    </row>
    <row r="43" spans="2:7" x14ac:dyDescent="0.25">
      <c r="B43" s="17" t="s">
        <v>82</v>
      </c>
      <c r="C43" s="17"/>
      <c r="D43" s="17"/>
      <c r="E43" s="17"/>
      <c r="F43" s="17"/>
      <c r="G43" s="17"/>
    </row>
    <row r="44" spans="2:7" x14ac:dyDescent="0.25">
      <c r="B44" s="1" t="s">
        <v>1</v>
      </c>
      <c r="C44" s="1" t="s">
        <v>3</v>
      </c>
      <c r="D44" s="1" t="s">
        <v>42</v>
      </c>
      <c r="E44" s="1" t="s">
        <v>76</v>
      </c>
      <c r="F44" s="1" t="s">
        <v>71</v>
      </c>
      <c r="G44" s="1" t="s">
        <v>77</v>
      </c>
    </row>
    <row r="45" spans="2:7" x14ac:dyDescent="0.25">
      <c r="B45" s="2" t="s">
        <v>6</v>
      </c>
      <c r="C45" s="2" t="s">
        <v>45</v>
      </c>
      <c r="D45" s="2" t="s">
        <v>7</v>
      </c>
      <c r="E45" s="2" t="s">
        <v>23</v>
      </c>
      <c r="F45" s="2" t="s">
        <v>22</v>
      </c>
      <c r="G45" s="5" t="s">
        <v>95</v>
      </c>
    </row>
    <row r="46" spans="2:7" x14ac:dyDescent="0.25">
      <c r="B46" s="2" t="s">
        <v>11</v>
      </c>
      <c r="C46" s="2" t="s">
        <v>49</v>
      </c>
      <c r="D46" s="2" t="s">
        <v>12</v>
      </c>
      <c r="E46" s="2" t="s">
        <v>27</v>
      </c>
      <c r="F46" s="2" t="s">
        <v>26</v>
      </c>
      <c r="G46" s="5" t="s">
        <v>96</v>
      </c>
    </row>
    <row r="47" spans="2:7" x14ac:dyDescent="0.25">
      <c r="B47" s="2" t="s">
        <v>16</v>
      </c>
      <c r="C47" s="2" t="s">
        <v>53</v>
      </c>
      <c r="D47" s="2" t="s">
        <v>17</v>
      </c>
      <c r="E47" s="2" t="s">
        <v>78</v>
      </c>
      <c r="F47" s="2" t="s">
        <v>72</v>
      </c>
      <c r="G47" s="5" t="s">
        <v>87</v>
      </c>
    </row>
    <row r="48" spans="2:7" x14ac:dyDescent="0.25">
      <c r="B48" s="2" t="s">
        <v>20</v>
      </c>
      <c r="C48" s="2" t="s">
        <v>56</v>
      </c>
      <c r="D48" s="2" t="s">
        <v>21</v>
      </c>
      <c r="E48" s="2" t="s">
        <v>79</v>
      </c>
      <c r="F48" s="2" t="s">
        <v>73</v>
      </c>
      <c r="G48" s="5" t="s">
        <v>88</v>
      </c>
    </row>
    <row r="49" spans="2:11" x14ac:dyDescent="0.25">
      <c r="B49" s="2" t="s">
        <v>24</v>
      </c>
      <c r="C49" s="2" t="s">
        <v>60</v>
      </c>
      <c r="D49" s="2" t="s">
        <v>25</v>
      </c>
      <c r="E49" s="2" t="s">
        <v>80</v>
      </c>
      <c r="F49" s="2" t="s">
        <v>74</v>
      </c>
      <c r="G49" s="5" t="s">
        <v>89</v>
      </c>
    </row>
    <row r="50" spans="2:11" x14ac:dyDescent="0.25">
      <c r="B50" s="17" t="s">
        <v>83</v>
      </c>
      <c r="C50" s="17"/>
      <c r="D50" s="17"/>
      <c r="E50" s="17"/>
      <c r="F50" s="17"/>
      <c r="G50" s="17"/>
      <c r="H50" s="17"/>
      <c r="I50" s="17"/>
      <c r="J50" s="17"/>
      <c r="K50" s="17"/>
    </row>
    <row r="51" spans="2:11" x14ac:dyDescent="0.25">
      <c r="B51" s="1" t="s">
        <v>1</v>
      </c>
      <c r="C51" s="1" t="s">
        <v>2</v>
      </c>
      <c r="D51" s="1" t="s">
        <v>3</v>
      </c>
      <c r="E51" s="1" t="s">
        <v>4</v>
      </c>
      <c r="F51" s="1" t="s">
        <v>30</v>
      </c>
      <c r="G51" s="1" t="s">
        <v>31</v>
      </c>
      <c r="H51" s="1" t="s">
        <v>84</v>
      </c>
      <c r="I51" s="1" t="s">
        <v>85</v>
      </c>
      <c r="J51" s="1" t="s">
        <v>42</v>
      </c>
      <c r="K51" s="1" t="s">
        <v>76</v>
      </c>
    </row>
    <row r="52" spans="2:11" x14ac:dyDescent="0.25">
      <c r="B52" s="2" t="s">
        <v>6</v>
      </c>
      <c r="C52" s="2" t="s">
        <v>7</v>
      </c>
      <c r="D52" s="2" t="s">
        <v>8</v>
      </c>
      <c r="E52" s="2" t="s">
        <v>9</v>
      </c>
      <c r="F52" s="2" t="s">
        <v>33</v>
      </c>
      <c r="G52" s="2" t="s">
        <v>34</v>
      </c>
      <c r="H52" s="2" t="s">
        <v>15</v>
      </c>
      <c r="I52" s="2" t="s">
        <v>8</v>
      </c>
      <c r="J52" s="2" t="s">
        <v>7</v>
      </c>
      <c r="K52" s="2" t="s">
        <v>27</v>
      </c>
    </row>
    <row r="53" spans="2:11" x14ac:dyDescent="0.25">
      <c r="B53" s="2" t="s">
        <v>11</v>
      </c>
      <c r="C53" s="2" t="s">
        <v>12</v>
      </c>
      <c r="D53" s="2" t="s">
        <v>13</v>
      </c>
      <c r="E53" s="2" t="s">
        <v>14</v>
      </c>
      <c r="F53" s="2" t="s">
        <v>35</v>
      </c>
      <c r="G53" s="2" t="s">
        <v>36</v>
      </c>
      <c r="H53" s="2" t="s">
        <v>19</v>
      </c>
      <c r="I53" s="2" t="s">
        <v>13</v>
      </c>
      <c r="J53" s="2" t="s">
        <v>12</v>
      </c>
      <c r="K53" s="2" t="s">
        <v>78</v>
      </c>
    </row>
    <row r="54" spans="2:11" x14ac:dyDescent="0.25">
      <c r="B54" s="2" t="s">
        <v>16</v>
      </c>
      <c r="C54" s="2" t="s">
        <v>17</v>
      </c>
      <c r="D54" s="2" t="s">
        <v>7</v>
      </c>
      <c r="E54" s="2" t="s">
        <v>18</v>
      </c>
      <c r="F54" s="2" t="s">
        <v>10</v>
      </c>
      <c r="G54" s="2" t="s">
        <v>37</v>
      </c>
      <c r="H54" s="2" t="s">
        <v>23</v>
      </c>
      <c r="I54" s="2" t="s">
        <v>7</v>
      </c>
      <c r="J54" s="2" t="s">
        <v>17</v>
      </c>
      <c r="K54" s="2" t="s">
        <v>79</v>
      </c>
    </row>
    <row r="55" spans="2:11" x14ac:dyDescent="0.25">
      <c r="B55" s="2" t="s">
        <v>20</v>
      </c>
      <c r="C55" s="2" t="s">
        <v>21</v>
      </c>
      <c r="D55" s="2" t="s">
        <v>12</v>
      </c>
      <c r="E55" s="2" t="s">
        <v>22</v>
      </c>
      <c r="F55" s="2" t="s">
        <v>15</v>
      </c>
      <c r="G55" s="2" t="s">
        <v>38</v>
      </c>
      <c r="H55" s="2" t="s">
        <v>27</v>
      </c>
      <c r="I55" s="2" t="s">
        <v>12</v>
      </c>
      <c r="J55" s="2" t="s">
        <v>21</v>
      </c>
      <c r="K55" s="2" t="s">
        <v>80</v>
      </c>
    </row>
    <row r="56" spans="2:11" x14ac:dyDescent="0.25">
      <c r="B56" s="2" t="s">
        <v>24</v>
      </c>
      <c r="C56" s="2" t="s">
        <v>25</v>
      </c>
      <c r="D56" s="2" t="s">
        <v>17</v>
      </c>
      <c r="E56" s="2" t="s">
        <v>26</v>
      </c>
      <c r="F56" s="2" t="s">
        <v>19</v>
      </c>
      <c r="G56" s="2" t="s">
        <v>39</v>
      </c>
      <c r="H56" s="2" t="s">
        <v>78</v>
      </c>
      <c r="I56" s="2" t="s">
        <v>17</v>
      </c>
      <c r="J56" s="2" t="s">
        <v>25</v>
      </c>
      <c r="K56" s="2" t="s">
        <v>81</v>
      </c>
    </row>
    <row r="57" spans="2:11" x14ac:dyDescent="0.25">
      <c r="B57" s="17" t="s">
        <v>86</v>
      </c>
      <c r="C57" s="17"/>
      <c r="D57" s="17"/>
      <c r="E57" s="17"/>
      <c r="F57" s="17"/>
      <c r="G57" s="17"/>
      <c r="H57" s="17"/>
      <c r="I57" s="17"/>
      <c r="J57" s="17"/>
    </row>
    <row r="58" spans="2:11" x14ac:dyDescent="0.25">
      <c r="B58" s="1" t="s">
        <v>1</v>
      </c>
      <c r="C58" s="1" t="s">
        <v>41</v>
      </c>
      <c r="D58" s="1" t="s">
        <v>3</v>
      </c>
      <c r="E58" s="1" t="s">
        <v>42</v>
      </c>
      <c r="F58" s="1" t="s">
        <v>4</v>
      </c>
      <c r="G58" s="1" t="s">
        <v>30</v>
      </c>
      <c r="H58" s="1" t="s">
        <v>84</v>
      </c>
      <c r="I58" s="1" t="s">
        <v>85</v>
      </c>
      <c r="J58" s="1" t="s">
        <v>76</v>
      </c>
    </row>
    <row r="59" spans="2:11" x14ac:dyDescent="0.25">
      <c r="B59" s="2" t="s">
        <v>6</v>
      </c>
      <c r="C59" s="2" t="s">
        <v>44</v>
      </c>
      <c r="D59" s="2" t="s">
        <v>45</v>
      </c>
      <c r="E59" s="2" t="s">
        <v>7</v>
      </c>
      <c r="F59" s="2" t="s">
        <v>46</v>
      </c>
      <c r="G59" s="2" t="s">
        <v>74</v>
      </c>
      <c r="H59" s="2" t="s">
        <v>35</v>
      </c>
      <c r="I59" s="2" t="s">
        <v>45</v>
      </c>
      <c r="J59" s="2" t="s">
        <v>23</v>
      </c>
    </row>
    <row r="60" spans="2:11" x14ac:dyDescent="0.25">
      <c r="B60" s="2" t="s">
        <v>11</v>
      </c>
      <c r="C60" s="2" t="s">
        <v>48</v>
      </c>
      <c r="D60" s="2" t="s">
        <v>49</v>
      </c>
      <c r="E60" s="2" t="s">
        <v>12</v>
      </c>
      <c r="F60" s="2" t="s">
        <v>50</v>
      </c>
      <c r="G60" s="2" t="s">
        <v>33</v>
      </c>
      <c r="H60" s="2" t="s">
        <v>10</v>
      </c>
      <c r="I60" s="2" t="s">
        <v>49</v>
      </c>
      <c r="J60" s="2" t="s">
        <v>27</v>
      </c>
    </row>
    <row r="61" spans="2:11" x14ac:dyDescent="0.25">
      <c r="B61" s="2" t="s">
        <v>16</v>
      </c>
      <c r="C61" s="2" t="s">
        <v>52</v>
      </c>
      <c r="D61" s="2" t="s">
        <v>53</v>
      </c>
      <c r="E61" s="2" t="s">
        <v>17</v>
      </c>
      <c r="F61" s="2" t="s">
        <v>9</v>
      </c>
      <c r="G61" s="2" t="s">
        <v>35</v>
      </c>
      <c r="H61" s="2" t="s">
        <v>15</v>
      </c>
      <c r="I61" s="2" t="s">
        <v>53</v>
      </c>
      <c r="J61" s="2" t="s">
        <v>78</v>
      </c>
    </row>
    <row r="62" spans="2:11" x14ac:dyDescent="0.25">
      <c r="B62" s="2" t="s">
        <v>20</v>
      </c>
      <c r="C62" s="2" t="s">
        <v>55</v>
      </c>
      <c r="D62" s="2" t="s">
        <v>56</v>
      </c>
      <c r="E62" s="2" t="s">
        <v>21</v>
      </c>
      <c r="F62" s="2" t="s">
        <v>14</v>
      </c>
      <c r="G62" s="2" t="s">
        <v>10</v>
      </c>
      <c r="H62" s="2" t="s">
        <v>19</v>
      </c>
      <c r="I62" s="2" t="s">
        <v>56</v>
      </c>
      <c r="J62" s="2" t="s">
        <v>79</v>
      </c>
    </row>
    <row r="63" spans="2:11" x14ac:dyDescent="0.25">
      <c r="B63" s="2" t="s">
        <v>24</v>
      </c>
      <c r="C63" s="2" t="s">
        <v>59</v>
      </c>
      <c r="D63" s="2" t="s">
        <v>60</v>
      </c>
      <c r="E63" s="2" t="s">
        <v>25</v>
      </c>
      <c r="F63" s="2" t="s">
        <v>18</v>
      </c>
      <c r="G63" s="2" t="s">
        <v>15</v>
      </c>
      <c r="H63" s="2" t="s">
        <v>23</v>
      </c>
      <c r="I63" s="2" t="s">
        <v>60</v>
      </c>
      <c r="J63" s="2" t="s">
        <v>80</v>
      </c>
    </row>
  </sheetData>
  <mergeCells count="9">
    <mergeCell ref="B43:G43"/>
    <mergeCell ref="B50:K50"/>
    <mergeCell ref="B57:J57"/>
    <mergeCell ref="B1:F1"/>
    <mergeCell ref="B8:H8"/>
    <mergeCell ref="B15:I15"/>
    <mergeCell ref="B22:D22"/>
    <mergeCell ref="B29:F29"/>
    <mergeCell ref="B36:G36"/>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8DB4E-030A-41E0-81C6-A72AEB140D69}">
  <sheetPr codeName="Sheet3"/>
  <dimension ref="B2:R29"/>
  <sheetViews>
    <sheetView topLeftCell="B1" workbookViewId="0">
      <selection activeCell="K23" sqref="K23"/>
    </sheetView>
  </sheetViews>
  <sheetFormatPr defaultRowHeight="15" x14ac:dyDescent="0.25"/>
  <cols>
    <col min="1" max="1" width="11.140625" bestFit="1" customWidth="1"/>
    <col min="2" max="2" width="16.140625" bestFit="1" customWidth="1"/>
    <col min="3" max="3" width="11.28515625" bestFit="1" customWidth="1"/>
    <col min="5" max="5" width="18.7109375" bestFit="1" customWidth="1"/>
    <col min="7" max="7" width="3.42578125" customWidth="1"/>
    <col min="8" max="8" width="11.85546875" customWidth="1"/>
    <col min="9" max="9" width="16.140625" bestFit="1" customWidth="1"/>
    <col min="10" max="10" width="9.85546875" bestFit="1" customWidth="1"/>
    <col min="11" max="11" width="14.7109375" bestFit="1" customWidth="1"/>
    <col min="13" max="13" width="13.28515625" bestFit="1" customWidth="1"/>
    <col min="14" max="14" width="16.140625" bestFit="1" customWidth="1"/>
    <col min="15" max="15" width="12" bestFit="1" customWidth="1"/>
    <col min="16" max="16" width="13.28515625" bestFit="1" customWidth="1"/>
  </cols>
  <sheetData>
    <row r="2" spans="2:16" x14ac:dyDescent="0.25">
      <c r="B2" s="6" t="s">
        <v>116</v>
      </c>
    </row>
    <row r="3" spans="2:16" ht="17.45" customHeight="1" x14ac:dyDescent="0.25">
      <c r="B3" s="8" t="str">
        <f>Input!D4</f>
        <v>Polo</v>
      </c>
      <c r="C3" s="1" t="str">
        <f>Input!D7</f>
        <v>Centimeters</v>
      </c>
      <c r="E3" s="1" t="s">
        <v>106</v>
      </c>
      <c r="F3" s="1" t="s">
        <v>100</v>
      </c>
      <c r="G3" s="1" t="s">
        <v>117</v>
      </c>
      <c r="H3" s="4" t="s">
        <v>112</v>
      </c>
      <c r="I3" s="4" t="s">
        <v>104</v>
      </c>
      <c r="J3" s="4" t="s">
        <v>103</v>
      </c>
      <c r="K3" s="4" t="s">
        <v>105</v>
      </c>
      <c r="L3" s="4" t="s">
        <v>102</v>
      </c>
      <c r="M3" s="4" t="s">
        <v>111</v>
      </c>
      <c r="N3" s="4" t="s">
        <v>113</v>
      </c>
      <c r="O3" s="4" t="s">
        <v>114</v>
      </c>
      <c r="P3" s="4" t="s">
        <v>115</v>
      </c>
    </row>
    <row r="4" spans="2:16" x14ac:dyDescent="0.25">
      <c r="C4" s="1" t="str">
        <f>IF(OR(F4="",F4=0),"",IF(Input!$D$7="Inches",F4,F4/2.54))</f>
        <v/>
      </c>
      <c r="E4" s="1" t="s">
        <v>29</v>
      </c>
      <c r="F4" s="1" t="str">
        <f>IF(Input!C10="","",Input!C10)</f>
        <v/>
      </c>
      <c r="G4" s="14" t="str">
        <f>IF(F4="","","P")</f>
        <v/>
      </c>
      <c r="H4" s="12" t="s">
        <v>109</v>
      </c>
      <c r="I4" s="12" t="s">
        <v>109</v>
      </c>
      <c r="J4" s="12" t="s">
        <v>109</v>
      </c>
      <c r="K4" s="12"/>
      <c r="L4" s="12"/>
      <c r="M4" s="12"/>
      <c r="N4" s="12"/>
      <c r="O4" s="12" t="s">
        <v>109</v>
      </c>
      <c r="P4" s="12" t="s">
        <v>109</v>
      </c>
    </row>
    <row r="5" spans="2:16" x14ac:dyDescent="0.25">
      <c r="C5" s="1" t="str">
        <f>IF(OR(F5="",F5=0),"",IF(Input!$D$7="Inches",F5,F5/2.54))</f>
        <v/>
      </c>
      <c r="E5" s="1" t="s">
        <v>3</v>
      </c>
      <c r="F5" s="1" t="str">
        <f>IF(Input!C11="","",Input!C11)</f>
        <v/>
      </c>
      <c r="G5" s="14" t="str">
        <f t="shared" ref="G5:G20" si="0">IF(F5="","","P")</f>
        <v/>
      </c>
      <c r="H5" s="12" t="s">
        <v>109</v>
      </c>
      <c r="I5" s="12" t="s">
        <v>109</v>
      </c>
      <c r="J5" s="12" t="s">
        <v>109</v>
      </c>
      <c r="K5" s="12"/>
      <c r="L5" s="12" t="s">
        <v>109</v>
      </c>
      <c r="M5" s="12" t="s">
        <v>109</v>
      </c>
      <c r="N5" s="12" t="s">
        <v>109</v>
      </c>
      <c r="O5" s="12" t="s">
        <v>109</v>
      </c>
      <c r="P5" s="12" t="s">
        <v>109</v>
      </c>
    </row>
    <row r="6" spans="2:16" x14ac:dyDescent="0.25">
      <c r="C6" s="1" t="str">
        <f>IF(OR(F6="",F6=0),"",IF(Input!$D$7="Inches",F6,F6/2.54))</f>
        <v/>
      </c>
      <c r="E6" s="1" t="s">
        <v>42</v>
      </c>
      <c r="F6" s="1" t="str">
        <f>IF(Input!C12="","",Input!C12)</f>
        <v/>
      </c>
      <c r="G6" s="14" t="str">
        <f t="shared" si="0"/>
        <v/>
      </c>
      <c r="H6" s="12"/>
      <c r="I6" s="12"/>
      <c r="J6" s="12" t="s">
        <v>109</v>
      </c>
      <c r="K6" s="12"/>
      <c r="L6" s="12" t="s">
        <v>109</v>
      </c>
      <c r="M6" s="12" t="s">
        <v>109</v>
      </c>
      <c r="N6" s="12" t="s">
        <v>109</v>
      </c>
      <c r="O6" s="12" t="s">
        <v>109</v>
      </c>
      <c r="P6" s="12" t="s">
        <v>109</v>
      </c>
    </row>
    <row r="7" spans="2:16" x14ac:dyDescent="0.25">
      <c r="C7" s="1" t="str">
        <f>IF(OR(F7="",F7=0),"",IF(Input!$D$7="Inches",F7,F7/2.54))</f>
        <v/>
      </c>
      <c r="E7" s="1" t="s">
        <v>4</v>
      </c>
      <c r="F7" s="1" t="str">
        <f>IF(Input!C13="","",Input!C13)</f>
        <v/>
      </c>
      <c r="G7" s="14" t="str">
        <f t="shared" si="0"/>
        <v/>
      </c>
      <c r="H7" s="12" t="s">
        <v>109</v>
      </c>
      <c r="I7" s="12" t="s">
        <v>109</v>
      </c>
      <c r="J7" s="12" t="s">
        <v>109</v>
      </c>
      <c r="K7" s="12"/>
      <c r="L7" s="12"/>
      <c r="M7" s="12"/>
      <c r="N7" s="12"/>
      <c r="O7" s="12" t="s">
        <v>109</v>
      </c>
      <c r="P7" s="12" t="s">
        <v>109</v>
      </c>
    </row>
    <row r="8" spans="2:16" x14ac:dyDescent="0.25">
      <c r="C8" s="1" t="str">
        <f>IF(OR(F8="",F8=0),"",IF(Input!$D$7="Inches",F8,F8/2.54))</f>
        <v/>
      </c>
      <c r="E8" s="1" t="s">
        <v>30</v>
      </c>
      <c r="F8" s="1" t="str">
        <f>IF(Input!C14="","",Input!C14)</f>
        <v/>
      </c>
      <c r="G8" s="14" t="str">
        <f t="shared" si="0"/>
        <v/>
      </c>
      <c r="H8" s="12"/>
      <c r="I8" s="12" t="s">
        <v>109</v>
      </c>
      <c r="J8" s="12"/>
      <c r="K8" s="12"/>
      <c r="L8" s="12"/>
      <c r="M8" s="12"/>
      <c r="N8" s="12"/>
      <c r="O8" s="12" t="s">
        <v>109</v>
      </c>
      <c r="P8" s="12" t="s">
        <v>109</v>
      </c>
    </row>
    <row r="9" spans="2:16" x14ac:dyDescent="0.25">
      <c r="C9" s="1" t="str">
        <f>IF(OR(F9="",F9=0),"",IF(Input!$D$7="Inches",F9,F9/2.54))</f>
        <v/>
      </c>
      <c r="E9" s="1" t="s">
        <v>5</v>
      </c>
      <c r="F9" s="1" t="str">
        <f>IF(Input!C15="","",Input!C15)</f>
        <v/>
      </c>
      <c r="G9" s="14" t="str">
        <f t="shared" si="0"/>
        <v/>
      </c>
      <c r="H9" s="12" t="s">
        <v>109</v>
      </c>
      <c r="I9" s="12"/>
      <c r="J9" s="12" t="s">
        <v>109</v>
      </c>
      <c r="K9" s="12"/>
      <c r="L9" s="12" t="s">
        <v>109</v>
      </c>
      <c r="M9" s="12"/>
      <c r="N9" s="12"/>
      <c r="O9" s="12"/>
      <c r="P9" s="12"/>
    </row>
    <row r="10" spans="2:16" x14ac:dyDescent="0.25">
      <c r="C10" s="1" t="str">
        <f>IF(OR(F10="",F10=0),"",IF(Input!$D$7="Inches",F10,F10/2.54))</f>
        <v/>
      </c>
      <c r="E10" s="1" t="s">
        <v>76</v>
      </c>
      <c r="F10" s="1" t="str">
        <f>IF(Input!C16="","",Input!C16)</f>
        <v/>
      </c>
      <c r="G10" s="14" t="str">
        <f t="shared" si="0"/>
        <v/>
      </c>
      <c r="H10" s="12"/>
      <c r="I10" s="12"/>
      <c r="J10" s="12"/>
      <c r="K10" s="12"/>
      <c r="L10" s="12"/>
      <c r="M10" s="12" t="s">
        <v>109</v>
      </c>
      <c r="N10" s="12" t="s">
        <v>109</v>
      </c>
      <c r="O10" s="12" t="s">
        <v>109</v>
      </c>
      <c r="P10" s="12" t="s">
        <v>109</v>
      </c>
    </row>
    <row r="11" spans="2:16" x14ac:dyDescent="0.25">
      <c r="C11" s="1" t="str">
        <f>IF(OR(F11="",F11=0),"",IF(Input!$D$7="Inches",F11,F11/2.54))</f>
        <v/>
      </c>
      <c r="E11" s="1" t="s">
        <v>99</v>
      </c>
      <c r="F11" s="1" t="str">
        <f>IF(Input!C17="","",Input!C17)</f>
        <v/>
      </c>
      <c r="G11" s="14" t="str">
        <f t="shared" si="0"/>
        <v/>
      </c>
      <c r="H11" s="12"/>
      <c r="I11" s="12"/>
      <c r="J11" s="12"/>
      <c r="K11" s="12" t="s">
        <v>109</v>
      </c>
      <c r="L11" s="12"/>
      <c r="M11" s="12"/>
      <c r="N11" s="12"/>
      <c r="O11" s="12"/>
      <c r="P11" s="12"/>
    </row>
    <row r="12" spans="2:16" x14ac:dyDescent="0.25">
      <c r="C12" s="1" t="str">
        <f>IF(OR(F12="",F12=0),"",IF(Input!$D$7="Inches",F12,F12/2.54))</f>
        <v/>
      </c>
      <c r="E12" s="1" t="s">
        <v>31</v>
      </c>
      <c r="F12" s="1" t="str">
        <f>IF(Input!C18="","",Input!C18)</f>
        <v/>
      </c>
      <c r="G12" s="14" t="str">
        <f t="shared" si="0"/>
        <v/>
      </c>
      <c r="H12" s="12"/>
      <c r="I12" s="12" t="s">
        <v>109</v>
      </c>
      <c r="J12" s="12"/>
      <c r="K12" s="12"/>
      <c r="L12" s="12"/>
      <c r="M12" s="12"/>
      <c r="N12" s="12"/>
      <c r="O12" s="12" t="s">
        <v>109</v>
      </c>
      <c r="P12" s="12"/>
    </row>
    <row r="13" spans="2:16" x14ac:dyDescent="0.25">
      <c r="C13" s="1" t="str">
        <f>IF(OR(F13="",F13=0),"",IF(Input!$D$7="Inches",F13,F13/2.54))</f>
        <v/>
      </c>
      <c r="E13" s="1" t="s">
        <v>43</v>
      </c>
      <c r="F13" s="1" t="str">
        <f>IF(Input!C19="","",Input!C19)</f>
        <v/>
      </c>
      <c r="G13" s="14" t="str">
        <f t="shared" si="0"/>
        <v/>
      </c>
      <c r="H13" s="12"/>
      <c r="I13" s="12"/>
      <c r="J13" s="12" t="s">
        <v>109</v>
      </c>
      <c r="K13" s="12"/>
      <c r="L13" s="12"/>
      <c r="M13" s="12"/>
      <c r="N13" s="12"/>
      <c r="O13" s="12"/>
      <c r="P13" s="12"/>
    </row>
    <row r="14" spans="2:16" x14ac:dyDescent="0.25">
      <c r="C14" s="1" t="str">
        <f>IF(OR(F14="",F14=0),"",IF(Input!$D$7="Inches",F14,F14/2.54))</f>
        <v/>
      </c>
      <c r="E14" s="1" t="s">
        <v>64</v>
      </c>
      <c r="F14" s="1" t="str">
        <f>IF(Input!C20="","",Input!C20)</f>
        <v/>
      </c>
      <c r="G14" s="14" t="str">
        <f t="shared" si="0"/>
        <v/>
      </c>
      <c r="H14" s="12"/>
      <c r="I14" s="12"/>
      <c r="J14" s="12"/>
      <c r="K14" s="12" t="s">
        <v>109</v>
      </c>
      <c r="L14" s="12"/>
      <c r="M14" s="12"/>
      <c r="N14" s="12"/>
      <c r="O14" s="12"/>
      <c r="P14" s="12"/>
    </row>
    <row r="15" spans="2:16" x14ac:dyDescent="0.25">
      <c r="C15" s="1" t="str">
        <f>IF(OR(F15="",F15=0),"",IF(Input!$D$7="Inches",F15,F15/2.54))</f>
        <v/>
      </c>
      <c r="E15" s="1" t="s">
        <v>71</v>
      </c>
      <c r="F15" s="1" t="str">
        <f>IF(Input!C21="","",Input!C21)</f>
        <v/>
      </c>
      <c r="G15" s="14" t="str">
        <f t="shared" si="0"/>
        <v/>
      </c>
      <c r="H15" s="12"/>
      <c r="I15" s="12"/>
      <c r="J15" s="12"/>
      <c r="K15" s="12"/>
      <c r="L15" s="12" t="s">
        <v>109</v>
      </c>
      <c r="M15" s="12" t="s">
        <v>109</v>
      </c>
      <c r="N15" s="12" t="s">
        <v>109</v>
      </c>
      <c r="O15" s="12"/>
      <c r="P15" s="12"/>
    </row>
    <row r="16" spans="2:16" x14ac:dyDescent="0.25">
      <c r="C16" s="1" t="str">
        <f>IF(OR(F16="",F16=0),"",IF(Input!$D$7="Inches",F16,F16/2.54))</f>
        <v/>
      </c>
      <c r="E16" s="1" t="s">
        <v>110</v>
      </c>
      <c r="F16" s="1" t="str">
        <f>IF(Input!C22="","",Input!C22)</f>
        <v/>
      </c>
      <c r="G16" s="14" t="str">
        <f t="shared" si="0"/>
        <v/>
      </c>
      <c r="H16" s="12"/>
      <c r="I16" s="12"/>
      <c r="J16" s="12"/>
      <c r="K16" s="12"/>
      <c r="L16" s="12"/>
      <c r="M16" s="12" t="s">
        <v>109</v>
      </c>
      <c r="N16" s="12" t="s">
        <v>109</v>
      </c>
      <c r="O16" s="12"/>
      <c r="P16" s="12"/>
    </row>
    <row r="17" spans="3:18" x14ac:dyDescent="0.25">
      <c r="C17" s="1" t="str">
        <f>IF(OR(F17="",F17=0),"",IF(Input!$D$7="Inches",F17,F17/2.54))</f>
        <v/>
      </c>
      <c r="E17" s="1" t="s">
        <v>84</v>
      </c>
      <c r="F17" s="1" t="str">
        <f>IF(Input!C23="","",Input!C23)</f>
        <v/>
      </c>
      <c r="G17" s="14" t="str">
        <f t="shared" si="0"/>
        <v/>
      </c>
      <c r="H17" s="12"/>
      <c r="I17" s="12"/>
      <c r="J17" s="12"/>
      <c r="K17" s="12"/>
      <c r="L17" s="12"/>
      <c r="M17" s="12"/>
      <c r="N17" s="12"/>
      <c r="O17" s="12" t="s">
        <v>109</v>
      </c>
      <c r="P17" s="12" t="s">
        <v>109</v>
      </c>
    </row>
    <row r="18" spans="3:18" x14ac:dyDescent="0.25">
      <c r="C18" s="1" t="str">
        <f>IF(OR(F18="",F18=0),"",IF(Input!$D$7="Inches",F18,F18/2.54))</f>
        <v/>
      </c>
      <c r="E18" s="1" t="s">
        <v>85</v>
      </c>
      <c r="F18" s="1" t="str">
        <f>IF(Input!C24="","",Input!C24)</f>
        <v/>
      </c>
      <c r="G18" s="14" t="str">
        <f t="shared" si="0"/>
        <v/>
      </c>
      <c r="H18" s="12"/>
      <c r="I18" s="12"/>
      <c r="J18" s="12"/>
      <c r="K18" s="12"/>
      <c r="L18" s="12"/>
      <c r="M18" s="12"/>
      <c r="N18" s="12"/>
      <c r="O18" s="12" t="s">
        <v>109</v>
      </c>
      <c r="P18" s="12" t="s">
        <v>109</v>
      </c>
    </row>
    <row r="19" spans="3:18" x14ac:dyDescent="0.25">
      <c r="C19" s="1" t="str">
        <f>IF(OR(F19="",F19=0),"",IF(Input!$D$7="Inches",F19,F19/2.54))</f>
        <v/>
      </c>
      <c r="E19" s="1" t="s">
        <v>32</v>
      </c>
      <c r="F19" s="1" t="str">
        <f>IF(Input!C25="","",Input!C25)</f>
        <v/>
      </c>
      <c r="G19" s="14" t="str">
        <f t="shared" si="0"/>
        <v/>
      </c>
      <c r="H19" s="12"/>
      <c r="I19" s="12" t="s">
        <v>109</v>
      </c>
      <c r="J19" s="12"/>
      <c r="K19" s="12"/>
      <c r="L19" s="12"/>
      <c r="M19" s="12"/>
      <c r="N19" s="12"/>
      <c r="O19" s="12"/>
      <c r="P19" s="12"/>
    </row>
    <row r="20" spans="3:18" ht="18.75" x14ac:dyDescent="0.3">
      <c r="E20" s="2"/>
      <c r="F20" s="2"/>
      <c r="G20" s="14" t="str">
        <f t="shared" si="0"/>
        <v/>
      </c>
      <c r="H20" s="1" t="str">
        <f t="array" ref="H20">IFERROR(INDEX(SizeCharts!$B$3:$B$7,MATCH(1,(Calculations!E4&gt;=VALUE(LEFT(SizeCharts!$C$3:$C$7,FIND("-",SizeCharts!$C$3:$C$7)-1)))*(Calculations!F4&lt;=VALUE(MID(SizeCharts!$C$3:$C$7,FIND("-",SizeCharts!$C$3:$C$7)+1,LEN(SizeCharts!$C$3:$C$7))))*(Calculations!E5&gt;=VALUE(LEFT(SizeCharts!$C$3:$C$7,FIND("-",SizeCharts!$D$3:$D$7)-1)))*(Calculations!F5&lt;=VALUE(MID(SizeCharts!$D$3:$D$7,FIND("-",SizeCharts!$D$3:$D$7)+1,LEN(SizeCharts!$D$3:$D$7))))*(Calculations!E7&gt;=VALUE(LEFT(SizeCharts!$E$3:$E$7,FIND("-",SizeCharts!$E$3:$E$7)-1)))*(Calculations!F7&lt;=VALUE(MID(SizeCharts!$E$3:$E$7,FIND("-",SizeCharts!$E$3:$E$7)+1,LEN(SizeCharts!$E$3:$E$7))))*(Calculations!E9&gt;=VALUE(LEFT(SizeCharts!$F$3:$F$7,FIND("-",SizeCharts!$F$3:$F$7)-1)))*(Calculations!F9&lt;=VALUE(MID(SizeCharts!$F$3:$F$7,FIND("-",SizeCharts!$F$3:$F$7)+1,LEN(SizeCharts!$F$3:$F$7)))),0)),"No Match")</f>
        <v>No Match</v>
      </c>
      <c r="I20" s="1" t="str">
        <f t="array" ref="I20">IFERROR(INDEX(SizeCharts!$B$10:$B$14,MATCH(1,(Calculations!E4&gt;=VALUE(LEFT(SizeCharts!$C$10:$C$14,FIND("-",SizeCharts!$C$10:$C$14)-1)))*(Calculations!F4&lt;=VALUE(MID(SizeCharts!$C$10:$C$14,FIND("-",SizeCharts!$C$10:$C$14)+1,LEN(SizeCharts!$C$10:$C$14))))*(Calculations!E5&gt;=VALUE(LEFT(SizeCharts!$D$10:$D$14,FIND("-",SizeCharts!$D$10:$D$14)-1)))*(Calculations!F5&lt;=VALUE(MID(SizeCharts!$D$10:$D$14,FIND("-",SizeCharts!$D$10:$D$14)+1,LEN(SizeCharts!$D$10:$D$14))))*(Calculations!E7&gt;=VALUE(LEFT(SizeCharts!$E$10:$E$14,FIND("-",SizeCharts!$E$10:$E$14)-1)))*(Calculations!F7&lt;=VALUE(MID(SizeCharts!$E$10:$E$14,FIND("-",SizeCharts!$E$10:$E$14)+1,LEN(SizeCharts!$E$10:$E$14))))*(Calculations!E8&gt;=VALUE(LEFT(SizeCharts!$F$10:$F$14,FIND("-",SizeCharts!$F$10:$F$14)-1)))*(Calculations!F8&lt;=VALUE(MID(SizeCharts!$F$10:$F$14,FIND("-",SizeCharts!$F$10:$F$14)+1,LEN(SizeCharts!$F$10:$F$14))))*(Calculations!E12&gt;=VALUE(LEFT(SizeCharts!$G$10:$G$14,FIND("-",SizeCharts!$G$10:$G$14)-1)))*(Calculations!F12&lt;=VALUE(MID(SizeCharts!$G$10:$G$14,FIND("-",SizeCharts!$G$10:$G$14)+1,LEN(SizeCharts!$G$10:$G$14))))*(Calculations!E19&gt;=VALUE(LEFT(SizeCharts!$H$10:$H$14,FIND("-",SizeCharts!$H$10:$H$14)-1)))*(Calculations!F19&lt;=VALUE(MID(SizeCharts!$H$10:$H$14,FIND("-",SizeCharts!$H$10:$H$14)+1,LEN(SizeCharts!$H$10:$H$14)))),0)),"No Match")</f>
        <v>No Match</v>
      </c>
      <c r="J20" s="1" t="str">
        <f t="array" ref="J20">IFERROR(INDEX(SizeCharts!$B$16:$B$21,MATCH(1,(Calculations!E4&gt;=VALUE(LEFT(SizeCharts!$C$16:$C$21,FIND("-",SizeCharts!$C$16:$C$21)-1)))*(Calculations!F4&lt;=VALUE(MID(SizeCharts!$C$16:$C$21,FIND("-",SizeCharts!$C$16:$C$21)+1,LEN(SizeCharts!$C$16:$C$21))))*(Calculations!E5&gt;=VALUE(LEFT(SizeCharts!$D$16:$D$21,FIND("-",SizeCharts!$D$16:$D$21)-1)))*(Calculations!F5&lt;=VALUE(MID(SizeCharts!$D$16:$D$21,FIND("-",SizeCharts!$D$16:$D$21)+1,LEN(SizeCharts!$D$16:$D$21))))*(Calculations!E6&gt;=VALUE(LEFT(SizeCharts!$E$16:$E$21,FIND("-",SizeCharts!$E$16:$E$21)-1)))*(Calculations!F6&lt;=VALUE(MID(SizeCharts!$E$16:$E$21,FIND("-",SizeCharts!$E$16:$E$21)+1,LEN(SizeCharts!$E$16:$E$21))))*(Calculations!E7&gt;=VALUE(LEFT(SizeCharts!$F$16:$F$21,FIND("-",SizeCharts!$F$16:$F$21)-1)))*(Calculations!F7&lt;=VALUE(MID(SizeCharts!$F$16:$F$21,FIND("-",SizeCharts!$F$16:$F$21)+1,LEN(SizeCharts!$F$16:$F$21))))*(Calculations!E8&gt;=VALUE(LEFT(SizeCharts!$G$16:$G$21,FIND("-",SizeCharts!$G$16:$G$21)-1)))*(Calculations!F8&lt;=VALUE(MID(SizeCharts!$G$16:$G$21,FIND("-",SizeCharts!$G$16:$G$21)+1,LEN(SizeCharts!$G$16:$G$21))))*(Calculations!E10&gt;=VALUE(LEFT(SizeCharts!$H$16:$H$21,FIND("-",SizeCharts!$H$16:$H$21)-1)))*(Calculations!F10&lt;=VALUE(MID(SizeCharts!$H$16:$H$21,FIND("-",SizeCharts!$H$16:$H$21)+1,LEN(SizeCharts!$H$16:$H$21)))),0)),"No Match")</f>
        <v>No Match</v>
      </c>
      <c r="K20" s="3" t="str">
        <f t="array" ref="K20">IFERROR(INDEX(SizeCharts!$B$24:$B$28,MATCH(1,(Calculations!E11&gt;=VALUE(LEFT(SizeCharts!$C$24:$C$28,FIND("-",SizeCharts!$C$24:$C$28)-1)))*(Calculations!F11&lt;=VALUE(MID(SizeCharts!$C$24:$C$28,FIND("-",SizeCharts!$C$24:$C$28)+1,LEN(SizeCharts!$C$24:$C$28))))*(Calculations!E14&gt;=VALUE(LEFT(SizeCharts!$D$24:$D$28,FIND("-",SizeCharts!$D$24:$D$28)-1)))*(Calculations!F14&lt;=VALUE(MID(SizeCharts!$D$24:$D$28,FIND("-",SizeCharts!$D$24:$D$28)+1,LEN(SizeCharts!$D$24:$D$28)))),0)),"No Match")</f>
        <v>No Match</v>
      </c>
      <c r="L20" s="1" t="str">
        <f t="array" ref="L20">IFERROR(INDEX(SizeCharts!$B$30:$B$35,MATCH(1,(Calculations!E5&gt;=VALUE(LEFT(SizeCharts!$C$30:$C$35,FIND("-",SizeCharts!$C$30:$C$35)-1)))*(Calculations!F5&lt;=VALUE(MID(SizeCharts!$C$30:$C$35,FIND("-",SizeCharts!$C$30:$C$35)+1,LEN(SizeCharts!$C$30:$C$35))))*(Calculations!E6&gt;=VALUE(LEFT(SizeCharts!$D$30:$D$35,FIND("-",SizeCharts!$D$30:$D$35)-1)))*(Calculations!F6&lt;=VALUE(MID(SizeCharts!$D$30:$D$35,FIND("-",SizeCharts!$D$30:$D$35)+1,LEN(SizeCharts!$D$30:$D$35))))*(Calculations!E9&gt;=VALUE(LEFT(SizeCharts!$E$30:$E$35,FIND("-",SizeCharts!$E$30:$E$35)-1)))*(Calculations!F9&lt;=VALUE(MID(SizeCharts!$E$30:$E$35,FIND("-",SizeCharts!$E$30:$E$35)+1,LEN(SizeCharts!$E$30:$E$35))))*(Calculations!E15&gt;=VALUE(LEFT(SizeCharts!$F$30:$F$35,FIND("-",SizeCharts!$F$30:$F$35)-1)))*(Calculations!F15&lt;=VALUE(MID(SizeCharts!$F$30:$F$35,FIND("-",SizeCharts!$F$30:$F$35)+1,LEN(SizeCharts!$F$30:$F$35)))),0)),"No Match")</f>
        <v>No Match</v>
      </c>
      <c r="M20" s="1" t="str">
        <f t="array" ref="M20">IFERROR(INDEX(SizeCharts!$B$37:$B$42,MATCH(1,(Calculations!E5&gt;=VALUE(LEFT(SizeCharts!$C$37:$C$42,FIND("-",SizeCharts!$C$37:$C$42)-1)))*(Calculations!F5&lt;=VALUE(MID(SizeCharts!$C$37:$C$42,FIND("-",SizeCharts!$C$37:$C$42)+1,LEN(SizeCharts!$C$37:$C$42))))*(Calculations!E6&gt;=VALUE(LEFT(SizeCharts!$D$37:$D$42,FIND("-",SizeCharts!$D$37:$D$42)-1)))*(Calculations!F6&lt;=VALUE(MID(SizeCharts!$D$37:$D$42,FIND("-",SizeCharts!$D$37:$D$42)+1,LEN(SizeCharts!$D$37:$D$42))))*(Calculations!E10&gt;=VALUE(LEFT(SizeCharts!$E$37:$E$42,FIND("-",SizeCharts!$E$37:$E$42)-1)))*(Calculations!F10&lt;=VALUE(MID(SizeCharts!$E$37:$E$42,FIND("-",SizeCharts!$E$37:$E$42)+1,LEN(SizeCharts!$E$37:$E$42))))*(Calculations!E15&gt;=VALUE(LEFT(SizeCharts!$F$37:$F$42,FIND("-",SizeCharts!$F$37:$F$42)-1)))*(Calculations!F15&lt;=VALUE(MID(SizeCharts!$F$37:$F$42,FIND("-",SizeCharts!$F$37:$F$42)+1,LEN(SizeCharts!$F$37:$F$42))))*(Calculations!E16&gt;=VALUE(LEFT(SizeCharts!$G$37:$G$42,FIND("-",SizeCharts!$G$37:$G$42)-1)))*(Calculations!F16&lt;=VALUE(MID(SizeCharts!$G$37:$G$42,FIND("-",SizeCharts!$G$37:$G$42)+1,LEN(SizeCharts!$G$37:$G$42)))),0)),"No Match")</f>
        <v>No Match</v>
      </c>
      <c r="N20" s="1" t="str">
        <f t="array" ref="N20">IFERROR(INDEX(SizeCharts!$B$44:$B$49,MATCH(1,(Calculations!E5&gt;=VALUE(LEFT(SizeCharts!$C$44:$C$49,FIND("-",SizeCharts!$C$44:$C$49)-1)))*(Calculations!F5&lt;=VALUE(MID(SizeCharts!$C$44:$C$49,FIND("-",SizeCharts!$C$44:$C$49)+1,LEN(SizeCharts!$C$44:$C$49))))*(Calculations!E6&gt;=VALUE(LEFT(SizeCharts!$D$44:$D$49,FIND("-",SizeCharts!$D$44:$D$49)-1)))*(Calculations!F6&lt;=VALUE(MID(SizeCharts!$D$44:$D$49,FIND("-",SizeCharts!$D$44:$D$49)+1,LEN(SizeCharts!$D$44:$D$49))))*(Calculations!E7&gt;=VALUE(LEFT(SizeCharts!$E$44:$E$49,FIND("-",SizeCharts!$E$44:$E$49)-1)))*(Calculations!F7&lt;=VALUE(MID(SizeCharts!$E$44:$E$49,FIND("-",SizeCharts!$E$44:$E$49)+1,LEN(SizeCharts!$E$44:$E$49))))*(Calculations!E8&gt;=VALUE(LEFT(SizeCharts!$F$44:$F$49,FIND("-",SizeCharts!$F$44:$F$49)-1)))*(Calculations!F8&lt;=VALUE(MID(SizeCharts!$F$44:$F$49,FIND("-",SizeCharts!$F$44:$F$49)+1,LEN(SizeCharts!$F$44:$F$49))))*(Calculations!E9&gt;=VALUE(LEFT(SizeCharts!$G$44:$G$49,FIND("-",SizeCharts!$G$44:$G$49)-1)))*(Calculations!F9&lt;=VALUE(MID(SizeCharts!$G$44:$G$49,FIND("-",SizeCharts!$G$44:$G$49)+1,LEN(SizeCharts!$G$44:$G$49)))),0)),"No Match")</f>
        <v>No Match</v>
      </c>
      <c r="O20" s="1" t="str">
        <f t="array" ref="O20">IFERROR(INDEX(SizeCharts!$B$51:$B$56,MATCH(1,(Calculations!E4&gt;=VALUE(LEFT(SizeCharts!$C$51:$C$56,FIND("-",SizeCharts!$C$51:$C$56)-1)))*(Calculations!F4&lt;=VALUE(MID(SizeCharts!$C$51:$C$56,FIND("-",SizeCharts!$C$51:$C$56)+1,LEN(SizeCharts!$C$51:$C$56))))*(Calculations!E5&gt;=VALUE(LEFT(SizeCharts!$D$51:$D$56,FIND("-",SizeCharts!$D$51:$D$56)-1)))*(Calculations!F5&lt;=VALUE(MID(SizeCharts!$D$51:$D$56,FIND("-",SizeCharts!$D$51:$D$56)+1,LEN(SizeCharts!$D$51:$D$56))))*(Calculations!E6&gt;=VALUE(LEFT(SizeCharts!$E$51:$E$56,FIND("-",SizeCharts!$E$51:$E$56)-1)))*(Calculations!F6&lt;=VALUE(MID(SizeCharts!$E$51:$E$56,FIND("-",SizeCharts!$E$51:$E$56)+1,LEN(SizeCharts!$E$51:$E$56))))*(Calculations!E7&gt;=VALUE(LEFT(SizeCharts!$F$51:$F$56,FIND("-",SizeCharts!$F$51:$F$56)-1)))*(Calculations!F7&lt;=VALUE(MID(SizeCharts!$F$51:$F$56,FIND("-",SizeCharts!$F$51:$F$56)+1,LEN(SizeCharts!$F$51:$F$56))))*(Calculations!E8&gt;=VALUE(LEFT(SizeCharts!$G$51:$G$56,FIND("-",SizeCharts!$G$51:$G$56)-1)))*(Calculations!F8&lt;=VALUE(MID(SizeCharts!$G$51:$G$56,FIND("-",SizeCharts!$G$51:$G$56)+1,LEN(SizeCharts!$G$51:$G$56))))*(Calculations!E10&gt;=VALUE(LEFT(SizeCharts!$H$51:$H$56,FIND("-",SizeCharts!$H$51:$H$56)-1)))*(Calculations!F10&lt;=VALUE(MID(SizeCharts!$H$51:$H$56,FIND("-",SizeCharts!$H$51:$H$56)+1,LEN(SizeCharts!$H$51:$H$56))))*(Calculations!E12&gt;=VALUE(LEFT(SizeCharts!$I$51:$I$56,FIND("-",SizeCharts!$I$51:$I$56)-1)))*(Calculations!F12&lt;=VALUE(MID(SizeCharts!$I$51:$I$56,FIND("-",SizeCharts!$I$51:$I$56)+1,LEN(SizeCharts!$I$51:$I$56))))*(Calculations!E17&gt;=VALUE(LEFT(SizeCharts!$J$51:$J$56,FIND("-",SizeCharts!$J$51:$J$56)-1)))*(Calculations!F17&lt;=VALUE(MID(SizeCharts!$J$51:$J$56,FIND("-",SizeCharts!$J$51:$J$56)+1,LEN(SizeCharts!$J$51:$J$56))))*(Calculations!E18&gt;=VALUE(LEFT(SizeCharts!$K$51:$K$56,FIND("-",SizeCharts!$K$51:$K$56)-1)))*(Calculations!F18&lt;=VALUE(MID(SizeCharts!$K$51:$K$56,FIND("-",SizeCharts!$K$51:$K$56)+1,LEN(SizeCharts!$K$51:$K$56)))),0)),"No Match")</f>
        <v>No Match</v>
      </c>
      <c r="P20" s="1" t="str">
        <f t="array" ref="P20">IFERROR(INDEX(SizeCharts!$B$58:$B$63,MATCH(1,(Calculations!E4&gt;=VALUE(LEFT(SizeCharts!$C$58:$C$63,FIND("-",SizeCharts!$C$58:$C$63)-1)))*(Calculations!F4&lt;=VALUE(MID(SizeCharts!$C$58:$C$63,FIND("-",SizeCharts!$C$58:$C$63)+1,LEN(SizeCharts!$C$58:$C$63))))*(Calculations!E5&gt;=VALUE(LEFT(SizeCharts!$D$58:$D$63,FIND("-",SizeCharts!$D$58:$D$63)-1)))*(Calculations!F5&lt;=VALUE(MID(SizeCharts!$D$58:$D$63,FIND("-",SizeCharts!$D$58:$D$63)+1,LEN(SizeCharts!$D$58:$D$63))))*(Calculations!E6&gt;=VALUE(LEFT(SizeCharts!$E$58:$E$63,FIND("-",SizeCharts!$E$58:$E$63)-1)))*(Calculations!F6&lt;=VALUE(MID(SizeCharts!$E$58:$E$63,FIND("-",SizeCharts!$E$58:$E$63)+1,LEN(SizeCharts!$E$58:$E$63))))*(Calculations!E7&gt;=VALUE(LEFT(SizeCharts!$F$58:$F$63,FIND("-",SizeCharts!$F$58:$F$63)-1)))*(Calculations!F7&lt;=VALUE(MID(SizeCharts!$F$58:$F$63,FIND("-",SizeCharts!$F$58:$F$63)+1,LEN(SizeCharts!$F$58:$F$63))))*(Calculations!E8&gt;=VALUE(LEFT(SizeCharts!$G$58:$G$63,FIND("-",SizeCharts!$G$58:$G$63)-1)))*(Calculations!F8&lt;=VALUE(MID(SizeCharts!$G$58:$G$63,FIND("-",SizeCharts!$G$58:$G$63)+1,LEN(SizeCharts!$G$58:$G$63))))*(Calculations!E10&gt;=VALUE(LEFT(SizeCharts!$H$58:$H$63,FIND("-",SizeCharts!$H$58:$H$63)-1)))*(Calculations!F10&lt;=VALUE(MID(SizeCharts!$H$58:$H$63,FIND("-",SizeCharts!$H$58:$H$63)+1,LEN(SizeCharts!$H$58:$H$63))))*(Calculations!E17&gt;=VALUE(LEFT(SizeCharts!$I$58:$I$63,FIND("-",SizeCharts!$I$58:$I$63)-1)))*(Calculations!F17&lt;=VALUE(MID(SizeCharts!$I$58:$I$63,FIND("-",SizeCharts!$I$58:$I$63)+1,LEN(SizeCharts!$I$58:$I$63))))*(Calculations!E18&gt;=VALUE(LEFT(SizeCharts!$J$58:$J$63,FIND("-",SizeCharts!$J$58:$J$63)-1)))*(Calculations!F18&lt;=VALUE(MID(SizeCharts!$J$58:$J$63,FIND("-",SizeCharts!$J$58:$J$63)+1,LEN(SizeCharts!$J$58:$J$63)))),0)),"No Match")</f>
        <v>No Match</v>
      </c>
    </row>
    <row r="21" spans="3:18" ht="18.75" x14ac:dyDescent="0.3">
      <c r="K21" s="3" t="str">
        <f t="array" ref="K21">IFERROR(INDEX(SizeCharts!$B$24:$B$28,MATCH(1,(Calculations!E11&gt;=VALUE(LEFT(SizeCharts!$C$24:$C$28,FIND("-",SizeCharts!$C$24:$C$28)-1)))*(Calculations!F11&lt;=VALUE(MID(SizeCharts!$C$24:$C$28,FIND("-",SizeCharts!$C$24:$C$28)+1,LEN(SizeCharts!$C$24:$C$28))))*(Calculations!E14&gt;=VALUE(LEFT(SizeCharts!$D$24:$D$28,FIND("-",SizeCharts!$D$24:$D$28)-1)))*(Calculations!F14&lt;=VALUE(MID(SizeCharts!$D$24:$D$28,FIND("-",SizeCharts!$D$24:$D$28)+1,LEN(SizeCharts!$D$24:$D$28)))),0)),IF(Calculations!F14&gt;2,"34C","32A"))</f>
        <v>34C</v>
      </c>
    </row>
    <row r="25" spans="3:18" x14ac:dyDescent="0.25">
      <c r="J25" s="13"/>
      <c r="K25" s="13"/>
      <c r="L25" s="13"/>
      <c r="M25" s="13"/>
      <c r="N25" s="13"/>
      <c r="O25" s="13"/>
    </row>
    <row r="27" spans="3:18" x14ac:dyDescent="0.25">
      <c r="J27" s="13"/>
      <c r="K27" s="13"/>
      <c r="L27" s="13"/>
      <c r="M27" s="13"/>
      <c r="N27" s="13"/>
      <c r="O27" s="13"/>
      <c r="P27" s="13"/>
      <c r="Q27" s="13"/>
      <c r="R27" s="13"/>
    </row>
    <row r="29" spans="3:18" x14ac:dyDescent="0.25">
      <c r="J29" s="13"/>
      <c r="K29" s="13"/>
      <c r="L29" s="13"/>
      <c r="M29" s="13"/>
      <c r="N29" s="13"/>
      <c r="O29" s="13"/>
      <c r="P29" s="13"/>
    </row>
  </sheetData>
  <conditionalFormatting sqref="F4:F20">
    <cfRule type="notContainsBlanks" dxfId="4" priority="6">
      <formula>LEN(TRIM(F4))&gt;0</formula>
    </cfRule>
    <cfRule type="containsBlanks" dxfId="3" priority="5">
      <formula>LEN(TRIM(F4))=0</formula>
    </cfRule>
  </conditionalFormatting>
  <conditionalFormatting sqref="G4:G20">
    <cfRule type="notContainsBlanks" dxfId="2" priority="3">
      <formula>LEN(TRIM(G4))&gt;0</formula>
    </cfRule>
  </conditionalFormatting>
  <conditionalFormatting sqref="C4:C19">
    <cfRule type="containsBlanks" dxfId="1" priority="2">
      <formula>LEN(TRIM(C4))=0</formula>
    </cfRule>
    <cfRule type="notContainsBlanks" dxfId="0" priority="1">
      <formula>LEN(TRIM(C4))&gt;0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A8B2E-383E-4C5A-B129-A35331DBA8A8}">
  <sheetPr codeName="Sheet5"/>
  <dimension ref="A1"/>
  <sheetViews>
    <sheetView topLeftCell="A6" workbookViewId="0">
      <selection activeCell="J34" sqref="J34"/>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B803A-390C-4DA0-B8AE-38BF11FBCBE9}">
  <sheetPr codeName="Sheet4"/>
  <dimension ref="A1"/>
  <sheetViews>
    <sheetView tabSelected="1" workbookViewId="0">
      <selection activeCell="I20" sqref="I20"/>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Input</vt:lpstr>
      <vt:lpstr>SizeCharts</vt:lpstr>
      <vt:lpstr>Calculations</vt:lpstr>
      <vt:lpstr>Pictures</vt:lpstr>
      <vt:lpstr>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Oluwafemi Omoniyi</dc:creator>
  <cp:lastModifiedBy>Rose mary Wonah</cp:lastModifiedBy>
  <dcterms:created xsi:type="dcterms:W3CDTF">2025-06-06T05:39:48Z</dcterms:created>
  <dcterms:modified xsi:type="dcterms:W3CDTF">2025-06-21T09:11:52Z</dcterms:modified>
</cp:coreProperties>
</file>