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TM\APP_SalesTransaction_CustomerTransactionMaintenance\CustomerTransactionMaintenance\CustomerTransactionMaintenanceDocumentation\"/>
    </mc:Choice>
  </mc:AlternateContent>
  <xr:revisionPtr revIDLastSave="0" documentId="13_ncr:1_{8A69E318-7377-4A2B-93A4-0DC719FE2D8F}" xr6:coauthVersionLast="46" xr6:coauthVersionMax="46" xr10:uidLastSave="{00000000-0000-0000-0000-000000000000}"/>
  <bookViews>
    <workbookView xWindow="-120" yWindow="-120" windowWidth="29040" windowHeight="17640" xr2:uid="{A4652EF1-B6EB-41D9-81C5-46B77261B8FF}"/>
  </bookViews>
  <sheets>
    <sheet name="KEYS" sheetId="2" r:id="rId1"/>
    <sheet name="APPL" sheetId="3" r:id="rId2"/>
    <sheet name="SVC_OP" sheetId="6" r:id="rId3"/>
    <sheet name="PROP-VALUE" sheetId="1" r:id="rId4"/>
    <sheet name="CONFIRM" sheetId="4" r:id="rId5"/>
    <sheet name="DELETE" sheetId="8" r:id="rId6"/>
    <sheet name="REPLICATION" sheetId="9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7" i="1"/>
  <c r="E27" i="1"/>
  <c r="I26" i="1" l="1"/>
  <c r="H26" i="1"/>
  <c r="F26" i="1"/>
  <c r="E26" i="1"/>
  <c r="I25" i="1"/>
  <c r="I24" i="1"/>
  <c r="F25" i="1"/>
  <c r="F24" i="1"/>
  <c r="H25" i="1"/>
  <c r="H24" i="1"/>
  <c r="E25" i="1"/>
  <c r="E24" i="1"/>
  <c r="E13" i="1" l="1"/>
  <c r="F13" i="1"/>
  <c r="F14" i="1"/>
  <c r="F15" i="1"/>
  <c r="B11" i="6"/>
  <c r="G11" i="6"/>
  <c r="B5" i="6"/>
  <c r="G5" i="6"/>
  <c r="I23" i="1" l="1"/>
  <c r="F23" i="1"/>
  <c r="I22" i="1"/>
  <c r="F22" i="1" l="1"/>
  <c r="I21" i="1" l="1"/>
  <c r="F21" i="1"/>
  <c r="I20" i="1"/>
  <c r="F20" i="1"/>
  <c r="I19" i="1"/>
  <c r="F19" i="1"/>
  <c r="I18" i="1"/>
  <c r="F18" i="1"/>
  <c r="I17" i="1"/>
  <c r="F17" i="1"/>
  <c r="I16" i="1"/>
  <c r="F16" i="1"/>
  <c r="I14" i="1" l="1"/>
  <c r="I15" i="1"/>
  <c r="I13" i="1"/>
  <c r="H13" i="1"/>
  <c r="B13" i="8" l="1"/>
  <c r="B12" i="8"/>
  <c r="B11" i="8"/>
  <c r="B10" i="8"/>
  <c r="B9" i="8"/>
  <c r="G8" i="6"/>
  <c r="B10" i="6"/>
  <c r="G10" i="6" s="1"/>
  <c r="B9" i="6"/>
  <c r="G9" i="6" s="1"/>
  <c r="B8" i="6"/>
  <c r="C7" i="3"/>
  <c r="C8" i="3"/>
  <c r="C9" i="3"/>
  <c r="C4" i="3"/>
  <c r="C3" i="3"/>
  <c r="C2" i="3"/>
  <c r="B15" i="4" l="1"/>
  <c r="B14" i="4"/>
  <c r="B13" i="4"/>
  <c r="B12" i="4"/>
  <c r="B10" i="4"/>
  <c r="B2" i="4"/>
  <c r="B11" i="4"/>
  <c r="B3" i="4"/>
  <c r="A14" i="1" l="1"/>
  <c r="E14" i="1" s="1"/>
  <c r="H14" i="1" l="1"/>
  <c r="A15" i="1"/>
  <c r="B5" i="8"/>
  <c r="B6" i="4"/>
  <c r="B6" i="8"/>
  <c r="B4" i="8"/>
  <c r="B3" i="8"/>
  <c r="B2" i="8"/>
  <c r="B4" i="4"/>
  <c r="B5" i="4"/>
  <c r="B7" i="4"/>
  <c r="B4" i="6"/>
  <c r="G4" i="6" s="1"/>
  <c r="B3" i="6"/>
  <c r="G3" i="6" s="1"/>
  <c r="B2" i="6"/>
  <c r="G2" i="6" s="1"/>
  <c r="A16" i="1" l="1"/>
  <c r="E15" i="1"/>
  <c r="H15" i="1"/>
  <c r="A17" i="1" l="1"/>
  <c r="H16" i="1"/>
  <c r="E16" i="1"/>
  <c r="A18" i="1" l="1"/>
  <c r="H17" i="1"/>
  <c r="E17" i="1"/>
  <c r="A19" i="1" l="1"/>
  <c r="H18" i="1"/>
  <c r="E18" i="1"/>
  <c r="A20" i="1" l="1"/>
  <c r="H19" i="1"/>
  <c r="E19" i="1"/>
  <c r="A21" i="1" l="1"/>
  <c r="H20" i="1"/>
  <c r="E20" i="1"/>
  <c r="A22" i="1" l="1"/>
  <c r="A23" i="1" s="1"/>
  <c r="H21" i="1"/>
  <c r="E21" i="1"/>
  <c r="H23" i="1" l="1"/>
  <c r="E23" i="1"/>
  <c r="H22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 Hinsman</author>
  </authors>
  <commentList>
    <comment ref="B3" authorId="0" shapeId="0" xr:uid="{615155A2-825D-4797-824F-3A538FE65AD1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20 character max</t>
        </r>
      </text>
    </comment>
    <comment ref="B4" authorId="0" shapeId="0" xr:uid="{26F2EB83-5D11-4C19-A467-A90C530F6E86}">
      <text>
        <r>
          <rPr>
            <b/>
            <sz val="9"/>
            <color rgb="FF000000"/>
            <rFont val="Tahoma"/>
            <family val="2"/>
          </rPr>
          <t>Carl Hinsman: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75 character max</t>
        </r>
      </text>
    </comment>
    <comment ref="B6" authorId="0" shapeId="0" xr:uid="{AB3DDA36-2CE0-4016-9501-5897BD12179E}">
      <text>
        <r>
          <rPr>
            <b/>
            <sz val="9"/>
            <color rgb="FF000000"/>
            <rFont val="Tahoma"/>
            <family val="2"/>
          </rPr>
          <t>Carl Hinsman: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 alpha characters, 
</t>
        </r>
        <r>
          <rPr>
            <sz val="9"/>
            <color rgb="FF000000"/>
            <rFont val="Tahoma"/>
            <family val="2"/>
          </rPr>
          <t>ALL CAPS</t>
        </r>
      </text>
    </comment>
    <comment ref="B7" authorId="0" shapeId="0" xr:uid="{0AAF89A8-5A16-4606-AB81-1E173B2B5085}">
      <text>
        <r>
          <rPr>
            <b/>
            <sz val="9"/>
            <color rgb="FF000000"/>
            <rFont val="Tahoma"/>
            <family val="2"/>
          </rPr>
          <t>Carl Hinsman: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75 character max</t>
        </r>
      </text>
    </comment>
    <comment ref="B8" authorId="0" shapeId="0" xr:uid="{FE888655-59F4-49C7-8F54-32B46F0EEEE3}">
      <text>
        <r>
          <rPr>
            <b/>
            <sz val="9"/>
            <color rgb="FF000000"/>
            <rFont val="Tahoma"/>
            <family val="2"/>
          </rPr>
          <t>Carl Hinsman: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MF_DB2 : DVLM | QPROD | PROD
</t>
        </r>
        <r>
          <rPr>
            <sz val="9"/>
            <color rgb="FF000000"/>
            <rFont val="Tahoma"/>
            <family val="2"/>
          </rPr>
          <t xml:space="preserve">ORACLE : llbean
</t>
        </r>
        <r>
          <rPr>
            <sz val="9"/>
            <color rgb="FF000000"/>
            <rFont val="Tahoma"/>
            <family val="2"/>
          </rPr>
          <t>SQL_SERVER : dbo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 Hinsman</author>
  </authors>
  <commentList>
    <comment ref="A2" authorId="0" shapeId="0" xr:uid="{6E420C6D-CFA0-4C4E-AB4C-92782EB2601C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Application are normally generated by the Enterprise Security Administration portal application.</t>
        </r>
      </text>
    </comment>
    <comment ref="A7" authorId="0" shapeId="0" xr:uid="{4E082D63-FAEC-49E2-9028-A06852733923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Application are normally generated by the Enterprise Security Administration portal application.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 Hinsman</author>
  </authors>
  <commentList>
    <comment ref="C1" authorId="0" shapeId="0" xr:uid="{3A843A89-EA56-475D-9CB6-C21AD3E86467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Max two (2) characters, will be added to SVC_OP to make SVC_OP_CD</t>
        </r>
      </text>
    </comment>
    <comment ref="C7" authorId="0" shapeId="0" xr:uid="{305BA8CD-AB18-4B19-94DF-A23C7D840943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Max two (2) characters, will be added to SVC_OP to make SVC_OP_CD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 Hinsman</author>
  </authors>
  <commentList>
    <comment ref="E11" authorId="0" shapeId="0" xr:uid="{C219B63A-9AFD-4BDB-970D-E9861F26F72B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To add more rows to this SQL generation table, grab all the cells in the bottom row then click-pull down the cell selector to create the necessary number of rows.</t>
        </r>
      </text>
    </comment>
    <comment ref="H11" authorId="0" shapeId="0" xr:uid="{9B86793C-DD2F-470C-99E3-893CFDFB82BE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To add more rows to this SQL generation table, grab all the cells in the bottom row then click-pull down the cell selector to create the necessary number of rows.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 Hinsman</author>
  </authors>
  <commentList>
    <comment ref="A2" authorId="0" shapeId="0" xr:uid="{9DF2D275-4B0D-47CE-AB1E-38FF78D851DD}">
      <text>
        <r>
          <rPr>
            <b/>
            <sz val="9"/>
            <color indexed="81"/>
            <rFont val="Tahoma"/>
            <family val="2"/>
          </rPr>
          <t>Carl Hinsman:</t>
        </r>
        <r>
          <rPr>
            <sz val="9"/>
            <color indexed="81"/>
            <rFont val="Tahoma"/>
            <family val="2"/>
          </rPr>
          <t xml:space="preserve">
Application are normally generated by the Enterprise Security Administration portal application.</t>
        </r>
      </text>
    </comment>
  </commentList>
</comments>
</file>

<file path=xl/sharedStrings.xml><?xml version="1.0" encoding="utf-8"?>
<sst xmlns="http://schemas.openxmlformats.org/spreadsheetml/2006/main" count="288" uniqueCount="147">
  <si>
    <t>INSERT INTO EA120AT_APPL_PRVAL (APPL_ID,APPL_PRPTY_NM,APPL_PRPTY_VALUE,AUD_PGM_ID,AUD_OPID,AUD_TS) VALUES (133,'VALIDATE_INCOMING_JSON','OFF','SQRL','spcah',current_timestamp);</t>
  </si>
  <si>
    <t>EA120AT_APPL_PRVAL</t>
  </si>
  <si>
    <t>INSERT INTO EA119AT_APPL_PRPTY (APPL_ID,APPL_PRPTY_NM,SEQ_NBR,APPL_PRPTY_DESC,AUD_PGM_ID,AUD_OPID,AUD_TS) VALUES (133,'VALIDATE_INCOMING_JSON',1,'Validate incoming JSON requests','SQRL','spcah',current_timestamp);</t>
  </si>
  <si>
    <t>EA119AT_APPL_PRPTY</t>
  </si>
  <si>
    <t>APPL_ID</t>
  </si>
  <si>
    <t>INSERT INTO EA118AT_APPLREFRSH (APPL_ID,REFRSH_PRPTY_FLG,REFRSH_PRPTY_FREQ,AUD_PGM_ID,AUD_OPID,AUD_TS) VALUES (133,'Y',9600000,'SQRL','spcah',current_timestamp);</t>
  </si>
  <si>
    <t>REFRSH_PRPTY_FREQ</t>
  </si>
  <si>
    <t>APPL_SHRT_DESC</t>
  </si>
  <si>
    <t>ES002AT_APPL</t>
  </si>
  <si>
    <t>EA118AT_APPLREFRSH</t>
  </si>
  <si>
    <t>INSERT INTO EA122AT_SVC (SVC_CD,SVC_DESC,AUD_PGM_ID,AUD_OPID,AUD_TS) VALUES ('PGR','Payment Gateway Restful Service','SQRL','spcah',current_timestamp);</t>
  </si>
  <si>
    <t>insert into EA123AT_SVC_OP values ('PGRTS','PGR TestService','SQRL','spcah',current_timestamp);</t>
  </si>
  <si>
    <t>insert into EA123AT_SVC_OP values ('PGRAP','PGR Authorize Payment','SQRL','spcah',current_timestamp);</t>
  </si>
  <si>
    <t>insert into EA123AT_SVC_OP values ('PGRAH','PGR Authorization History','SQRL','spcah',current_timestamp);</t>
  </si>
  <si>
    <t>APP PROPERTIES SETUP CONFIRMATION SQL</t>
  </si>
  <si>
    <t>--TO_CHAR(current timestamp,'YYYY-MM-DD-HH24.MI.SS')</t>
  </si>
  <si>
    <t>ORACLE TIMESTAMP FORMAT LIKE DB2</t>
  </si>
  <si>
    <t>SVC_CD</t>
  </si>
  <si>
    <t>INSERT INTO ES002AT_APPL (APPL_ID,APPL_SHRT_DESC,APPL_TYP_ID,APPL_LOGIN_ID,APPL_PWD,APPL_PWD_ENCRP,APPL_DSPL_NM,APPL_AUTH_ID,APPL_AUTH_PWD,URL_PATH,ACTIVE_FLG,AUD_PGM_ID,AUD_OPID,AUD_TS,APPL_GRP_ID,APPL_GRP_SEQ_NBR,APPL_AVAIL_FLG) VALUES (138,'ApplyRewardsRS      ',5,'                              ','        ','da39a3ee5e6b4b0d3255bfef95601890afd80709','Loyalty Apply Rewards                                                      ','        ','        ','http://www.llbean.com','Y','ESAdmin ','spcah   ',{ts '2017-11-15 17:20:42.121236'},4,0,'Y');</t>
  </si>
  <si>
    <t>EA122AT_SVC</t>
  </si>
  <si>
    <t>SVC_DESC</t>
  </si>
  <si>
    <t>Key</t>
  </si>
  <si>
    <t>Value</t>
  </si>
  <si>
    <t>Example</t>
  </si>
  <si>
    <t>Table</t>
  </si>
  <si>
    <t>Generated</t>
  </si>
  <si>
    <t>DB_SCHEMA</t>
  </si>
  <si>
    <t>llbean</t>
  </si>
  <si>
    <t>APPL_DSPL_NM</t>
  </si>
  <si>
    <t>SVC_OP_CD</t>
  </si>
  <si>
    <t>SVC_OP_DESC</t>
  </si>
  <si>
    <t>EA123AT_SVC_OP</t>
  </si>
  <si>
    <t>SVC_OP</t>
  </si>
  <si>
    <t>SVC_OP_CD_SUFFIX</t>
  </si>
  <si>
    <t>APPL_PRPTY_VALUE</t>
  </si>
  <si>
    <t>APPL_PRPTY_NM</t>
  </si>
  <si>
    <t>SEQ_NBR</t>
  </si>
  <si>
    <t>APPL_PRPTY_DESC</t>
  </si>
  <si>
    <t>TABLES</t>
  </si>
  <si>
    <t>APP PROPERTIES SETUP DELETE SQL</t>
  </si>
  <si>
    <t>TEST</t>
  </si>
  <si>
    <t>QA</t>
  </si>
  <si>
    <t>PROD</t>
  </si>
  <si>
    <t>SCHEMA_LIST</t>
  </si>
  <si>
    <t>DVLM</t>
  </si>
  <si>
    <t>QPROD</t>
  </si>
  <si>
    <t>ON</t>
  </si>
  <si>
    <t>Oracle</t>
  </si>
  <si>
    <t>SQL Server</t>
  </si>
  <si>
    <t>MF DB2</t>
  </si>
  <si>
    <t>Loyalty Customer Validation Test Service</t>
  </si>
  <si>
    <t>Loyalty Customer Validation - By Customer Id &amp; Token</t>
  </si>
  <si>
    <t>Loyalty Customer Validation - By Customer Id</t>
  </si>
  <si>
    <t>D/O</t>
  </si>
  <si>
    <t>Column1</t>
  </si>
  <si>
    <t>SQL</t>
  </si>
  <si>
    <t>APPL_PWD</t>
  </si>
  <si>
    <t>APPL_REFRESH</t>
  </si>
  <si>
    <t>APPL_PROPERTY</t>
  </si>
  <si>
    <t>APPL_PROPERTY_VALU</t>
  </si>
  <si>
    <t>SVC</t>
  </si>
  <si>
    <t>SVC_OPERATION</t>
  </si>
  <si>
    <t>APP PROPERTIES SETUP CONFIRMATION SQL (SQL Server @ LLB)</t>
  </si>
  <si>
    <t>EnterpriseServices.dbo</t>
  </si>
  <si>
    <t>Source</t>
  </si>
  <si>
    <t>Target</t>
  </si>
  <si>
    <t>SP.APPL_PWD</t>
  </si>
  <si>
    <t>SP. APPL_REFRESH</t>
  </si>
  <si>
    <t>SP. APPL_PROPERTY_VALU</t>
  </si>
  <si>
    <t>SP.APPL_TYP</t>
  </si>
  <si>
    <t>LLBEAN.ES101AT_APPL_TYP</t>
  </si>
  <si>
    <t>SP.APPL_GROUP</t>
  </si>
  <si>
    <t>LLBEAN.ES102AT_APPL_GRP</t>
  </si>
  <si>
    <t>SP.APPL_PROPERTY</t>
  </si>
  <si>
    <t>LLBEAN.EA119AT_APPL_PRPTY</t>
  </si>
  <si>
    <t>SP.SVC </t>
  </si>
  <si>
    <t>LLBEAN.EA122AT_SVC</t>
  </si>
  <si>
    <t>SP.SVC_OPERATION</t>
  </si>
  <si>
    <t>LLBEAN.EA123AT_SVC_OP</t>
  </si>
  <si>
    <t>SP.SVC_REQUESTOR</t>
  </si>
  <si>
    <t>LLBEAN.EA124AT_SVC_RQSTR</t>
  </si>
  <si>
    <t>SP.OAP_RANGE_ID</t>
  </si>
  <si>
    <t>LLBEAN.KT109AT_OAP_RANGE</t>
  </si>
  <si>
    <t>SP.AUTH_RANGE_ID</t>
  </si>
  <si>
    <t>LLBEAN.AU106AT_RANGE_ID</t>
  </si>
  <si>
    <t>ETL00033</t>
  </si>
  <si>
    <t>ETL00034</t>
  </si>
  <si>
    <t>APPL_BSNSS_SVC</t>
  </si>
  <si>
    <t>APPL_TYP</t>
  </si>
  <si>
    <t>AUTHORIZATION</t>
  </si>
  <si>
    <t>BSNSS_SVC</t>
  </si>
  <si>
    <t>ROLE</t>
  </si>
  <si>
    <t>ROLE_APP_BSNSS_SVC</t>
  </si>
  <si>
    <t>USER_ROLE</t>
  </si>
  <si>
    <t>USER_TYP</t>
  </si>
  <si>
    <t>EAS00001</t>
  </si>
  <si>
    <t>DB2z</t>
  </si>
  <si>
    <t>Source DB</t>
  </si>
  <si>
    <t>Target DB</t>
  </si>
  <si>
    <t>Replication Job</t>
  </si>
  <si>
    <t>SP.APPL_BSNSS_SVC</t>
  </si>
  <si>
    <t>SP.AUTHORIZATION</t>
  </si>
  <si>
    <t>SP.BSNSS_SVC</t>
  </si>
  <si>
    <t>SP.ROLE</t>
  </si>
  <si>
    <t>SP.ROLE_APP_BSNSS_SVC</t>
  </si>
  <si>
    <t>SP.USER_ROLE</t>
  </si>
  <si>
    <t>SP.USER_TYP</t>
  </si>
  <si>
    <t>new</t>
  </si>
  <si>
    <t xml:space="preserve"> APPL_REFRESH</t>
  </si>
  <si>
    <t xml:space="preserve"> APPL_PROPERTY_VALU</t>
  </si>
  <si>
    <t>SVC </t>
  </si>
  <si>
    <t>Generated (SQL Server @ LLB)</t>
  </si>
  <si>
    <t>APP PROPERTIES SETUP DELETE SQL (SQL Server @ LLB)</t>
  </si>
  <si>
    <t>TABLES  (SQL Server @ LLB)</t>
  </si>
  <si>
    <t>INSERT INTO APPL_PROPERTY (APPL_ID,APPL_PRPTY_NM,SEQ_NBR,APPL_PRPTY_DESC,AUD_PGM_ID,AUD_OPID,AUD_TS) VALUES (133,'VALIDATE_INCOMING_JSON',1,'Validate incoming JSON requests','SQRL','spcah',current_timestamp);</t>
  </si>
  <si>
    <t>INSERT INTO APPL_PROPERTY_VALU (APPL_ID,APPL_PRPTY_NM,APPL_PRPTY_VALUE,AUD_PGM_ID,AUD_OPID,AUD_TS) VALUES (133,'VALIDATE_INCOMING_JSON','OFF','SQRL','spcah',current_timestamp);</t>
  </si>
  <si>
    <t>INSERT INTO ES002AT_APPL (APPL_ID,APPL_SHRT_DESC,APPL_TYP_ID,APPL_LOGIN_ID,APPL_PWD,APPL_PWD_ENCRP,APPL_DSPL_NM,APPL_AUTH_ID,APPL_AUTH_PWD,URL_PATH,ACTIVE_FLG,AUD_PGM_ID,AUD_OPID,AUD_TS,APPL_GRP_ID,APPL_GRP_SEQ_NBR,APPL_AVAIL_FLG) VALUES (152,'LyCustomerValidation',5,'                              ','        ','da39a3ee5e6b4b0d3255bfef95601890afd80709','Loyalty Apply Rewards                                                      ','        ','        ','http://www.llbean.com','Y','ESAdmin ','spcah   ',{ts '2017-11-15 17:20:42.121236'},4,0,'Y');</t>
  </si>
  <si>
    <t>INSERT INTO EA118AT_APPLREFRSH (APPL_ID,REFRSH_PRPTY_FLG,REFRSH_PRPTY_FREQ,AUD_PGM_ID,AUD_OPID,AUD_TS) VALUES (152,'Y',9600000,'SQRL','spcah',current_timestamp);</t>
  </si>
  <si>
    <t>INSERT INTO EA122AT_SVC (SVC_CD,SVC_DESC,AUD_PGM_ID,AUD_OPID,AUD_TS) VALUES ('LCV ','Loyalty Customer Validation','SQRL','spcah',current_timestamp);</t>
  </si>
  <si>
    <t>LCRT</t>
  </si>
  <si>
    <t>LLKP</t>
  </si>
  <si>
    <t>LLKPC</t>
  </si>
  <si>
    <t>Logo create / post</t>
  </si>
  <si>
    <t>Logo lookup</t>
  </si>
  <si>
    <t>Logo lookup by customer</t>
  </si>
  <si>
    <t>LLST</t>
  </si>
  <si>
    <t>Logo lookup storefront</t>
  </si>
  <si>
    <t>Source in SQL Server</t>
  </si>
  <si>
    <t>Customer Transaction</t>
  </si>
  <si>
    <t>1000015</t>
  </si>
  <si>
    <t>CTM</t>
  </si>
  <si>
    <t>Customer Transaction Service</t>
  </si>
  <si>
    <t xml:space="preserve">ENABLE_NOTIFICATIONS                              </t>
  </si>
  <si>
    <t>OFF</t>
  </si>
  <si>
    <t>Flag to indicate if error notifications are enabled</t>
  </si>
  <si>
    <t xml:space="preserve">LOG_INCOMING_XML                                  </t>
  </si>
  <si>
    <t>Log incoming XML requests</t>
  </si>
  <si>
    <t xml:space="preserve">VALIDATE_INCOMING_XML                             </t>
  </si>
  <si>
    <t>Validate incoming XML requests</t>
  </si>
  <si>
    <t xml:space="preserve">ORDER_SERVICES_CONNECT_TIMEOUT                    </t>
  </si>
  <si>
    <t>Order services connection timeout</t>
  </si>
  <si>
    <t xml:space="preserve">ORDER_SERVICES_READ_TIMEOUT                       </t>
  </si>
  <si>
    <t>Order services read timeout</t>
  </si>
  <si>
    <t xml:space="preserve">APPLICATION_PORTAL_CONNECT_TIMEOUT                </t>
  </si>
  <si>
    <t xml:space="preserve">APPLICATION_PORTAL_READ_TIMEOUT                   </t>
  </si>
  <si>
    <t>Application portal connection timeout</t>
  </si>
  <si>
    <t>Application portal read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</si>
</sst>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/>
        <bgColor theme="6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6" fillId="5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2" borderId="1" xfId="1"/>
    <xf numFmtId="49" fontId="1" fillId="2" borderId="1" xfId="1" applyNumberFormat="1"/>
    <xf numFmtId="0" fontId="0" fillId="0" borderId="0" xfId="0" applyAlignment="1">
      <alignment horizontal="left"/>
    </xf>
    <xf numFmtId="0" fontId="5" fillId="0" borderId="0" xfId="0" applyFont="1"/>
    <xf numFmtId="0" fontId="1" fillId="2" borderId="1" xfId="1" applyAlignment="1">
      <alignment horizontal="left"/>
    </xf>
    <xf numFmtId="0" fontId="1" fillId="2" borderId="1" xfId="1" applyBorder="1"/>
    <xf numFmtId="0" fontId="2" fillId="4" borderId="3" xfId="0" applyFont="1" applyFill="1" applyBorder="1"/>
    <xf numFmtId="0" fontId="0" fillId="6" borderId="0" xfId="0" applyFont="1" applyFill="1"/>
    <xf numFmtId="0" fontId="0" fillId="0" borderId="0" xfId="0" applyFont="1"/>
    <xf numFmtId="0" fontId="7" fillId="0" borderId="0" xfId="0" applyFont="1"/>
    <xf numFmtId="0" fontId="6" fillId="5" borderId="0" xfId="3"/>
    <xf numFmtId="0" fontId="7" fillId="5" borderId="0" xfId="3" applyFont="1"/>
    <xf numFmtId="0" fontId="0" fillId="6" borderId="0" xfId="0" applyFont="1" applyFill="1" applyBorder="1"/>
    <xf numFmtId="0" fontId="6" fillId="5" borderId="4" xfId="3" applyBorder="1"/>
    <xf numFmtId="0" fontId="2" fillId="4" borderId="5" xfId="0" applyFont="1" applyFill="1" applyBorder="1"/>
    <xf numFmtId="0" fontId="1" fillId="2" borderId="1" xfId="1" applyFont="1" applyFill="1" applyBorder="1"/>
    <xf numFmtId="0" fontId="1" fillId="2" borderId="1" xfId="1" quotePrefix="1" applyAlignment="1">
      <alignment horizontal="left"/>
    </xf>
    <xf numFmtId="0" fontId="0" fillId="0" borderId="0" xfId="0" applyBorder="1"/>
    <xf numFmtId="49" fontId="0" fillId="0" borderId="0" xfId="0" applyNumberFormat="1" applyBorder="1"/>
    <xf numFmtId="0" fontId="1" fillId="2" borderId="6" xfId="1" applyBorder="1"/>
    <xf numFmtId="0" fontId="0" fillId="0" borderId="0" xfId="0" applyNumberFormat="1" applyBorder="1"/>
    <xf numFmtId="0" fontId="1" fillId="2" borderId="8" xfId="1" applyBorder="1" applyAlignment="1">
      <alignment horizontal="left"/>
    </xf>
    <xf numFmtId="0" fontId="1" fillId="2" borderId="9" xfId="1" quotePrefix="1" applyBorder="1" applyAlignment="1">
      <alignment horizontal="left"/>
    </xf>
    <xf numFmtId="0" fontId="1" fillId="2" borderId="7" xfId="1" applyBorder="1"/>
    <xf numFmtId="0" fontId="1" fillId="2" borderId="1" xfId="1" applyFont="1" applyFill="1" applyBorder="1" applyAlignment="1">
      <alignment horizontal="left"/>
    </xf>
    <xf numFmtId="0" fontId="2" fillId="3" borderId="2" xfId="2" applyAlignment="1">
      <alignment horizontal="center"/>
    </xf>
  </cellXfs>
  <cellStyles count="4">
    <cellStyle name="Check Cell" xfId="2" builtinId="23"/>
    <cellStyle name="Good" xfId="3" builtinId="26"/>
    <cellStyle name="Input" xfId="1" builtinId="20"/>
    <cellStyle name="Normal" xfId="0" builtinId="0"/>
  </cellStyles>
  <dxfs count="26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alignment horizontal="left" vertical="bottom" textRotation="0" wrapText="0" indent="0" justifyLastLine="0" shrinkToFit="0" readingOrder="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border outline="0">
        <top style="medium">
          <color theme="1"/>
        </top>
        <bottom style="medium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5FA2C-A96A-4E4B-813F-1F092E097831}" name="Table1" displayName="Table1" ref="A1:B8" totalsRowShown="0" headerRowDxfId="25">
  <autoFilter ref="A1:B8" xr:uid="{80F8EB70-AC14-4BE5-86C0-0C0C643630B2}"/>
  <tableColumns count="2">
    <tableColumn id="1" xr3:uid="{6E87A054-D1BE-40AE-9777-ED5DAAFFEC84}" name="Key" dataDxfId="24"/>
    <tableColumn id="2" xr3:uid="{602BBB05-F475-48A9-A909-D14AE7EEFC57}" name="Value" dataDxfId="23" dataCellStyle="Input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439C7B-DE14-4DF7-AAAF-4E82198AE8D3}" name="Table9" displayName="Table9" ref="A9:B15" totalsRowShown="0" headerRowDxfId="2" headerRowBorderDxfId="1" tableBorderDxfId="0">
  <autoFilter ref="A9:B15" xr:uid="{682CDC49-56C1-4999-80CA-32969CCF1058}"/>
  <tableColumns count="2">
    <tableColumn id="1" xr3:uid="{4A3BF17B-760B-42C8-B596-6D277AC016E0}" name="Table"/>
    <tableColumn id="2" xr3:uid="{17747852-C7B7-4CF7-82E5-93B1FA436821}" name="APP PROPERTIES SETUP CONFIRMATION SQL (SQL Server @ LLB)"/>
  </tableColumns>
  <tableStyleInfo name="TableStyleMedium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C80CBC-A620-4A08-B73B-9326E609FDFB}" name="Table48" displayName="Table48" ref="A1:B6" totalsRowShown="0">
  <autoFilter ref="A1:B6" xr:uid="{D6AD6237-7943-4061-8C77-C9F8B32FA710}"/>
  <tableColumns count="2">
    <tableColumn id="1" xr3:uid="{F1BB5BC4-17AF-4799-B532-C8871B0D70E7}" name="Table"/>
    <tableColumn id="2" xr3:uid="{28D61B14-72B5-4F0A-89EF-9D6848C8BCC1}" name="APP PROPERTIES SETUP DELETE SQL"/>
  </tableColumns>
  <tableStyleInfo name="TableStyleMedium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B61601-40FB-40D5-A966-C66FDD9B6B99}" name="Table4814" displayName="Table4814" ref="A8:B13" totalsRowShown="0">
  <autoFilter ref="A8:B13" xr:uid="{F58B1494-3D63-464D-B1EF-8802AABB4D33}"/>
  <tableColumns count="2">
    <tableColumn id="1" xr3:uid="{A4BB9FBC-F59F-43FD-B91E-BF4F61D5BC10}" name="Table"/>
    <tableColumn id="2" xr3:uid="{0769885B-55C7-4DA8-AF2B-6873CF097256}" name="APP PROPERTIES SETUP DELETE SQL (SQL Server @ LLB)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1B1E0B-B036-4F4A-9EAE-06C7D5214DE5}" name="Table10" displayName="Table10" ref="A1:E26" totalsRowShown="0">
  <autoFilter ref="A1:E26" xr:uid="{B26E65A6-FE2B-43D5-8ABC-526384425E22}"/>
  <tableColumns count="5">
    <tableColumn id="1" xr3:uid="{271805CE-CF89-40E1-91AB-EF5DD9E4D52D}" name="Replication Job"/>
    <tableColumn id="2" xr3:uid="{656FD36F-F278-4616-AA59-ABF2179E2EDC}" name="Source DB"/>
    <tableColumn id="3" xr3:uid="{0DE7A893-F66E-4F62-BD37-65797725ABA1}" name="Target DB"/>
    <tableColumn id="4" xr3:uid="{757978F9-1BCD-469A-ACA7-FF1071DABC2B}" name="Source"/>
    <tableColumn id="5" xr3:uid="{5AA68357-B8FC-4933-932D-28E39ED992D4}" name="Target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1008A1-1B8D-49CE-A2F8-314116554E9F}" name="Table8" displayName="Table8" ref="D1:G3" totalsRowShown="0" dataDxfId="22">
  <autoFilter ref="D1:G3" xr:uid="{3F82E531-B896-41E0-9370-4D5F1B8E79C1}"/>
  <tableColumns count="4">
    <tableColumn id="1" xr3:uid="{F2241583-3FAE-41FC-BD2E-0548D4142426}" name="TEST" dataDxfId="21"/>
    <tableColumn id="2" xr3:uid="{9A455DD8-FFE9-433E-B019-60AA6148FA40}" name="QA" dataDxfId="20"/>
    <tableColumn id="3" xr3:uid="{D51BD9EB-0190-4F15-86BD-EFC73AC6F6CF}" name="PROD" dataDxfId="19"/>
    <tableColumn id="4" xr3:uid="{73CF1E36-3626-44BB-AFDB-3C314F5D93C8}" name="Column1" dataDxfId="18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3E6E49-93F9-4965-B436-17CC238515B1}" name="Table2" displayName="Table2" ref="A1:C4" totalsRowShown="0">
  <autoFilter ref="A1:C4" xr:uid="{43D25144-69DE-471D-8936-F26FF18E9C0F}"/>
  <tableColumns count="3">
    <tableColumn id="1" xr3:uid="{6479A5E1-FD0E-4E43-B727-0EA0D132C53F}" name="Table"/>
    <tableColumn id="2" xr3:uid="{FD0AE907-BDEB-4842-AB42-76B3C8CA97B9}" name="Example"/>
    <tableColumn id="3" xr3:uid="{5848C32B-4D8F-470B-B32A-B0A1071013F1}" name="Generated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014E9C-5DB2-453B-9F01-C2C541120D8A}" name="Table11" displayName="Table11" ref="A6:C9" totalsRowShown="0" headerRowDxfId="17" headerRowBorderDxfId="16" tableBorderDxfId="15">
  <autoFilter ref="A6:C9" xr:uid="{D41EF19B-46A3-4DBD-993B-A253FE383F67}"/>
  <tableColumns count="3">
    <tableColumn id="1" xr3:uid="{23779DA5-6B32-44C7-923F-2CE79A02E0D9}" name="Table"/>
    <tableColumn id="2" xr3:uid="{47D1F3FD-4A4C-4837-9E3A-65A30E521BCC}" name="Example"/>
    <tableColumn id="3" xr3:uid="{68CA3134-F901-46C3-AA96-4041E11BF5BD}" name="Generated (SQL Server @ LLB)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340F0-5FB3-41CB-AFF6-F61AF722E921}" name="Table3" displayName="Table3" ref="A1:G5" totalsRowShown="0">
  <autoFilter ref="A1:G5" xr:uid="{31399C21-833D-4700-A139-26FDA5CB06B4}"/>
  <tableColumns count="7">
    <tableColumn id="1" xr3:uid="{06F11FFD-D4C5-4E06-A61F-51BC28D4D50A}" name="Table"/>
    <tableColumn id="8" xr3:uid="{5F3837DF-BE53-4321-869F-CEFE59317B31}" name="SVC_OP" dataDxfId="14">
      <calculatedColumnFormula>KEYS!$B$6</calculatedColumnFormula>
    </tableColumn>
    <tableColumn id="2" xr3:uid="{C5A50F10-79D2-4664-9022-76097B6A8B14}" name="SVC_OP_CD_SUFFIX" dataCellStyle="Input"/>
    <tableColumn id="3" xr3:uid="{271825C7-57BC-4DC6-AA23-8E1DB74D860B}" name="SVC_OP_CD" dataDxfId="13">
      <calculatedColumnFormula>Table3[[#This Row],[SVC_OP]]&amp;Table3[[#This Row],[SVC_OP_CD_SUFFIX]]</calculatedColumnFormula>
    </tableColumn>
    <tableColumn id="9" xr3:uid="{9B9478FE-CBCD-4C7E-A5B3-FEBC82038320}" name="SVC_OP_DESC" dataCellStyle="Input"/>
    <tableColumn id="4" xr3:uid="{9AE2878E-EAD5-440E-96C9-1D6C87AF3C3A}" name="Example"/>
    <tableColumn id="5" xr3:uid="{86C3DB86-AB29-4940-BCD6-7B263508E2AD}" name="Generated" dataDxfId="12">
      <calculatedColumnFormula>"INSERT INTO "&amp;KEYS!B$8&amp;".EA123AT_SVC_OP values ('"&amp;Table3[[#This Row],[SVC_OP_CD]]&amp;"','"&amp;Table3[[#This Row],[SVC_OP_DESC]]&amp;"','SQRL','spcah',current_timestamp);"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1E8EB5-51C5-4220-B15A-582FF9E82A0C}" name="Table313" displayName="Table313" ref="A7:G11" totalsRowShown="0">
  <autoFilter ref="A7:G11" xr:uid="{97659934-0F7B-465C-B0E4-879A1A14200A}"/>
  <tableColumns count="7">
    <tableColumn id="1" xr3:uid="{9BDF5542-E9A1-472C-9A96-9D7DD132F9D4}" name="Table"/>
    <tableColumn id="8" xr3:uid="{DAD9FE8D-F1C5-4D5F-9675-1189B04774C9}" name="SVC_OP" dataDxfId="11">
      <calculatedColumnFormula>KEYS!$B$6</calculatedColumnFormula>
    </tableColumn>
    <tableColumn id="2" xr3:uid="{48EBA33C-D2EE-4E3E-B907-310FA9D06210}" name="SVC_OP_CD_SUFFIX" dataCellStyle="Input"/>
    <tableColumn id="3" xr3:uid="{0698DC8D-B5B3-4FBD-8DDE-3B28E8DE4B8C}" name="SVC_OP_CD" dataDxfId="10"/>
    <tableColumn id="9" xr3:uid="{1D111D65-F420-41DB-95D0-C6C804A154C2}" name="SVC_OP_DESC" dataCellStyle="Input"/>
    <tableColumn id="4" xr3:uid="{B783F8E9-04C5-4CB1-A5F7-087A0E1B961A}" name="Example"/>
    <tableColumn id="5" xr3:uid="{89B838C3-1C1A-4E49-9DCE-0DCE1BA27818}" name="Generated (SQL Server @ LLB)" dataDxfId="9">
      <calculatedColumnFormula>"INSERT INTO "&amp;KEYS!B$8&amp;"."&amp;Table313[[#This Row],[Table]]&amp;" values ('"&amp;Table313[[#This Row],[SVC_OP_CD]]&amp;"','"&amp;Table313[[#This Row],[SVC_OP_DESC]]&amp;"','SQRL','spcah',current_timestamp);"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1996B4-12C3-4653-8179-E750244D17F0}" name="Table5" displayName="Table5" ref="A1:B6" totalsRowShown="0">
  <autoFilter ref="A1:B6" xr:uid="{E350B6BD-7072-4721-973D-DB81EA2E5154}"/>
  <tableColumns count="2">
    <tableColumn id="1" xr3:uid="{B94D30A4-F8F6-4D0F-A0AE-C83522CB054D}" name="Table"/>
    <tableColumn id="2" xr3:uid="{392DF748-3028-4611-B9A0-05FB8A0A963E}" name="Example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6DD26-4533-434F-9588-71F14BE377A1}" name="Table6" displayName="Table6" ref="A12:F15" totalsRowShown="0">
  <autoFilter ref="A12:F15" xr:uid="{78D51CC2-3398-485F-969D-367665C37B09}"/>
  <tableColumns count="6">
    <tableColumn id="1" xr3:uid="{6D7EF4CA-F22E-4CDA-B099-8A28F7C87B4A}" name="SEQ_NBR" dataDxfId="8" dataCellStyle="Input"/>
    <tableColumn id="2" xr3:uid="{E5E1C0DF-69F1-4623-B727-3A26DED1F485}" name="APPL_PRPTY_NM" dataDxfId="7" dataCellStyle="Input"/>
    <tableColumn id="3" xr3:uid="{54E01627-689B-4069-8286-85129C752024}" name="APPL_PRPTY_DESC" dataDxfId="6" dataCellStyle="Input"/>
    <tableColumn id="4" xr3:uid="{45F000C9-C594-4689-80F9-A68704FE5CC6}" name="APPL_PRPTY_VALUE" dataDxfId="5" dataCellStyle="Input"/>
    <tableColumn id="5" xr3:uid="{AB0E85DE-EA6F-41C6-AB29-9B70D6896946}" name="EA119AT_APPL_PRPTY" dataDxfId="4">
      <calculatedColumnFormula>"INSERT INTO "&amp;KEYS!B$8&amp;".EA119AT_APPL_PRPTY (APPL_ID,APPL_PRPTY_NM,SEQ_NBR,APPL_PRPTY_DESC,AUD_PGM_ID,AUD_OPID,AUD_TS) VALUES ("&amp;KEYS!B$2&amp;",'"&amp;B13&amp;"',"&amp;A13&amp;",'"&amp;C13&amp;"','SQRL','spcah',current_timestamp);"</calculatedColumnFormula>
    </tableColumn>
    <tableColumn id="6" xr3:uid="{C32FD15E-C135-4E05-BDBD-88778D01929F}" name="EA120AT_APPL_PRVAL" dataDxfId="3">
      <calculatedColumnFormula>"INSERT INTO "&amp;KEYS!B$8&amp;".EA120AT_APPL_PRVAL (APPL_ID,APPL_PRPTY_NM,APPL_PRPTY_VALUE,AUD_PGM_ID,AUD_OPID,AUD_TS) VALUES ("&amp;KEYS!B$2&amp;",'"&amp;B13&amp;"','"&amp;D13&amp;"','SQRL','spcah',current_timestamp);"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EBD0-FB68-4984-BA8D-674462AF0FD5}" name="Table4" displayName="Table4" ref="A1:B7" totalsRowShown="0">
  <autoFilter ref="A1:B7" xr:uid="{D6AD6237-7943-4061-8C77-C9F8B32FA710}"/>
  <tableColumns count="2">
    <tableColumn id="1" xr3:uid="{AEB11A7A-7D94-4BD8-A9F1-D4ACF1553296}" name="Table"/>
    <tableColumn id="2" xr3:uid="{929EAD3C-DEF9-4E03-945E-2054CD8960F1}" name="APP PROPERTIES SETUP CONFIRMATION SQL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9738-7284-43B9-9EF0-B8BEE0F8375B}">
  <dimension ref="A1:M8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9.85546875" style="1" bestFit="1" customWidth="1"/>
    <col min="2" max="2" width="26.42578125" style="1" bestFit="1" customWidth="1"/>
    <col min="12" max="12" width="13.7109375" style="5" customWidth="1"/>
    <col min="13" max="13" width="13.7109375" customWidth="1"/>
  </cols>
  <sheetData>
    <row r="1" spans="1:13" x14ac:dyDescent="0.25">
      <c r="A1" s="1" t="s">
        <v>21</v>
      </c>
      <c r="B1" s="1" t="s">
        <v>22</v>
      </c>
      <c r="D1" t="s">
        <v>40</v>
      </c>
      <c r="E1" t="s">
        <v>41</v>
      </c>
      <c r="F1" t="s">
        <v>42</v>
      </c>
      <c r="G1" t="s">
        <v>54</v>
      </c>
      <c r="L1" s="5" t="s">
        <v>43</v>
      </c>
    </row>
    <row r="2" spans="1:13" x14ac:dyDescent="0.25">
      <c r="A2" s="1" t="s">
        <v>4</v>
      </c>
      <c r="B2" s="3" t="s">
        <v>129</v>
      </c>
      <c r="D2" s="4" t="s">
        <v>129</v>
      </c>
      <c r="E2" s="4">
        <v>1000016</v>
      </c>
      <c r="F2" s="4">
        <v>155</v>
      </c>
      <c r="G2" s="4" t="s">
        <v>53</v>
      </c>
      <c r="L2" s="5" t="s">
        <v>44</v>
      </c>
      <c r="M2" s="5" t="s">
        <v>49</v>
      </c>
    </row>
    <row r="3" spans="1:13" x14ac:dyDescent="0.25">
      <c r="A3" s="1" t="s">
        <v>7</v>
      </c>
      <c r="B3" s="3" t="s">
        <v>128</v>
      </c>
      <c r="D3" s="4" t="s">
        <v>129</v>
      </c>
      <c r="E3" s="4">
        <v>1000016</v>
      </c>
      <c r="F3" s="4">
        <v>155</v>
      </c>
      <c r="G3" s="4" t="s">
        <v>55</v>
      </c>
      <c r="L3" s="5" t="s">
        <v>45</v>
      </c>
      <c r="M3" s="5" t="s">
        <v>49</v>
      </c>
    </row>
    <row r="4" spans="1:13" x14ac:dyDescent="0.25">
      <c r="A4" s="1" t="s">
        <v>28</v>
      </c>
      <c r="B4" s="3" t="s">
        <v>131</v>
      </c>
      <c r="L4" s="5" t="s">
        <v>42</v>
      </c>
      <c r="M4" s="5" t="s">
        <v>49</v>
      </c>
    </row>
    <row r="5" spans="1:13" x14ac:dyDescent="0.25">
      <c r="A5" s="1" t="s">
        <v>6</v>
      </c>
      <c r="B5" s="3">
        <v>9600000</v>
      </c>
      <c r="L5" s="5" t="s">
        <v>27</v>
      </c>
      <c r="M5" s="5" t="s">
        <v>47</v>
      </c>
    </row>
    <row r="6" spans="1:13" x14ac:dyDescent="0.25">
      <c r="A6" s="1" t="s">
        <v>17</v>
      </c>
      <c r="B6" s="3" t="s">
        <v>130</v>
      </c>
      <c r="L6" s="5" t="s">
        <v>63</v>
      </c>
      <c r="M6" s="5" t="s">
        <v>48</v>
      </c>
    </row>
    <row r="7" spans="1:13" x14ac:dyDescent="0.25">
      <c r="A7" s="1" t="s">
        <v>20</v>
      </c>
      <c r="B7" s="3" t="s">
        <v>131</v>
      </c>
    </row>
    <row r="8" spans="1:13" x14ac:dyDescent="0.25">
      <c r="A8" s="1" t="s">
        <v>26</v>
      </c>
      <c r="B8" s="3" t="s">
        <v>63</v>
      </c>
    </row>
  </sheetData>
  <dataValidations count="2">
    <dataValidation type="list" allowBlank="1" showInputMessage="1" showErrorMessage="1" sqref="B8" xr:uid="{BB36ABBB-2880-42CC-BDC5-BACEDEC37AA2}">
      <formula1>$L$2:$L$6</formula1>
    </dataValidation>
    <dataValidation type="list" allowBlank="1" showInputMessage="1" showErrorMessage="1" sqref="B2" xr:uid="{002FE6AF-6146-4137-8E99-6C67B2557EB4}">
      <formula1>$D$2:$F$2</formula1>
    </dataValidation>
  </dataValidations>
  <pageMargins left="0.7" right="0.7" top="0.75" bottom="0.75" header="0.3" footer="0.3"/>
  <pageSetup orientation="portrait" horizontalDpi="90" verticalDpi="9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5EB1-648B-47C3-9C12-553FBCB4A8F7}">
  <dimension ref="A1:C9"/>
  <sheetViews>
    <sheetView workbookViewId="0">
      <selection activeCell="C8" sqref="C8"/>
    </sheetView>
  </sheetViews>
  <sheetFormatPr defaultColWidth="8.85546875" defaultRowHeight="15" x14ac:dyDescent="0.25"/>
  <cols>
    <col min="1" max="1" width="20.85546875" bestFit="1" customWidth="1"/>
    <col min="2" max="2" width="10.7109375" customWidth="1"/>
    <col min="3" max="3" width="29.42578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8</v>
      </c>
      <c r="B2" t="s">
        <v>18</v>
      </c>
      <c r="C2" t="str">
        <f>"INSERT INTO "&amp;KEYS!B8&amp;"."&amp;Table2[[#This Row],[Table]]&amp;" (APPL_ID,APPL_SHRT_DESC,APPL_TYP_ID,APPL_LOGIN_ID,APPL_PWD,APPL_PWD_ENCRP,APPL_DSPL_NM,APPL_AUTH_ID,APPL_AUTH_PWD,URL_PATH,ACTIVE_FLG,AUD_PGM_ID,AUD_OPID,AUD_TS,APPL_GRP_ID,APPL_GRP_SEQ_NBR,APPL_AVAIL_FLG) VALUES ("&amp;KEYS!B2&amp;",'"&amp;KEYS!B3&amp;"',5,'                              ','        ','da39a3ee5e6b4b0d3255bfef95601890afd80709','"&amp;KEYS!B4&amp;"','        ','        ','http://www.llbean.com','Y','ESAdmin ','spcah   ',current_timestamp,4,0,'Y');"</f>
        <v>INSERT INTO EnterpriseServices.dbo.ES002AT_APPL (APPL_ID,APPL_SHRT_DESC,APPL_TYP_ID,APPL_LOGIN_ID,APPL_PWD,APPL_PWD_ENCRP,APPL_DSPL_NM,APPL_AUTH_ID,APPL_AUTH_PWD,URL_PATH,ACTIVE_FLG,AUD_PGM_ID,AUD_OPID,AUD_TS,APPL_GRP_ID,APPL_GRP_SEQ_NBR,APPL_AVAIL_FLG) VALUES (1000015,'Customer Transaction',5,'                              ','        ','da39a3ee5e6b4b0d3255bfef95601890afd80709','Customer Transaction Service','        ','        ','http://www.llbean.com','Y','ESAdmin ','spcah   ',current_timestamp,4,0,'Y');</v>
      </c>
    </row>
    <row r="3" spans="1:3" x14ac:dyDescent="0.25">
      <c r="A3" t="s">
        <v>9</v>
      </c>
      <c r="B3" t="s">
        <v>5</v>
      </c>
      <c r="C3" t="str">
        <f>"INSERT INTO "&amp;KEYS!B8&amp;"."&amp;Table2[[#This Row],[Table]]&amp;" (APPL_ID,REFRSH_PRPTY_FLG,REFRSH_PRPTY_FREQ,AUD_PGM_ID,AUD_OPID,AUD_TS) VALUES ("&amp;KEYS!B2&amp;",'Y',"&amp;KEYS!B5&amp;",'SQRL','spcah',current_timestamp);"</f>
        <v>INSERT INTO EnterpriseServices.dbo.EA118AT_APPLREFRSH (APPL_ID,REFRSH_PRPTY_FLG,REFRSH_PRPTY_FREQ,AUD_PGM_ID,AUD_OPID,AUD_TS) VALUES (1000015,'Y',9600000,'SQRL','spcah',current_timestamp);</v>
      </c>
    </row>
    <row r="4" spans="1:3" x14ac:dyDescent="0.25">
      <c r="A4" t="s">
        <v>19</v>
      </c>
      <c r="B4" t="s">
        <v>10</v>
      </c>
      <c r="C4" t="str">
        <f>"INSERT INTO "&amp;KEYS!B8&amp;"."&amp;Table2[[#This Row],[Table]]&amp;" (SVC_CD,SVC_DESC,AUD_PGM_ID,AUD_OPID,AUD_TS) VALUES ('"&amp;KEYS!B6&amp;"','"&amp;KEYS!B7&amp;"','SQRL','spcah',current_timestamp);"</f>
        <v>INSERT INTO EnterpriseServices.dbo.EA122AT_SVC (SVC_CD,SVC_DESC,AUD_PGM_ID,AUD_OPID,AUD_TS) VALUES ('CTM','Customer Transaction Service','SQRL','spcah',current_timestamp);</v>
      </c>
    </row>
    <row r="6" spans="1:3" ht="15.75" thickBot="1" x14ac:dyDescent="0.3">
      <c r="A6" s="8" t="s">
        <v>24</v>
      </c>
      <c r="B6" s="8" t="s">
        <v>23</v>
      </c>
      <c r="C6" s="8" t="s">
        <v>111</v>
      </c>
    </row>
    <row r="7" spans="1:3" x14ac:dyDescent="0.25">
      <c r="A7" s="9" t="s">
        <v>56</v>
      </c>
      <c r="B7" s="9" t="s">
        <v>116</v>
      </c>
      <c r="C7" s="9" t="str">
        <f>"INSERT INTO "&amp;KEYS!B18&amp;"."&amp;Table11[[#This Row],[Table]]&amp;" (APPL_ID,APPL_SHRT_DESC,APPL_TYP_ID,APPL_LOGIN_ID,APPL_PWD,APPL_PWD_ENCRP,APPL_DSPL_NM,APPL_AUTH_ID,APPL_AUTH_PWD,URL_PATH,ACTIVE_FLG,AUD_PGM_ID,AUD_OPID,AUD_TS,APPL_GRP_ID,APPL_GRP_SEQ_NBR,APPL_AVAIL_FLG) VALUES ("&amp;KEYS!B2&amp;",'"&amp;KEYS!B3&amp;"',5,'                              ','        ','da39a3ee5e6b4b0d3255bfef95601890afd80709','"&amp;KEYS!B4&amp;"','        ','        ','http://www.llbean.com','Y','ESAdmin ','spcah   ',current_timestamp,4,0,'Y');"</f>
        <v>INSERT INTO .APPL_PWD (APPL_ID,APPL_SHRT_DESC,APPL_TYP_ID,APPL_LOGIN_ID,APPL_PWD,APPL_PWD_ENCRP,APPL_DSPL_NM,APPL_AUTH_ID,APPL_AUTH_PWD,URL_PATH,ACTIVE_FLG,AUD_PGM_ID,AUD_OPID,AUD_TS,APPL_GRP_ID,APPL_GRP_SEQ_NBR,APPL_AVAIL_FLG) VALUES (1000015,'Customer Transaction',5,'                              ','        ','da39a3ee5e6b4b0d3255bfef95601890afd80709','Customer Transaction Service','        ','        ','http://www.llbean.com','Y','ESAdmin ','spcah   ',current_timestamp,4,0,'Y');</v>
      </c>
    </row>
    <row r="8" spans="1:3" x14ac:dyDescent="0.25">
      <c r="A8" s="10" t="s">
        <v>57</v>
      </c>
      <c r="B8" s="10" t="s">
        <v>117</v>
      </c>
      <c r="C8" s="10" t="str">
        <f>"INSERT INTO "&amp;KEYS!B8&amp;"."&amp;Table11[[#This Row],[Table]]&amp;" (APPL_ID,REFRSH_PRPTY_FLG,REFRSH_PRPTY_FREQ,AUD_PGM_ID,AUD_OPID,AUD_TS) VALUES ("&amp;KEYS!B2&amp;",'Y',"&amp;KEYS!B5&amp;",'SQRL','spcah',current_timestamp);"</f>
        <v>INSERT INTO EnterpriseServices.dbo.APPL_REFRESH (APPL_ID,REFRSH_PRPTY_FLG,REFRSH_PRPTY_FREQ,AUD_PGM_ID,AUD_OPID,AUD_TS) VALUES (1000015,'Y',9600000,'SQRL','spcah',current_timestamp);</v>
      </c>
    </row>
    <row r="9" spans="1:3" x14ac:dyDescent="0.25">
      <c r="A9" s="14" t="s">
        <v>60</v>
      </c>
      <c r="B9" s="14" t="s">
        <v>118</v>
      </c>
      <c r="C9" s="14" t="str">
        <f>"INSERT INTO "&amp;KEYS!B8&amp;"."&amp;Table11[[#This Row],[Table]]&amp;" (SVC_CD,SVC_DESC,AUD_PGM_ID,AUD_OPID,AUD_TS) VALUES ('"&amp;KEYS!B6&amp;"','"&amp;KEYS!B7&amp;"','SQRL','spcah',current_timestamp);"</f>
        <v>INSERT INTO EnterpriseServices.dbo.SVC (SVC_CD,SVC_DESC,AUD_PGM_ID,AUD_OPID,AUD_TS) VALUES ('CTM','Customer Transaction Service','SQRL','spcah',current_timestamp);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EC18-F17D-42B7-A447-22E46A3E1704}">
  <dimension ref="A1:J13"/>
  <sheetViews>
    <sheetView workbookViewId="0">
      <selection activeCell="G8" sqref="G8:G11"/>
    </sheetView>
  </sheetViews>
  <sheetFormatPr defaultColWidth="8.85546875" defaultRowHeight="15" x14ac:dyDescent="0.25"/>
  <cols>
    <col min="1" max="1" width="16.7109375" bestFit="1" customWidth="1"/>
    <col min="2" max="2" width="10.28515625" bestFit="1" customWidth="1"/>
    <col min="3" max="3" width="21.140625" bestFit="1" customWidth="1"/>
    <col min="4" max="4" width="13.7109375" bestFit="1" customWidth="1"/>
    <col min="5" max="5" width="49.7109375" customWidth="1"/>
    <col min="6" max="6" width="12.7109375" customWidth="1"/>
    <col min="7" max="7" width="33.7109375" customWidth="1"/>
  </cols>
  <sheetData>
    <row r="1" spans="1:10" x14ac:dyDescent="0.25">
      <c r="A1" t="s">
        <v>24</v>
      </c>
      <c r="B1" t="s">
        <v>32</v>
      </c>
      <c r="C1" t="s">
        <v>33</v>
      </c>
      <c r="D1" t="s">
        <v>29</v>
      </c>
      <c r="E1" t="s">
        <v>30</v>
      </c>
      <c r="F1" t="s">
        <v>23</v>
      </c>
      <c r="G1" t="s">
        <v>25</v>
      </c>
    </row>
    <row r="2" spans="1:10" x14ac:dyDescent="0.25">
      <c r="A2" t="s">
        <v>31</v>
      </c>
      <c r="B2" s="1" t="str">
        <f>KEYS!$B$6</f>
        <v>CTM</v>
      </c>
      <c r="C2" s="2"/>
      <c r="D2" t="s">
        <v>119</v>
      </c>
      <c r="E2" s="2" t="s">
        <v>122</v>
      </c>
      <c r="F2" t="s">
        <v>11</v>
      </c>
      <c r="G2" t="str">
        <f>"INSERT INTO "&amp;KEYS!B$8&amp;".EA123AT_SVC_OP values ('"&amp;Table3[[#This Row],[SVC_OP_CD]]&amp;"','"&amp;Table3[[#This Row],[SVC_OP_DESC]]&amp;"','SQRL','spcah',current_timestamp);"</f>
        <v>INSERT INTO EnterpriseServices.dbo.EA123AT_SVC_OP values ('LCRT','Logo create / post','SQRL','spcah',current_timestamp);</v>
      </c>
    </row>
    <row r="3" spans="1:10" x14ac:dyDescent="0.25">
      <c r="A3" t="s">
        <v>31</v>
      </c>
      <c r="B3" s="1" t="str">
        <f>KEYS!$B$6</f>
        <v>CTM</v>
      </c>
      <c r="C3" s="2"/>
      <c r="D3" t="s">
        <v>120</v>
      </c>
      <c r="E3" s="2" t="s">
        <v>123</v>
      </c>
      <c r="F3" t="s">
        <v>12</v>
      </c>
      <c r="G3" t="str">
        <f>"INSERT INTO "&amp;KEYS!B$8&amp;".EA123AT_SVC_OP values ('"&amp;Table3[[#This Row],[SVC_OP_CD]]&amp;"','"&amp;Table3[[#This Row],[SVC_OP_DESC]]&amp;"','SQRL','spcah',current_timestamp);"</f>
        <v>INSERT INTO EnterpriseServices.dbo.EA123AT_SVC_OP values ('LLKP','Logo lookup','SQRL','spcah',current_timestamp);</v>
      </c>
    </row>
    <row r="4" spans="1:10" x14ac:dyDescent="0.25">
      <c r="A4" t="s">
        <v>31</v>
      </c>
      <c r="B4" s="1" t="str">
        <f>KEYS!$B$6</f>
        <v>CTM</v>
      </c>
      <c r="C4" s="2"/>
      <c r="D4" t="s">
        <v>121</v>
      </c>
      <c r="E4" s="2" t="s">
        <v>124</v>
      </c>
      <c r="F4" t="s">
        <v>13</v>
      </c>
      <c r="G4" t="str">
        <f>"INSERT INTO "&amp;KEYS!B$8&amp;".EA123AT_SVC_OP values ('"&amp;Table3[[#This Row],[SVC_OP_CD]]&amp;"','"&amp;Table3[[#This Row],[SVC_OP_DESC]]&amp;"','SQRL','spcah',current_timestamp);"</f>
        <v>INSERT INTO EnterpriseServices.dbo.EA123AT_SVC_OP values ('LLKPC','Logo lookup by customer','SQRL','spcah',current_timestamp);</v>
      </c>
    </row>
    <row r="5" spans="1:10" x14ac:dyDescent="0.25">
      <c r="A5" s="19" t="s">
        <v>31</v>
      </c>
      <c r="B5" s="20" t="str">
        <f>KEYS!$B$6</f>
        <v>CTM</v>
      </c>
      <c r="C5" s="21"/>
      <c r="D5" s="22" t="s">
        <v>125</v>
      </c>
      <c r="E5" s="21" t="s">
        <v>126</v>
      </c>
      <c r="F5" t="s">
        <v>13</v>
      </c>
      <c r="G5" s="22" t="str">
        <f>"INSERT INTO "&amp;KEYS!B$8&amp;".EA123AT_SVC_OP values ('"&amp;Table3[[#This Row],[SVC_OP_CD]]&amp;"','"&amp;Table3[[#This Row],[SVC_OP_DESC]]&amp;"','SQRL','spcah',current_timestamp);"</f>
        <v>INSERT INTO EnterpriseServices.dbo.EA123AT_SVC_OP values ('LLST','Logo lookup storefront','SQRL','spcah',current_timestamp);</v>
      </c>
    </row>
    <row r="7" spans="1:10" x14ac:dyDescent="0.25">
      <c r="A7" t="s">
        <v>24</v>
      </c>
      <c r="B7" t="s">
        <v>32</v>
      </c>
      <c r="C7" t="s">
        <v>33</v>
      </c>
      <c r="D7" t="s">
        <v>29</v>
      </c>
      <c r="E7" t="s">
        <v>30</v>
      </c>
      <c r="F7" t="s">
        <v>23</v>
      </c>
      <c r="G7" t="s">
        <v>111</v>
      </c>
    </row>
    <row r="8" spans="1:10" x14ac:dyDescent="0.25">
      <c r="A8" t="s">
        <v>61</v>
      </c>
      <c r="B8" s="1" t="str">
        <f>KEYS!$B$6</f>
        <v>CTM</v>
      </c>
      <c r="C8" s="2"/>
      <c r="D8" t="s">
        <v>119</v>
      </c>
      <c r="E8" s="2" t="s">
        <v>50</v>
      </c>
      <c r="F8" t="s">
        <v>11</v>
      </c>
      <c r="G8" t="str">
        <f>"INSERT INTO "&amp;KEYS!B$8&amp;"."&amp;Table313[[#This Row],[Table]]&amp;" values ('"&amp;Table313[[#This Row],[SVC_OP_CD]]&amp;"','"&amp;Table313[[#This Row],[SVC_OP_DESC]]&amp;"','SQRL','spcah',current_timestamp);"</f>
        <v>INSERT INTO EnterpriseServices.dbo.SVC_OPERATION values ('LCRT','Loyalty Customer Validation Test Service','SQRL','spcah',current_timestamp);</v>
      </c>
    </row>
    <row r="9" spans="1:10" x14ac:dyDescent="0.25">
      <c r="A9" t="s">
        <v>61</v>
      </c>
      <c r="B9" s="1" t="str">
        <f>KEYS!$B$6</f>
        <v>CTM</v>
      </c>
      <c r="C9" s="2"/>
      <c r="D9" t="s">
        <v>120</v>
      </c>
      <c r="E9" s="2" t="s">
        <v>51</v>
      </c>
      <c r="F9" t="s">
        <v>12</v>
      </c>
      <c r="G9" t="str">
        <f>"INSERT INTO "&amp;KEYS!B$8&amp;"."&amp;Table313[[#This Row],[Table]]&amp;" values ('"&amp;Table313[[#This Row],[SVC_OP_CD]]&amp;"','"&amp;Table313[[#This Row],[SVC_OP_DESC]]&amp;"','SQRL','spcah',current_timestamp);"</f>
        <v>INSERT INTO EnterpriseServices.dbo.SVC_OPERATION values ('LLKP','Loyalty Customer Validation - By Customer Id &amp; Token','SQRL','spcah',current_timestamp);</v>
      </c>
    </row>
    <row r="10" spans="1:10" x14ac:dyDescent="0.25">
      <c r="A10" t="s">
        <v>61</v>
      </c>
      <c r="B10" s="1" t="str">
        <f>KEYS!$B$6</f>
        <v>CTM</v>
      </c>
      <c r="C10" s="2"/>
      <c r="D10" t="s">
        <v>121</v>
      </c>
      <c r="E10" s="2" t="s">
        <v>52</v>
      </c>
      <c r="F10" t="s">
        <v>13</v>
      </c>
      <c r="G10" t="str">
        <f>"INSERT INTO "&amp;KEYS!B$8&amp;"."&amp;Table313[[#This Row],[Table]]&amp;" values ('"&amp;Table313[[#This Row],[SVC_OP_CD]]&amp;"','"&amp;Table313[[#This Row],[SVC_OP_DESC]]&amp;"','SQRL','spcah',current_timestamp);"</f>
        <v>INSERT INTO EnterpriseServices.dbo.SVC_OPERATION values ('LLKPC','Loyalty Customer Validation - By Customer Id','SQRL','spcah',current_timestamp);</v>
      </c>
      <c r="J10" s="1"/>
    </row>
    <row r="11" spans="1:10" x14ac:dyDescent="0.25">
      <c r="A11" s="19" t="s">
        <v>61</v>
      </c>
      <c r="B11" s="20" t="str">
        <f>KEYS!$B$6</f>
        <v>CTM</v>
      </c>
      <c r="C11" s="21"/>
      <c r="D11" s="22" t="s">
        <v>125</v>
      </c>
      <c r="E11" s="21" t="s">
        <v>126</v>
      </c>
      <c r="F11" t="s">
        <v>13</v>
      </c>
      <c r="G11" s="22" t="str">
        <f>"INSERT INTO "&amp;KEYS!B$8&amp;"."&amp;Table313[[#This Row],[Table]]&amp;" values ('"&amp;Table313[[#This Row],[SVC_OP_CD]]&amp;"','"&amp;Table313[[#This Row],[SVC_OP_DESC]]&amp;"','SQRL','spcah',current_timestamp);"</f>
        <v>INSERT INTO EnterpriseServices.dbo.SVC_OPERATION values ('LLST','Logo lookup storefront','SQRL','spcah',current_timestamp);</v>
      </c>
      <c r="J11" s="1"/>
    </row>
    <row r="12" spans="1:10" x14ac:dyDescent="0.25">
      <c r="J12" s="1"/>
    </row>
    <row r="13" spans="1:10" x14ac:dyDescent="0.25">
      <c r="J13" s="1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DDF7-2EC6-4145-8809-EE0AD83BC7CB}">
  <dimension ref="A1:I28"/>
  <sheetViews>
    <sheetView workbookViewId="0">
      <selection activeCell="D19" sqref="D19"/>
    </sheetView>
  </sheetViews>
  <sheetFormatPr defaultColWidth="8.85546875" defaultRowHeight="15" x14ac:dyDescent="0.25"/>
  <cols>
    <col min="1" max="1" width="21" bestFit="1" customWidth="1"/>
    <col min="2" max="2" width="39.7109375" customWidth="1"/>
    <col min="3" max="3" width="50" bestFit="1" customWidth="1"/>
    <col min="4" max="4" width="30.7109375" customWidth="1"/>
    <col min="5" max="6" width="23.7109375" customWidth="1"/>
    <col min="7" max="7" width="4.7109375" customWidth="1"/>
    <col min="8" max="9" width="23.7109375" customWidth="1"/>
  </cols>
  <sheetData>
    <row r="1" spans="1:9" x14ac:dyDescent="0.25">
      <c r="A1" t="s">
        <v>24</v>
      </c>
      <c r="B1" t="s">
        <v>23</v>
      </c>
    </row>
    <row r="2" spans="1:9" x14ac:dyDescent="0.25">
      <c r="A2" t="s">
        <v>3</v>
      </c>
      <c r="B2" t="s">
        <v>2</v>
      </c>
    </row>
    <row r="3" spans="1:9" x14ac:dyDescent="0.25">
      <c r="A3" t="s">
        <v>1</v>
      </c>
      <c r="B3" t="s">
        <v>0</v>
      </c>
    </row>
    <row r="5" spans="1:9" x14ac:dyDescent="0.25">
      <c r="A5" t="s">
        <v>58</v>
      </c>
      <c r="B5" t="s">
        <v>114</v>
      </c>
    </row>
    <row r="6" spans="1:9" x14ac:dyDescent="0.25">
      <c r="A6" t="s">
        <v>59</v>
      </c>
      <c r="B6" t="s">
        <v>115</v>
      </c>
    </row>
    <row r="10" spans="1:9" ht="15.75" thickBot="1" x14ac:dyDescent="0.3"/>
    <row r="11" spans="1:9" ht="16.5" thickTop="1" thickBot="1" x14ac:dyDescent="0.3">
      <c r="E11" s="27" t="s">
        <v>38</v>
      </c>
      <c r="F11" s="27"/>
      <c r="H11" s="27" t="s">
        <v>113</v>
      </c>
      <c r="I11" s="27"/>
    </row>
    <row r="12" spans="1:9" ht="16.5" thickTop="1" thickBot="1" x14ac:dyDescent="0.3">
      <c r="A12" t="s">
        <v>36</v>
      </c>
      <c r="B12" t="s">
        <v>35</v>
      </c>
      <c r="C12" t="s">
        <v>37</v>
      </c>
      <c r="D12" t="s">
        <v>34</v>
      </c>
      <c r="E12" t="s">
        <v>3</v>
      </c>
      <c r="F12" t="s">
        <v>1</v>
      </c>
      <c r="H12" s="16" t="s">
        <v>3</v>
      </c>
      <c r="I12" s="16" t="s">
        <v>1</v>
      </c>
    </row>
    <row r="13" spans="1:9" x14ac:dyDescent="0.25">
      <c r="A13" s="6">
        <v>1</v>
      </c>
      <c r="B13" s="2" t="s">
        <v>132</v>
      </c>
      <c r="C13" s="2" t="s">
        <v>134</v>
      </c>
      <c r="D13" s="6" t="s">
        <v>133</v>
      </c>
      <c r="E13" t="str">
        <f>"INSERT INTO "&amp;KEYS!B$8&amp;".EA119AT_APPL_PRPTY (APPL_ID,APPL_PRPTY_NM,SEQ_NBR,APPL_PRPTY_DESC,AUD_PGM_ID,AUD_OPID,AUD_TS) VALUES ("&amp;KEYS!B$2&amp;",'"&amp;B13&amp;"',"&amp;A13&amp;",'"&amp;C13&amp;"','SQRL','spcah',current_timestamp);"</f>
        <v>INSERT INTO EnterpriseServices.dbo.EA119AT_APPL_PRPTY (APPL_ID,APPL_PRPTY_NM,SEQ_NBR,APPL_PRPTY_DESC,AUD_PGM_ID,AUD_OPID,AUD_TS) VALUES (1000015,'ENABLE_NOTIFICATIONS                              ',1,'Flag to indicate if error notifications are enabled','SQRL','spcah',current_timestamp);</v>
      </c>
      <c r="F13" t="str">
        <f>"INSERT INTO "&amp;KEYS!B$8&amp;".EA120AT_APPL_PRVAL (APPL_ID,APPL_PRPTY_NM,APPL_PRPTY_VALUE,AUD_PGM_ID,AUD_OPID,AUD_TS) VALUES ("&amp;KEYS!B$2&amp;",'"&amp;B13&amp;"','"&amp;D13&amp;"','SQRL','spcah',current_timestamp);"</f>
        <v>INSERT INTO EnterpriseServices.dbo.EA120AT_APPL_PRVAL (APPL_ID,APPL_PRPTY_NM,APPL_PRPTY_VALUE,AUD_PGM_ID,AUD_OPID,AUD_TS) VALUES (1000015,'ENABLE_NOTIFICATIONS                              ','OFF','SQRL','spcah',current_timestamp);</v>
      </c>
      <c r="H13" t="str">
        <f>"INSERT INTO "&amp;KEYS!B$8&amp;"."&amp;$A$5&amp;" (APPL_ID,APPL_PRPTY_NM,SEQ_NBR,APPL_PRPTY_DESC,AUD_PGM_ID,AUD_OPID,AUD_TS) VALUES ("&amp;KEYS!B$2&amp;",'"&amp;B13&amp;"',"&amp;A13&amp;",'"&amp;C13&amp;"','SQRL','spcah',current_timestamp);"</f>
        <v>INSERT INTO EnterpriseServices.dbo.APPL_PROPERTY (APPL_ID,APPL_PRPTY_NM,SEQ_NBR,APPL_PRPTY_DESC,AUD_PGM_ID,AUD_OPID,AUD_TS) VALUES (1000015,'ENABLE_NOTIFICATIONS                              ',1,'Flag to indicate if error notifications are enabled','SQRL','spcah',current_timestamp);</v>
      </c>
      <c r="I13" t="str">
        <f>"INSERT INTO "&amp;KEYS!B$8&amp;"."&amp;$A$6&amp;" (APPL_ID,APPL_PRPTY_NM,APPL_PRPTY_VALUE,AUD_PGM_ID,AUD_OPID,AUD_TS) VALUES ("&amp;KEYS!B$2&amp;",'"&amp;B13&amp;"','"&amp;D13&amp;"','SQRL','spcah',current_timestamp);"</f>
        <v>INSERT INTO EnterpriseServices.dbo.APPL_PROPERTY_VALU (APPL_ID,APPL_PRPTY_NM,APPL_PRPTY_VALUE,AUD_PGM_ID,AUD_OPID,AUD_TS) VALUES (1000015,'ENABLE_NOTIFICATIONS                              ','OFF','SQRL','spcah',current_timestamp);</v>
      </c>
    </row>
    <row r="14" spans="1:9" x14ac:dyDescent="0.25">
      <c r="A14" s="6">
        <f>A13+1</f>
        <v>2</v>
      </c>
      <c r="B14" s="7" t="s">
        <v>135</v>
      </c>
      <c r="C14" s="17" t="s">
        <v>136</v>
      </c>
      <c r="D14" s="6" t="s">
        <v>46</v>
      </c>
      <c r="E14" t="str">
        <f>"INSERT INTO "&amp;KEYS!B$8&amp;".EA119AT_APPL_PRPTY (APPL_ID,APPL_PRPTY_NM,SEQ_NBR,APPL_PRPTY_DESC,AUD_PGM_ID,AUD_OPID,AUD_TS) VALUES ("&amp;KEYS!B$2&amp;",'"&amp;B14&amp;"',"&amp;A14&amp;",'"&amp;C14&amp;"','SQRL','spcah',current_timestamp);"</f>
        <v>INSERT INTO EnterpriseServices.dbo.EA119AT_APPL_PRPTY (APPL_ID,APPL_PRPTY_NM,SEQ_NBR,APPL_PRPTY_DESC,AUD_PGM_ID,AUD_OPID,AUD_TS) VALUES (1000015,'LOG_INCOMING_XML                                  ',2,'Log incoming XML requests','SQRL','spcah',current_timestamp);</v>
      </c>
      <c r="F14" t="str">
        <f>"INSERT INTO "&amp;KEYS!B$8&amp;".EA120AT_APPL_PRVAL (APPL_ID,APPL_PRPTY_NM,APPL_PRPTY_VALUE,AUD_PGM_ID,AUD_OPID,AUD_TS) VALUES ("&amp;KEYS!B$2&amp;",'"&amp;B14&amp;"','"&amp;D14&amp;"','SQRL','spcah',current_timestamp);"</f>
        <v>INSERT INTO EnterpriseServices.dbo.EA120AT_APPL_PRVAL (APPL_ID,APPL_PRPTY_NM,APPL_PRPTY_VALUE,AUD_PGM_ID,AUD_OPID,AUD_TS) VALUES (1000015,'LOG_INCOMING_XML                                  ','ON','SQRL','spcah',current_timestamp);</v>
      </c>
      <c r="H14" t="str">
        <f>"INSERT INTO "&amp;KEYS!B$8&amp;"."&amp;$A$5&amp;" (APPL_ID,APPL_PRPTY_NM,SEQ_NBR,APPL_PRPTY_DESC,AUD_PGM_ID,AUD_OPID,AUD_TS) VALUES ("&amp;KEYS!B$2&amp;",'"&amp;B14&amp;"',"&amp;A14&amp;",'"&amp;C14&amp;"','SQRL','spcah',current_timestamp);"</f>
        <v>INSERT INTO EnterpriseServices.dbo.APPL_PROPERTY (APPL_ID,APPL_PRPTY_NM,SEQ_NBR,APPL_PRPTY_DESC,AUD_PGM_ID,AUD_OPID,AUD_TS) VALUES (1000015,'LOG_INCOMING_XML                                  ',2,'Log incoming XML requests','SQRL','spcah',current_timestamp);</v>
      </c>
      <c r="I14" t="str">
        <f>"INSERT INTO "&amp;KEYS!B$8&amp;"."&amp;$A$6&amp;" (APPL_ID,APPL_PRPTY_NM,APPL_PRPTY_VALUE,AUD_PGM_ID,AUD_OPID,AUD_TS) VALUES ("&amp;KEYS!B$2&amp;",'"&amp;B14&amp;"','"&amp;D14&amp;"','SQRL','spcah',current_timestamp);"</f>
        <v>INSERT INTO EnterpriseServices.dbo.APPL_PROPERTY_VALU (APPL_ID,APPL_PRPTY_NM,APPL_PRPTY_VALUE,AUD_PGM_ID,AUD_OPID,AUD_TS) VALUES (1000015,'LOG_INCOMING_XML                                  ','ON','SQRL','spcah',current_timestamp);</v>
      </c>
    </row>
    <row r="15" spans="1:9" x14ac:dyDescent="0.25">
      <c r="A15" s="6">
        <f t="shared" ref="A15" si="0">A14+1</f>
        <v>3</v>
      </c>
      <c r="B15" s="7" t="s">
        <v>137</v>
      </c>
      <c r="C15" s="7" t="s">
        <v>138</v>
      </c>
      <c r="D15" s="6" t="s">
        <v>133</v>
      </c>
      <c r="E15" t="str">
        <f>"INSERT INTO "&amp;KEYS!B$8&amp;".EA119AT_APPL_PRPTY (APPL_ID,APPL_PRPTY_NM,SEQ_NBR,APPL_PRPTY_DESC,AUD_PGM_ID,AUD_OPID,AUD_TS) VALUES ("&amp;KEYS!B$2&amp;",'"&amp;B15&amp;"',"&amp;A15&amp;",'"&amp;C15&amp;"','SQRL','spcah',current_timestamp);"</f>
        <v>INSERT INTO EnterpriseServices.dbo.EA119AT_APPL_PRPTY (APPL_ID,APPL_PRPTY_NM,SEQ_NBR,APPL_PRPTY_DESC,AUD_PGM_ID,AUD_OPID,AUD_TS) VALUES (1000015,'VALIDATE_INCOMING_XML                             ',3,'Validate incoming XML requests','SQRL','spcah',current_timestamp);</v>
      </c>
      <c r="F15" t="str">
        <f>"INSERT INTO "&amp;KEYS!B$8&amp;".EA120AT_APPL_PRVAL (APPL_ID,APPL_PRPTY_NM,APPL_PRPTY_VALUE,AUD_PGM_ID,AUD_OPID,AUD_TS) VALUES ("&amp;KEYS!B$2&amp;",'"&amp;B15&amp;"','"&amp;D15&amp;"','SQRL','spcah',current_timestamp);"</f>
        <v>INSERT INTO EnterpriseServices.dbo.EA120AT_APPL_PRVAL (APPL_ID,APPL_PRPTY_NM,APPL_PRPTY_VALUE,AUD_PGM_ID,AUD_OPID,AUD_TS) VALUES (1000015,'VALIDATE_INCOMING_XML                             ','OFF','SQRL','spcah',current_timestamp);</v>
      </c>
      <c r="H15" t="str">
        <f>"INSERT INTO "&amp;KEYS!B$8&amp;"."&amp;$A$5&amp;" (APPL_ID,APPL_PRPTY_NM,SEQ_NBR,APPL_PRPTY_DESC,AUD_PGM_ID,AUD_OPID,AUD_TS) VALUES ("&amp;KEYS!B$2&amp;",'"&amp;B15&amp;"',"&amp;A15&amp;",'"&amp;C15&amp;"','SQRL','spcah',current_timestamp);"</f>
        <v>INSERT INTO EnterpriseServices.dbo.APPL_PROPERTY (APPL_ID,APPL_PRPTY_NM,SEQ_NBR,APPL_PRPTY_DESC,AUD_PGM_ID,AUD_OPID,AUD_TS) VALUES (1000015,'VALIDATE_INCOMING_XML                             ',3,'Validate incoming XML requests','SQRL','spcah',current_timestamp);</v>
      </c>
      <c r="I15" t="str">
        <f>"INSERT INTO "&amp;KEYS!B$8&amp;"."&amp;$A$6&amp;" (APPL_ID,APPL_PRPTY_NM,APPL_PRPTY_VALUE,AUD_PGM_ID,AUD_OPID,AUD_TS) VALUES ("&amp;KEYS!B$2&amp;",'"&amp;B15&amp;"','"&amp;D15&amp;"','SQRL','spcah',current_timestamp);"</f>
        <v>INSERT INTO EnterpriseServices.dbo.APPL_PROPERTY_VALU (APPL_ID,APPL_PRPTY_NM,APPL_PRPTY_VALUE,AUD_PGM_ID,AUD_OPID,AUD_TS) VALUES (1000015,'VALIDATE_INCOMING_XML                             ','OFF','SQRL','spcah',current_timestamp);</v>
      </c>
    </row>
    <row r="16" spans="1:9" x14ac:dyDescent="0.25">
      <c r="A16" s="6">
        <f>A15+1</f>
        <v>4</v>
      </c>
      <c r="B16" s="7" t="s">
        <v>139</v>
      </c>
      <c r="C16" s="26" t="s">
        <v>140</v>
      </c>
      <c r="D16" s="6">
        <v>5000</v>
      </c>
      <c r="E16" t="str">
        <f>"INSERT INTO "&amp;KEYS!B$8&amp;".EA119AT_APPL_PRPTY (APPL_ID,APPL_PRPTY_NM,SEQ_NBR,APPL_PRPTY_DESC,AUD_PGM_ID,AUD_OPID,AUD_TS) VALUES ("&amp;KEYS!B$2&amp;",'"&amp;B16&amp;"',"&amp;A16&amp;",'"&amp;C16&amp;"','SQRL','spcah',current_timestamp);"</f>
        <v>INSERT INTO EnterpriseServices.dbo.EA119AT_APPL_PRPTY (APPL_ID,APPL_PRPTY_NM,SEQ_NBR,APPL_PRPTY_DESC,AUD_PGM_ID,AUD_OPID,AUD_TS) VALUES (1000015,'ORDER_SERVICES_CONNECT_TIMEOUT                    ',4,'Order services connection timeout','SQRL','spcah',current_timestamp);</v>
      </c>
      <c r="F16" t="str">
        <f>"INSERT INTO "&amp;KEYS!B$8&amp;".EA120AT_APPL_PRVAL (APPL_ID,APPL_PRPTY_NM,APPL_PRPTY_VALUE,AUD_PGM_ID,AUD_OPID,AUD_TS) VALUES ("&amp;KEYS!B$2&amp;",'"&amp;B16&amp;"','"&amp;D16&amp;"','SQRL','spcah',current_timestamp);"</f>
        <v>INSERT INTO EnterpriseServices.dbo.EA120AT_APPL_PRVAL (APPL_ID,APPL_PRPTY_NM,APPL_PRPTY_VALUE,AUD_PGM_ID,AUD_OPID,AUD_TS) VALUES (1000015,'ORDER_SERVICES_CONNECT_TIMEOUT                    ','5000','SQRL','spcah',current_timestamp);</v>
      </c>
      <c r="H16" t="str">
        <f>"INSERT INTO "&amp;KEYS!B$8&amp;"."&amp;$A$5&amp;" (APPL_ID,APPL_PRPTY_NM,SEQ_NBR,APPL_PRPTY_DESC,AUD_PGM_ID,AUD_OPID,AUD_TS) VALUES ("&amp;KEYS!B$2&amp;",'"&amp;B16&amp;"',"&amp;A16&amp;",'"&amp;C16&amp;"','SQRL','spcah',current_timestamp);"</f>
        <v>INSERT INTO EnterpriseServices.dbo.APPL_PROPERTY (APPL_ID,APPL_PRPTY_NM,SEQ_NBR,APPL_PRPTY_DESC,AUD_PGM_ID,AUD_OPID,AUD_TS) VALUES (1000015,'ORDER_SERVICES_CONNECT_TIMEOUT                    ',4,'Order services connection timeout','SQRL','spcah',current_timestamp);</v>
      </c>
      <c r="I16" t="str">
        <f>"INSERT INTO "&amp;KEYS!B$8&amp;"."&amp;$A$6&amp;" (APPL_ID,APPL_PRPTY_NM,APPL_PRPTY_VALUE,AUD_PGM_ID,AUD_OPID,AUD_TS) VALUES ("&amp;KEYS!B$2&amp;",'"&amp;B16&amp;"','"&amp;D16&amp;"','SQRL','spcah',current_timestamp);"</f>
        <v>INSERT INTO EnterpriseServices.dbo.APPL_PROPERTY_VALU (APPL_ID,APPL_PRPTY_NM,APPL_PRPTY_VALUE,AUD_PGM_ID,AUD_OPID,AUD_TS) VALUES (1000015,'ORDER_SERVICES_CONNECT_TIMEOUT                    ','5000','SQRL','spcah',current_timestamp);</v>
      </c>
    </row>
    <row r="17" spans="1:9" x14ac:dyDescent="0.25">
      <c r="A17" s="6">
        <f t="shared" ref="A17:A21" si="1">A16+1</f>
        <v>5</v>
      </c>
      <c r="B17" s="7" t="s">
        <v>141</v>
      </c>
      <c r="C17" s="17" t="s">
        <v>142</v>
      </c>
      <c r="D17" s="6">
        <v>5000</v>
      </c>
      <c r="E17" t="str">
        <f>"INSERT INTO "&amp;KEYS!B$8&amp;".EA119AT_APPL_PRPTY (APPL_ID,APPL_PRPTY_NM,SEQ_NBR,APPL_PRPTY_DESC,AUD_PGM_ID,AUD_OPID,AUD_TS) VALUES ("&amp;KEYS!B$2&amp;",'"&amp;B17&amp;"',"&amp;A17&amp;",'"&amp;C17&amp;"','SQRL','spcah',current_timestamp);"</f>
        <v>INSERT INTO EnterpriseServices.dbo.EA119AT_APPL_PRPTY (APPL_ID,APPL_PRPTY_NM,SEQ_NBR,APPL_PRPTY_DESC,AUD_PGM_ID,AUD_OPID,AUD_TS) VALUES (1000015,'ORDER_SERVICES_READ_TIMEOUT                       ',5,'Order services read timeout','SQRL','spcah',current_timestamp);</v>
      </c>
      <c r="F17" t="str">
        <f>"INSERT INTO "&amp;KEYS!B$8&amp;".EA120AT_APPL_PRVAL (APPL_ID,APPL_PRPTY_NM,APPL_PRPTY_VALUE,AUD_PGM_ID,AUD_OPID,AUD_TS) VALUES ("&amp;KEYS!B$2&amp;",'"&amp;B17&amp;"','"&amp;D17&amp;"','SQRL','spcah',current_timestamp);"</f>
        <v>INSERT INTO EnterpriseServices.dbo.EA120AT_APPL_PRVAL (APPL_ID,APPL_PRPTY_NM,APPL_PRPTY_VALUE,AUD_PGM_ID,AUD_OPID,AUD_TS) VALUES (1000015,'ORDER_SERVICES_READ_TIMEOUT                       ','5000','SQRL','spcah',current_timestamp);</v>
      </c>
      <c r="H17" t="str">
        <f>"INSERT INTO "&amp;KEYS!B$8&amp;"."&amp;$A$5&amp;" (APPL_ID,APPL_PRPTY_NM,SEQ_NBR,APPL_PRPTY_DESC,AUD_PGM_ID,AUD_OPID,AUD_TS) VALUES ("&amp;KEYS!B$2&amp;",'"&amp;B17&amp;"',"&amp;A17&amp;",'"&amp;C17&amp;"','SQRL','spcah',current_timestamp);"</f>
        <v>INSERT INTO EnterpriseServices.dbo.APPL_PROPERTY (APPL_ID,APPL_PRPTY_NM,SEQ_NBR,APPL_PRPTY_DESC,AUD_PGM_ID,AUD_OPID,AUD_TS) VALUES (1000015,'ORDER_SERVICES_READ_TIMEOUT                       ',5,'Order services read timeout','SQRL','spcah',current_timestamp);</v>
      </c>
      <c r="I17" t="str">
        <f>"INSERT INTO "&amp;KEYS!B$8&amp;"."&amp;$A$6&amp;" (APPL_ID,APPL_PRPTY_NM,APPL_PRPTY_VALUE,AUD_PGM_ID,AUD_OPID,AUD_TS) VALUES ("&amp;KEYS!B$2&amp;",'"&amp;B17&amp;"','"&amp;D17&amp;"','SQRL','spcah',current_timestamp);"</f>
        <v>INSERT INTO EnterpriseServices.dbo.APPL_PROPERTY_VALU (APPL_ID,APPL_PRPTY_NM,APPL_PRPTY_VALUE,AUD_PGM_ID,AUD_OPID,AUD_TS) VALUES (1000015,'ORDER_SERVICES_READ_TIMEOUT                       ','5000','SQRL','spcah',current_timestamp);</v>
      </c>
    </row>
    <row r="18" spans="1:9" x14ac:dyDescent="0.25">
      <c r="A18" s="6">
        <f t="shared" si="1"/>
        <v>6</v>
      </c>
      <c r="B18" s="7" t="s">
        <v>143</v>
      </c>
      <c r="C18" s="17" t="s">
        <v>145</v>
      </c>
      <c r="D18" s="6">
        <v>5000</v>
      </c>
      <c r="E18" t="str">
        <f>"INSERT INTO "&amp;KEYS!B$8&amp;".EA119AT_APPL_PRPTY (APPL_ID,APPL_PRPTY_NM,SEQ_NBR,APPL_PRPTY_DESC,AUD_PGM_ID,AUD_OPID,AUD_TS) VALUES ("&amp;KEYS!B$2&amp;",'"&amp;B18&amp;"',"&amp;A18&amp;",'"&amp;C18&amp;"','SQRL','spcah',current_timestamp);"</f>
        <v>INSERT INTO EnterpriseServices.dbo.EA119AT_APPL_PRPTY (APPL_ID,APPL_PRPTY_NM,SEQ_NBR,APPL_PRPTY_DESC,AUD_PGM_ID,AUD_OPID,AUD_TS) VALUES (1000015,'APPLICATION_PORTAL_CONNECT_TIMEOUT                ',6,'Application portal connection timeout','SQRL','spcah',current_timestamp);</v>
      </c>
      <c r="F18" t="str">
        <f>"INSERT INTO "&amp;KEYS!B$8&amp;".EA120AT_APPL_PRVAL (APPL_ID,APPL_PRPTY_NM,APPL_PRPTY_VALUE,AUD_PGM_ID,AUD_OPID,AUD_TS) VALUES ("&amp;KEYS!B$2&amp;",'"&amp;B18&amp;"','"&amp;D18&amp;"','SQRL','spcah',current_timestamp);"</f>
        <v>INSERT INTO EnterpriseServices.dbo.EA120AT_APPL_PRVAL (APPL_ID,APPL_PRPTY_NM,APPL_PRPTY_VALUE,AUD_PGM_ID,AUD_OPID,AUD_TS) VALUES (1000015,'APPLICATION_PORTAL_CONNECT_TIMEOUT                ','5000','SQRL','spcah',current_timestamp);</v>
      </c>
      <c r="H18" t="str">
        <f>"INSERT INTO "&amp;KEYS!B$8&amp;"."&amp;$A$5&amp;" (APPL_ID,APPL_PRPTY_NM,SEQ_NBR,APPL_PRPTY_DESC,AUD_PGM_ID,AUD_OPID,AUD_TS) VALUES ("&amp;KEYS!B$2&amp;",'"&amp;B18&amp;"',"&amp;A18&amp;",'"&amp;C18&amp;"','SQRL','spcah',current_timestamp);"</f>
        <v>INSERT INTO EnterpriseServices.dbo.APPL_PROPERTY (APPL_ID,APPL_PRPTY_NM,SEQ_NBR,APPL_PRPTY_DESC,AUD_PGM_ID,AUD_OPID,AUD_TS) VALUES (1000015,'APPLICATION_PORTAL_CONNECT_TIMEOUT                ',6,'Application portal connection timeout','SQRL','spcah',current_timestamp);</v>
      </c>
      <c r="I18" t="str">
        <f>"INSERT INTO "&amp;KEYS!B$8&amp;"."&amp;$A$6&amp;" (APPL_ID,APPL_PRPTY_NM,APPL_PRPTY_VALUE,AUD_PGM_ID,AUD_OPID,AUD_TS) VALUES ("&amp;KEYS!B$2&amp;",'"&amp;B18&amp;"','"&amp;D18&amp;"','SQRL','spcah',current_timestamp);"</f>
        <v>INSERT INTO EnterpriseServices.dbo.APPL_PROPERTY_VALU (APPL_ID,APPL_PRPTY_NM,APPL_PRPTY_VALUE,AUD_PGM_ID,AUD_OPID,AUD_TS) VALUES (1000015,'APPLICATION_PORTAL_CONNECT_TIMEOUT                ','5000','SQRL','spcah',current_timestamp);</v>
      </c>
    </row>
    <row r="19" spans="1:9" x14ac:dyDescent="0.25">
      <c r="A19" s="6">
        <f t="shared" si="1"/>
        <v>7</v>
      </c>
      <c r="B19" s="7" t="s">
        <v>144</v>
      </c>
      <c r="C19" s="7" t="s">
        <v>146</v>
      </c>
      <c r="D19" s="6">
        <v>5000</v>
      </c>
      <c r="E19" t="str">
        <f>"INSERT INTO "&amp;KEYS!B$8&amp;".EA119AT_APPL_PRPTY (APPL_ID,APPL_PRPTY_NM,SEQ_NBR,APPL_PRPTY_DESC,AUD_PGM_ID,AUD_OPID,AUD_TS) VALUES ("&amp;KEYS!B$2&amp;",'"&amp;B19&amp;"',"&amp;A19&amp;",'"&amp;C19&amp;"','SQRL','spcah',current_timestamp);"</f>
        <v>INSERT INTO EnterpriseServices.dbo.EA119AT_APPL_PRPTY (APPL_ID,APPL_PRPTY_NM,SEQ_NBR,APPL_PRPTY_DESC,AUD_PGM_ID,AUD_OPID,AUD_TS) VALUES (1000015,'APPLICATION_PORTAL_READ_TIMEOUT                   ',7,'Application portal read timeout','SQRL','spcah',current_timestamp);</v>
      </c>
      <c r="F19" t="str">
        <f>"INSERT INTO "&amp;KEYS!B$8&amp;".EA120AT_APPL_PRVAL (APPL_ID,APPL_PRPTY_NM,APPL_PRPTY_VALUE,AUD_PGM_ID,AUD_OPID,AUD_TS) VALUES ("&amp;KEYS!B$2&amp;",'"&amp;B19&amp;"','"&amp;D19&amp;"','SQRL','spcah',current_timestamp);"</f>
        <v>INSERT INTO EnterpriseServices.dbo.EA120AT_APPL_PRVAL (APPL_ID,APPL_PRPTY_NM,APPL_PRPTY_VALUE,AUD_PGM_ID,AUD_OPID,AUD_TS) VALUES (1000015,'APPLICATION_PORTAL_READ_TIMEOUT                   ','5000','SQRL','spcah',current_timestamp);</v>
      </c>
      <c r="H19" t="str">
        <f>"INSERT INTO "&amp;KEYS!B$8&amp;"."&amp;$A$5&amp;" (APPL_ID,APPL_PRPTY_NM,SEQ_NBR,APPL_PRPTY_DESC,AUD_PGM_ID,AUD_OPID,AUD_TS) VALUES ("&amp;KEYS!B$2&amp;",'"&amp;B19&amp;"',"&amp;A19&amp;",'"&amp;C19&amp;"','SQRL','spcah',current_timestamp);"</f>
        <v>INSERT INTO EnterpriseServices.dbo.APPL_PROPERTY (APPL_ID,APPL_PRPTY_NM,SEQ_NBR,APPL_PRPTY_DESC,AUD_PGM_ID,AUD_OPID,AUD_TS) VALUES (1000015,'APPLICATION_PORTAL_READ_TIMEOUT                   ',7,'Application portal read timeout','SQRL','spcah',current_timestamp);</v>
      </c>
      <c r="I19" t="str">
        <f>"INSERT INTO "&amp;KEYS!B$8&amp;"."&amp;$A$6&amp;" (APPL_ID,APPL_PRPTY_NM,APPL_PRPTY_VALUE,AUD_PGM_ID,AUD_OPID,AUD_TS) VALUES ("&amp;KEYS!B$2&amp;",'"&amp;B19&amp;"','"&amp;D19&amp;"','SQRL','spcah',current_timestamp);"</f>
        <v>INSERT INTO EnterpriseServices.dbo.APPL_PROPERTY_VALU (APPL_ID,APPL_PRPTY_NM,APPL_PRPTY_VALUE,AUD_PGM_ID,AUD_OPID,AUD_TS) VALUES (1000015,'APPLICATION_PORTAL_READ_TIMEOUT                   ','5000','SQRL','spcah',current_timestamp);</v>
      </c>
    </row>
    <row r="20" spans="1:9" x14ac:dyDescent="0.25">
      <c r="A20" s="6">
        <f t="shared" si="1"/>
        <v>8</v>
      </c>
      <c r="B20" s="7"/>
      <c r="C20" s="7"/>
      <c r="D20" s="18"/>
      <c r="E20" t="str">
        <f>"INSERT INTO "&amp;KEYS!B$8&amp;".EA119AT_APPL_PRPTY (APPL_ID,APPL_PRPTY_NM,SEQ_NBR,APPL_PRPTY_DESC,AUD_PGM_ID,AUD_OPID,AUD_TS) VALUES ("&amp;KEYS!B$2&amp;",'"&amp;B20&amp;"',"&amp;A20&amp;",'"&amp;C20&amp;"','SQRL','spcah',current_timestamp);"</f>
        <v>INSERT INTO EnterpriseServices.dbo.EA119AT_APPL_PRPTY (APPL_ID,APPL_PRPTY_NM,SEQ_NBR,APPL_PRPTY_DESC,AUD_PGM_ID,AUD_OPID,AUD_TS) VALUES (1000015,'',8,'','SQRL','spcah',current_timestamp);</v>
      </c>
      <c r="F20" t="str">
        <f>"INSERT INTO "&amp;KEYS!B$8&amp;".EA120AT_APPL_PRVAL (APPL_ID,APPL_PRPTY_NM,APPL_PRPTY_VALUE,AUD_PGM_ID,AUD_OPID,AUD_TS) VALUES ("&amp;KEYS!B$2&amp;",'"&amp;B20&amp;"','"&amp;D20&amp;"','SQRL','spcah',current_timestamp);"</f>
        <v>INSERT INTO EnterpriseServices.dbo.EA120AT_APPL_PRVAL (APPL_ID,APPL_PRPTY_NM,APPL_PRPTY_VALUE,AUD_PGM_ID,AUD_OPID,AUD_TS) VALUES (1000015,'','','SQRL','spcah',current_timestamp);</v>
      </c>
      <c r="H20" t="str">
        <f>"INSERT INTO "&amp;KEYS!B$8&amp;"."&amp;$A$5&amp;" (APPL_ID,APPL_PRPTY_NM,SEQ_NBR,APPL_PRPTY_DESC,AUD_PGM_ID,AUD_OPID,AUD_TS) VALUES ("&amp;KEYS!B$2&amp;",'"&amp;B20&amp;"',"&amp;A20&amp;",'"&amp;C20&amp;"','SQRL','spcah',current_timestamp);"</f>
        <v>INSERT INTO EnterpriseServices.dbo.APPL_PROPERTY (APPL_ID,APPL_PRPTY_NM,SEQ_NBR,APPL_PRPTY_DESC,AUD_PGM_ID,AUD_OPID,AUD_TS) VALUES (1000015,'',8,'','SQRL','spcah',current_timestamp);</v>
      </c>
      <c r="I20" t="str">
        <f>"INSERT INTO "&amp;KEYS!B$8&amp;"."&amp;$A$6&amp;" (APPL_ID,APPL_PRPTY_NM,APPL_PRPTY_VALUE,AUD_PGM_ID,AUD_OPID,AUD_TS) VALUES ("&amp;KEYS!B$2&amp;",'"&amp;B20&amp;"','"&amp;D20&amp;"','SQRL','spcah',current_timestamp);"</f>
        <v>INSERT INTO EnterpriseServices.dbo.APPL_PROPERTY_VALU (APPL_ID,APPL_PRPTY_NM,APPL_PRPTY_VALUE,AUD_PGM_ID,AUD_OPID,AUD_TS) VALUES (1000015,'','','SQRL','spcah',current_timestamp);</v>
      </c>
    </row>
    <row r="21" spans="1:9" x14ac:dyDescent="0.25">
      <c r="A21" s="6">
        <f t="shared" si="1"/>
        <v>9</v>
      </c>
      <c r="B21" s="7"/>
      <c r="C21" s="7"/>
      <c r="D21" s="18"/>
      <c r="E21" t="str">
        <f>"INSERT INTO "&amp;KEYS!B$8&amp;".EA119AT_APPL_PRPTY (APPL_ID,APPL_PRPTY_NM,SEQ_NBR,APPL_PRPTY_DESC,AUD_PGM_ID,AUD_OPID,AUD_TS) VALUES ("&amp;KEYS!B$2&amp;",'"&amp;B21&amp;"',"&amp;A21&amp;",'"&amp;C21&amp;"','SQRL','spcah',current_timestamp);"</f>
        <v>INSERT INTO EnterpriseServices.dbo.EA119AT_APPL_PRPTY (APPL_ID,APPL_PRPTY_NM,SEQ_NBR,APPL_PRPTY_DESC,AUD_PGM_ID,AUD_OPID,AUD_TS) VALUES (1000015,'',9,'','SQRL','spcah',current_timestamp);</v>
      </c>
      <c r="F21" t="str">
        <f>"INSERT INTO "&amp;KEYS!B$8&amp;".EA120AT_APPL_PRVAL (APPL_ID,APPL_PRPTY_NM,APPL_PRPTY_VALUE,AUD_PGM_ID,AUD_OPID,AUD_TS) VALUES ("&amp;KEYS!B$2&amp;",'"&amp;B21&amp;"','"&amp;D21&amp;"','SQRL','spcah',current_timestamp);"</f>
        <v>INSERT INTO EnterpriseServices.dbo.EA120AT_APPL_PRVAL (APPL_ID,APPL_PRPTY_NM,APPL_PRPTY_VALUE,AUD_PGM_ID,AUD_OPID,AUD_TS) VALUES (1000015,'','','SQRL','spcah',current_timestamp);</v>
      </c>
      <c r="H21" t="str">
        <f>"INSERT INTO "&amp;KEYS!B$8&amp;"."&amp;$A$5&amp;" (APPL_ID,APPL_PRPTY_NM,SEQ_NBR,APPL_PRPTY_DESC,AUD_PGM_ID,AUD_OPID,AUD_TS) VALUES ("&amp;KEYS!B$2&amp;",'"&amp;B21&amp;"',"&amp;A21&amp;",'"&amp;C21&amp;"','SQRL','spcah',current_timestamp);"</f>
        <v>INSERT INTO EnterpriseServices.dbo.APPL_PROPERTY (APPL_ID,APPL_PRPTY_NM,SEQ_NBR,APPL_PRPTY_DESC,AUD_PGM_ID,AUD_OPID,AUD_TS) VALUES (1000015,'',9,'','SQRL','spcah',current_timestamp);</v>
      </c>
      <c r="I21" t="str">
        <f>"INSERT INTO "&amp;KEYS!B$8&amp;"."&amp;$A$6&amp;" (APPL_ID,APPL_PRPTY_NM,APPL_PRPTY_VALUE,AUD_PGM_ID,AUD_OPID,AUD_TS) VALUES ("&amp;KEYS!B$2&amp;",'"&amp;B21&amp;"','"&amp;D21&amp;"','SQRL','spcah',current_timestamp);"</f>
        <v>INSERT INTO EnterpriseServices.dbo.APPL_PROPERTY_VALU (APPL_ID,APPL_PRPTY_NM,APPL_PRPTY_VALUE,AUD_PGM_ID,AUD_OPID,AUD_TS) VALUES (1000015,'','','SQRL','spcah',current_timestamp);</v>
      </c>
    </row>
    <row r="22" spans="1:9" x14ac:dyDescent="0.25">
      <c r="A22" s="6">
        <f t="shared" ref="A22:A23" si="2">A21+1</f>
        <v>10</v>
      </c>
      <c r="B22" s="7"/>
      <c r="C22" s="7"/>
      <c r="D22" s="18"/>
      <c r="E22" t="str">
        <f>"INSERT INTO "&amp;KEYS!B$8&amp;".EA119AT_APPL_PRPTY (APPL_ID,APPL_PRPTY_NM,SEQ_NBR,APPL_PRPTY_DESC,AUD_PGM_ID,AUD_OPID,AUD_TS) VALUES ("&amp;KEYS!B$2&amp;",'"&amp;B22&amp;"',"&amp;A22&amp;",'"&amp;C22&amp;"','SQRL','spcah',current_timestamp);"</f>
        <v>INSERT INTO EnterpriseServices.dbo.EA119AT_APPL_PRPTY (APPL_ID,APPL_PRPTY_NM,SEQ_NBR,APPL_PRPTY_DESC,AUD_PGM_ID,AUD_OPID,AUD_TS) VALUES (1000015,'',10,'','SQRL','spcah',current_timestamp);</v>
      </c>
      <c r="F22" t="str">
        <f>"INSERT INTO "&amp;KEYS!B$8&amp;".EA120AT_APPL_PRVAL (APPL_ID,APPL_PRPTY_NM,APPL_PRPTY_VALUE,AUD_PGM_ID,AUD_OPID,AUD_TS) VALUES ("&amp;KEYS!B$2&amp;",'"&amp;B22&amp;"','"&amp;D22&amp;"','SQRL','spcah',current_timestamp);"</f>
        <v>INSERT INTO EnterpriseServices.dbo.EA120AT_APPL_PRVAL (APPL_ID,APPL_PRPTY_NM,APPL_PRPTY_VALUE,AUD_PGM_ID,AUD_OPID,AUD_TS) VALUES (1000015,'','','SQRL','spcah',current_timestamp);</v>
      </c>
      <c r="H22" t="str">
        <f>"INSERT INTO "&amp;KEYS!B$8&amp;"."&amp;$A$5&amp;" (APPL_ID,APPL_PRPTY_NM,SEQ_NBR,APPL_PRPTY_DESC,AUD_PGM_ID,AUD_OPID,AUD_TS) VALUES ("&amp;KEYS!B$2&amp;",'"&amp;B22&amp;"',"&amp;A22&amp;",'"&amp;C22&amp;"','SQRL','spcah',current_timestamp);"</f>
        <v>INSERT INTO EnterpriseServices.dbo.APPL_PROPERTY (APPL_ID,APPL_PRPTY_NM,SEQ_NBR,APPL_PRPTY_DESC,AUD_PGM_ID,AUD_OPID,AUD_TS) VALUES (1000015,'',10,'','SQRL','spcah',current_timestamp);</v>
      </c>
      <c r="I22" t="str">
        <f>"INSERT INTO "&amp;KEYS!B$8&amp;"."&amp;$A$6&amp;" (APPL_ID,APPL_PRPTY_NM,APPL_PRPTY_VALUE,AUD_PGM_ID,AUD_OPID,AUD_TS) VALUES ("&amp;KEYS!B$2&amp;",'"&amp;B22&amp;"','"&amp;D22&amp;"','SQRL','spcah',current_timestamp);"</f>
        <v>INSERT INTO EnterpriseServices.dbo.APPL_PROPERTY_VALU (APPL_ID,APPL_PRPTY_NM,APPL_PRPTY_VALUE,AUD_PGM_ID,AUD_OPID,AUD_TS) VALUES (1000015,'','','SQRL','spcah',current_timestamp);</v>
      </c>
    </row>
    <row r="23" spans="1:9" x14ac:dyDescent="0.25">
      <c r="A23" s="6">
        <f t="shared" si="2"/>
        <v>11</v>
      </c>
      <c r="B23" s="21"/>
      <c r="C23" s="21"/>
      <c r="D23" s="18"/>
      <c r="E23" t="str">
        <f>"INSERT INTO "&amp;KEYS!B$8&amp;".EA119AT_APPL_PRPTY (APPL_ID,APPL_PRPTY_NM,SEQ_NBR,APPL_PRPTY_DESC,AUD_PGM_ID,AUD_OPID,AUD_TS) VALUES ("&amp;KEYS!B$2&amp;",'"&amp;B23&amp;"',"&amp;A23&amp;",'"&amp;C23&amp;"','SQRL','spcah',current_timestamp);"</f>
        <v>INSERT INTO EnterpriseServices.dbo.EA119AT_APPL_PRPTY (APPL_ID,APPL_PRPTY_NM,SEQ_NBR,APPL_PRPTY_DESC,AUD_PGM_ID,AUD_OPID,AUD_TS) VALUES (1000015,'',11,'','SQRL','spcah',current_timestamp);</v>
      </c>
      <c r="F23" t="str">
        <f>"INSERT INTO "&amp;KEYS!B$8&amp;".EA120AT_APPL_PRVAL (APPL_ID,APPL_PRPTY_NM,APPL_PRPTY_VALUE,AUD_PGM_ID,AUD_OPID,AUD_TS) VALUES ("&amp;KEYS!B$2&amp;",'"&amp;B23&amp;"','"&amp;D23&amp;"','SQRL','spcah',current_timestamp);"</f>
        <v>INSERT INTO EnterpriseServices.dbo.EA120AT_APPL_PRVAL (APPL_ID,APPL_PRPTY_NM,APPL_PRPTY_VALUE,AUD_PGM_ID,AUD_OPID,AUD_TS) VALUES (1000015,'','','SQRL','spcah',current_timestamp);</v>
      </c>
      <c r="H23" t="str">
        <f>"INSERT INTO "&amp;KEYS!B$8&amp;"."&amp;$A$5&amp;" (APPL_ID,APPL_PRPTY_NM,SEQ_NBR,APPL_PRPTY_DESC,AUD_PGM_ID,AUD_OPID,AUD_TS) VALUES ("&amp;KEYS!B$2&amp;",'"&amp;B23&amp;"',"&amp;A23&amp;",'"&amp;C23&amp;"','SQRL','spcah',current_timestamp);"</f>
        <v>INSERT INTO EnterpriseServices.dbo.APPL_PROPERTY (APPL_ID,APPL_PRPTY_NM,SEQ_NBR,APPL_PRPTY_DESC,AUD_PGM_ID,AUD_OPID,AUD_TS) VALUES (1000015,'',11,'','SQRL','spcah',current_timestamp);</v>
      </c>
      <c r="I23" t="str">
        <f>"INSERT INTO "&amp;KEYS!B$8&amp;"."&amp;$A$6&amp;" (APPL_ID,APPL_PRPTY_NM,APPL_PRPTY_VALUE,AUD_PGM_ID,AUD_OPID,AUD_TS) VALUES ("&amp;KEYS!B$2&amp;",'"&amp;B23&amp;"','"&amp;D23&amp;"','SQRL','spcah',current_timestamp);"</f>
        <v>INSERT INTO EnterpriseServices.dbo.APPL_PROPERTY_VALU (APPL_ID,APPL_PRPTY_NM,APPL_PRPTY_VALUE,AUD_PGM_ID,AUD_OPID,AUD_TS) VALUES (1000015,'','','SQRL','spcah',current_timestamp);</v>
      </c>
    </row>
    <row r="24" spans="1:9" x14ac:dyDescent="0.25">
      <c r="A24" s="23">
        <v>12</v>
      </c>
      <c r="B24" s="25"/>
      <c r="C24" s="25"/>
      <c r="D24" s="24"/>
      <c r="E24" t="str">
        <f>"INSERT INTO "&amp;KEYS!B$8&amp;".EA119AT_APPL_PRPTY (APPL_ID,APPL_PRPTY_NM,SEQ_NBR,APPL_PRPTY_DESC,AUD_PGM_ID,AUD_OPID,AUD_TS) VALUES ("&amp;KEYS!B$2&amp;",'"&amp;B24&amp;"',"&amp;A24&amp;",'"&amp;C24&amp;"','SQRL','spcah',current_timestamp);"</f>
        <v>INSERT INTO EnterpriseServices.dbo.EA119AT_APPL_PRPTY (APPL_ID,APPL_PRPTY_NM,SEQ_NBR,APPL_PRPTY_DESC,AUD_PGM_ID,AUD_OPID,AUD_TS) VALUES (1000015,'',12,'','SQRL','spcah',current_timestamp);</v>
      </c>
      <c r="F24" t="str">
        <f>"INSERT INTO "&amp;KEYS!B$8&amp;".EA120AT_APPL_PRVAL (APPL_ID,APPL_PRPTY_NM,APPL_PRPTY_VALUE,AUD_PGM_ID,AUD_OPID,AUD_TS) VALUES ("&amp;KEYS!B$2&amp;",'"&amp;B24&amp;"','"&amp;D24&amp;"','SQRL','spcah',current_timestamp);"</f>
        <v>INSERT INTO EnterpriseServices.dbo.EA120AT_APPL_PRVAL (APPL_ID,APPL_PRPTY_NM,APPL_PRPTY_VALUE,AUD_PGM_ID,AUD_OPID,AUD_TS) VALUES (1000015,'','','SQRL','spcah',current_timestamp);</v>
      </c>
      <c r="H24" t="str">
        <f>"INSERT INTO "&amp;KEYS!B$8&amp;"."&amp;$A$5&amp;" (APPL_ID,APPL_PRPTY_NM,SEQ_NBR,APPL_PRPTY_DESC,AUD_PGM_ID,AUD_OPID,AUD_TS) VALUES ("&amp;KEYS!B$2&amp;",'"&amp;B24&amp;"',"&amp;A24&amp;",'"&amp;C24&amp;"','SQRL','spcah',current_timestamp);"</f>
        <v>INSERT INTO EnterpriseServices.dbo.APPL_PROPERTY (APPL_ID,APPL_PRPTY_NM,SEQ_NBR,APPL_PRPTY_DESC,AUD_PGM_ID,AUD_OPID,AUD_TS) VALUES (1000015,'',12,'','SQRL','spcah',current_timestamp);</v>
      </c>
      <c r="I24" t="str">
        <f>"INSERT INTO "&amp;KEYS!B$8&amp;"."&amp;$A$6&amp;" (APPL_ID,APPL_PRPTY_NM,APPL_PRPTY_VALUE,AUD_PGM_ID,AUD_OPID,AUD_TS) VALUES ("&amp;KEYS!B$2&amp;",'"&amp;B24&amp;"','"&amp;D24&amp;"','SQRL','spcah',current_timestamp);"</f>
        <v>INSERT INTO EnterpriseServices.dbo.APPL_PROPERTY_VALU (APPL_ID,APPL_PRPTY_NM,APPL_PRPTY_VALUE,AUD_PGM_ID,AUD_OPID,AUD_TS) VALUES (1000015,'','','SQRL','spcah',current_timestamp);</v>
      </c>
    </row>
    <row r="25" spans="1:9" x14ac:dyDescent="0.25">
      <c r="A25" s="23">
        <v>13</v>
      </c>
      <c r="B25" s="25"/>
      <c r="C25" s="25"/>
      <c r="D25" s="24"/>
      <c r="E25" t="str">
        <f>"INSERT INTO "&amp;KEYS!B$8&amp;".EA119AT_APPL_PRPTY (APPL_ID,APPL_PRPTY_NM,SEQ_NBR,APPL_PRPTY_DESC,AUD_PGM_ID,AUD_OPID,AUD_TS) VALUES ("&amp;KEYS!B$2&amp;",'"&amp;B25&amp;"',"&amp;A25&amp;",'"&amp;C25&amp;"','SQRL','spcah',current_timestamp);"</f>
        <v>INSERT INTO EnterpriseServices.dbo.EA119AT_APPL_PRPTY (APPL_ID,APPL_PRPTY_NM,SEQ_NBR,APPL_PRPTY_DESC,AUD_PGM_ID,AUD_OPID,AUD_TS) VALUES (1000015,'',13,'','SQRL','spcah',current_timestamp);</v>
      </c>
      <c r="F25" t="str">
        <f>"INSERT INTO "&amp;KEYS!B$8&amp;".EA120AT_APPL_PRVAL (APPL_ID,APPL_PRPTY_NM,APPL_PRPTY_VALUE,AUD_PGM_ID,AUD_OPID,AUD_TS) VALUES ("&amp;KEYS!B$2&amp;",'"&amp;B25&amp;"','"&amp;D25&amp;"','SQRL','spcah',current_timestamp);"</f>
        <v>INSERT INTO EnterpriseServices.dbo.EA120AT_APPL_PRVAL (APPL_ID,APPL_PRPTY_NM,APPL_PRPTY_VALUE,AUD_PGM_ID,AUD_OPID,AUD_TS) VALUES (1000015,'','','SQRL','spcah',current_timestamp);</v>
      </c>
      <c r="H25" t="str">
        <f>"INSERT INTO "&amp;KEYS!B$8&amp;"."&amp;$A$5&amp;" (APPL_ID,APPL_PRPTY_NM,SEQ_NBR,APPL_PRPTY_DESC,AUD_PGM_ID,AUD_OPID,AUD_TS) VALUES ("&amp;KEYS!B$2&amp;",'"&amp;B25&amp;"',"&amp;A25&amp;",'"&amp;C25&amp;"','SQRL','spcah',current_timestamp);"</f>
        <v>INSERT INTO EnterpriseServices.dbo.APPL_PROPERTY (APPL_ID,APPL_PRPTY_NM,SEQ_NBR,APPL_PRPTY_DESC,AUD_PGM_ID,AUD_OPID,AUD_TS) VALUES (1000015,'',13,'','SQRL','spcah',current_timestamp);</v>
      </c>
      <c r="I25" t="str">
        <f>"INSERT INTO "&amp;KEYS!B$8&amp;"."&amp;$A$6&amp;" (APPL_ID,APPL_PRPTY_NM,APPL_PRPTY_VALUE,AUD_PGM_ID,AUD_OPID,AUD_TS) VALUES ("&amp;KEYS!B$2&amp;",'"&amp;B25&amp;"','"&amp;D25&amp;"','SQRL','spcah',current_timestamp);"</f>
        <v>INSERT INTO EnterpriseServices.dbo.APPL_PROPERTY_VALU (APPL_ID,APPL_PRPTY_NM,APPL_PRPTY_VALUE,AUD_PGM_ID,AUD_OPID,AUD_TS) VALUES (1000015,'','','SQRL','spcah',current_timestamp);</v>
      </c>
    </row>
    <row r="26" spans="1:9" x14ac:dyDescent="0.25">
      <c r="A26" s="23">
        <v>14</v>
      </c>
      <c r="B26" s="25"/>
      <c r="C26" s="25"/>
      <c r="D26" s="24"/>
      <c r="E26" t="str">
        <f>"INSERT INTO "&amp;KEYS!B$8&amp;".EA119AT_APPL_PRPTY (APPL_ID,APPL_PRPTY_NM,SEQ_NBR,APPL_PRPTY_DESC,AUD_PGM_ID,AUD_OPID,AUD_TS) VALUES ("&amp;KEYS!B$2&amp;",'"&amp;B26&amp;"',"&amp;A26&amp;",'"&amp;C26&amp;"','SQRL','spcah',current_timestamp);"</f>
        <v>INSERT INTO EnterpriseServices.dbo.EA119AT_APPL_PRPTY (APPL_ID,APPL_PRPTY_NM,SEQ_NBR,APPL_PRPTY_DESC,AUD_PGM_ID,AUD_OPID,AUD_TS) VALUES (1000015,'',14,'','SQRL','spcah',current_timestamp);</v>
      </c>
      <c r="F26" t="str">
        <f>"INSERT INTO "&amp;KEYS!B$8&amp;".EA120AT_APPL_PRVAL (APPL_ID,APPL_PRPTY_NM,APPL_PRPTY_VALUE,AUD_PGM_ID,AUD_OPID,AUD_TS) VALUES ("&amp;KEYS!B$2&amp;",'"&amp;B26&amp;"','"&amp;D26&amp;"','SQRL','spcah',current_timestamp);"</f>
        <v>INSERT INTO EnterpriseServices.dbo.EA120AT_APPL_PRVAL (APPL_ID,APPL_PRPTY_NM,APPL_PRPTY_VALUE,AUD_PGM_ID,AUD_OPID,AUD_TS) VALUES (1000015,'','','SQRL','spcah',current_timestamp);</v>
      </c>
      <c r="H26" t="str">
        <f>"INSERT INTO "&amp;KEYS!B$8&amp;"."&amp;$A$5&amp;" (APPL_ID,APPL_PRPTY_NM,SEQ_NBR,APPL_PRPTY_DESC,AUD_PGM_ID,AUD_OPID,AUD_TS) VALUES ("&amp;KEYS!B$2&amp;",'"&amp;B26&amp;"',"&amp;A26&amp;",'"&amp;C26&amp;"','SQRL','spcah',current_timestamp);"</f>
        <v>INSERT INTO EnterpriseServices.dbo.APPL_PROPERTY (APPL_ID,APPL_PRPTY_NM,SEQ_NBR,APPL_PRPTY_DESC,AUD_PGM_ID,AUD_OPID,AUD_TS) VALUES (1000015,'',14,'','SQRL','spcah',current_timestamp);</v>
      </c>
      <c r="I26" t="str">
        <f>"INSERT INTO "&amp;KEYS!B$8&amp;"."&amp;$A$6&amp;" (APPL_ID,APPL_PRPTY_NM,APPL_PRPTY_VALUE,AUD_PGM_ID,AUD_OPID,AUD_TS) VALUES ("&amp;KEYS!B$2&amp;",'"&amp;B26&amp;"','"&amp;D26&amp;"','SQRL','spcah',current_timestamp);"</f>
        <v>INSERT INTO EnterpriseServices.dbo.APPL_PROPERTY_VALU (APPL_ID,APPL_PRPTY_NM,APPL_PRPTY_VALUE,AUD_PGM_ID,AUD_OPID,AUD_TS) VALUES (1000015,'','','SQRL','spcah',current_timestamp);</v>
      </c>
    </row>
    <row r="27" spans="1:9" x14ac:dyDescent="0.25">
      <c r="A27" s="23">
        <v>15</v>
      </c>
      <c r="B27" s="25"/>
      <c r="C27" s="25"/>
      <c r="D27" s="24"/>
      <c r="E27" t="str">
        <f>"INSERT INTO "&amp;KEYS!B$8&amp;".EA119AT_APPL_PRPTY (APPL_ID,APPL_PRPTY_NM,SEQ_NBR,APPL_PRPTY_DESC,AUD_PGM_ID,AUD_OPID,AUD_TS) VALUES ("&amp;KEYS!B$2&amp;",'"&amp;B27&amp;"',"&amp;A27&amp;",'"&amp;C27&amp;"','SQRL','spcah',current_timestamp);"</f>
        <v>INSERT INTO EnterpriseServices.dbo.EA119AT_APPL_PRPTY (APPL_ID,APPL_PRPTY_NM,SEQ_NBR,APPL_PRPTY_DESC,AUD_PGM_ID,AUD_OPID,AUD_TS) VALUES (1000015,'',15,'','SQRL','spcah',current_timestamp);</v>
      </c>
      <c r="F27" t="str">
        <f>"INSERT INTO "&amp;KEYS!B$8&amp;".EA120AT_APPL_PRVAL (APPL_ID,APPL_PRPTY_NM,APPL_PRPTY_VALUE,AUD_PGM_ID,AUD_OPID,AUD_TS) VALUES ("&amp;KEYS!B$2&amp;",'"&amp;B27&amp;"','"&amp;D27&amp;"','SQRL','spcah',current_timestamp);"</f>
        <v>INSERT INTO EnterpriseServices.dbo.EA120AT_APPL_PRVAL (APPL_ID,APPL_PRPTY_NM,APPL_PRPTY_VALUE,AUD_PGM_ID,AUD_OPID,AUD_TS) VALUES (1000015,'','','SQRL','spcah',current_timestamp);</v>
      </c>
      <c r="H27" t="str">
        <f>"INSERT INTO "&amp;KEYS!B$8&amp;"."&amp;$A$5&amp;" (APPL_ID,APPL_PRPTY_NM,SEQ_NBR,APPL_PRPTY_DESC,AUD_PGM_ID,AUD_OPID,AUD_TS) VALUES ("&amp;KEYS!B$2&amp;",'"&amp;B27&amp;"',"&amp;A27&amp;",'"&amp;C27&amp;"','SQRL','spcah',current_timestamp);"</f>
        <v>INSERT INTO EnterpriseServices.dbo.APPL_PROPERTY (APPL_ID,APPL_PRPTY_NM,SEQ_NBR,APPL_PRPTY_DESC,AUD_PGM_ID,AUD_OPID,AUD_TS) VALUES (1000015,'',15,'','SQRL','spcah',current_timestamp);</v>
      </c>
      <c r="I27" t="str">
        <f>"INSERT INTO "&amp;KEYS!B$8&amp;"."&amp;$A$6&amp;" (APPL_ID,APPL_PRPTY_NM,APPL_PRPTY_VALUE,AUD_PGM_ID,AUD_OPID,AUD_TS) VALUES ("&amp;KEYS!B$2&amp;",'"&amp;B27&amp;"','"&amp;D27&amp;"','SQRL','spcah',current_timestamp);"</f>
        <v>INSERT INTO EnterpriseServices.dbo.APPL_PROPERTY_VALU (APPL_ID,APPL_PRPTY_NM,APPL_PRPTY_VALUE,AUD_PGM_ID,AUD_OPID,AUD_TS) VALUES (1000015,'','','SQRL','spcah',current_timestamp);</v>
      </c>
    </row>
    <row r="28" spans="1:9" x14ac:dyDescent="0.25">
      <c r="A28" s="23"/>
      <c r="B28" s="25"/>
      <c r="C28" s="25"/>
      <c r="D28" s="24"/>
    </row>
  </sheetData>
  <mergeCells count="2">
    <mergeCell ref="E11:F11"/>
    <mergeCell ref="H11:I11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5D3-DBD8-4ABC-827B-31AA20EAD917}">
  <dimension ref="A1:B15"/>
  <sheetViews>
    <sheetView workbookViewId="0">
      <selection activeCell="B12" sqref="B12:B13"/>
    </sheetView>
  </sheetViews>
  <sheetFormatPr defaultColWidth="8.85546875" defaultRowHeight="15" x14ac:dyDescent="0.25"/>
  <cols>
    <col min="1" max="1" width="23.28515625" customWidth="1"/>
    <col min="2" max="2" width="93.42578125" customWidth="1"/>
  </cols>
  <sheetData>
    <row r="1" spans="1:2" x14ac:dyDescent="0.25">
      <c r="A1" t="s">
        <v>24</v>
      </c>
      <c r="B1" t="s">
        <v>14</v>
      </c>
    </row>
    <row r="2" spans="1:2" x14ac:dyDescent="0.25">
      <c r="A2" t="s">
        <v>8</v>
      </c>
      <c r="B2" t="str">
        <f>"select * from "&amp;KEYS!B8&amp;".ES002AT_APPL where appl_shrt_desc = '"&amp;KEYS!B3&amp;"';  -- Application definition.  APPL_ID must be defined here first!"</f>
        <v>select * from EnterpriseServices.dbo.ES002AT_APPL where appl_shrt_desc = 'Customer Transaction';  -- Application definition.  APPL_ID must be defined here first!</v>
      </c>
    </row>
    <row r="3" spans="1:2" x14ac:dyDescent="0.25">
      <c r="A3" t="s">
        <v>9</v>
      </c>
      <c r="B3" t="str">
        <f>"select * from "&amp;KEYS!B8&amp;".EA118AT_APPLREFRSH  where APPL_ID="&amp;KEYS!B2&amp;";"</f>
        <v>select * from EnterpriseServices.dbo.EA118AT_APPLREFRSH  where APPL_ID=1000015;</v>
      </c>
    </row>
    <row r="4" spans="1:2" x14ac:dyDescent="0.25">
      <c r="A4" t="s">
        <v>3</v>
      </c>
      <c r="B4" t="str">
        <f>"select * from "&amp;KEYS!B8&amp;".EA119AT_APPL_PRPTY  where APPL_ID="&amp;KEYS!B2&amp;";"</f>
        <v>select * from EnterpriseServices.dbo.EA119AT_APPL_PRPTY  where APPL_ID=1000015;</v>
      </c>
    </row>
    <row r="5" spans="1:2" x14ac:dyDescent="0.25">
      <c r="A5" t="s">
        <v>1</v>
      </c>
      <c r="B5" t="str">
        <f>"select * from "&amp;KEYS!B8&amp;".EA120AT_APPL_PRVAL  where APPL_ID="&amp;KEYS!B2&amp;";"</f>
        <v>select * from EnterpriseServices.dbo.EA120AT_APPL_PRVAL  where APPL_ID=1000015;</v>
      </c>
    </row>
    <row r="6" spans="1:2" x14ac:dyDescent="0.25">
      <c r="A6" t="s">
        <v>19</v>
      </c>
      <c r="B6" t="str">
        <f>"select * from "&amp;KEYS!B8&amp;".EA122AT_SVC where SVC_CD like ('"&amp;KEYS!B6&amp;"%');"</f>
        <v>select * from EnterpriseServices.dbo.EA122AT_SVC where SVC_CD like ('CTM%');</v>
      </c>
    </row>
    <row r="7" spans="1:2" x14ac:dyDescent="0.25">
      <c r="A7" t="s">
        <v>31</v>
      </c>
      <c r="B7" t="str">
        <f>"select * from "&amp;KEYS!B8&amp;".EA123AT_SVC_OP where SVC_OP_CD like ('"&amp;KEYS!B6&amp;"%');"</f>
        <v>select * from EnterpriseServices.dbo.EA123AT_SVC_OP where SVC_OP_CD like ('CTM%');</v>
      </c>
    </row>
    <row r="9" spans="1:2" ht="15.75" thickBot="1" x14ac:dyDescent="0.3">
      <c r="A9" s="8" t="s">
        <v>24</v>
      </c>
      <c r="B9" s="8" t="s">
        <v>62</v>
      </c>
    </row>
    <row r="10" spans="1:2" x14ac:dyDescent="0.25">
      <c r="A10" t="s">
        <v>56</v>
      </c>
      <c r="B10" t="str">
        <f>"SELECT * FROM [EnterpriseServices].[dbo].[APPL_PWD]  where appl_shrt_desc = '"&amp;KEYS!B3&amp;"';"</f>
        <v>SELECT * FROM [EnterpriseServices].[dbo].[APPL_PWD]  where appl_shrt_desc = 'Customer Transaction';</v>
      </c>
    </row>
    <row r="11" spans="1:2" x14ac:dyDescent="0.25">
      <c r="A11" t="s">
        <v>57</v>
      </c>
      <c r="B11" t="str">
        <f>"SELECT * FROM [EnterpriseServices].[dbo].[APPL_REFRESH] where APPL_ID="&amp;KEYS!B2&amp;";"</f>
        <v>SELECT * FROM [EnterpriseServices].[dbo].[APPL_REFRESH] where APPL_ID=1000015;</v>
      </c>
    </row>
    <row r="12" spans="1:2" x14ac:dyDescent="0.25">
      <c r="A12" t="s">
        <v>58</v>
      </c>
      <c r="B12" t="str">
        <f>"SELECT * FROM [EnterpriseServices].[dbo].[APPL_PROPERTY]where APPL_ID="&amp;KEYS!B2&amp;";"</f>
        <v>SELECT * FROM [EnterpriseServices].[dbo].[APPL_PROPERTY]where APPL_ID=1000015;</v>
      </c>
    </row>
    <row r="13" spans="1:2" x14ac:dyDescent="0.25">
      <c r="A13" t="s">
        <v>59</v>
      </c>
      <c r="B13" t="str">
        <f>+"SELECT * FROM [EnterpriseServices].[dbo].[APPL_PROPERTY_VALU]where APPL_ID="&amp;KEYS!B2&amp;";"</f>
        <v>SELECT * FROM [EnterpriseServices].[dbo].[APPL_PROPERTY_VALU]where APPL_ID=1000015;</v>
      </c>
    </row>
    <row r="14" spans="1:2" x14ac:dyDescent="0.25">
      <c r="A14" t="s">
        <v>60</v>
      </c>
      <c r="B14" t="str">
        <f>"SELECT * FROM [EnterpriseServices].[dbo].[SVC] where SVC_CD like ('"&amp;KEYS!B6&amp;"%');"</f>
        <v>SELECT * FROM [EnterpriseServices].[dbo].[SVC] where SVC_CD like ('CTM%');</v>
      </c>
    </row>
    <row r="15" spans="1:2" x14ac:dyDescent="0.25">
      <c r="A15" t="s">
        <v>61</v>
      </c>
      <c r="B15" t="str">
        <f>"SELECT * FROM [EnterpriseServices].[dbo].[SVC_OPERATION] where SVC_OP_CD like ('"&amp;KEYS!B6&amp;"%');"</f>
        <v>SELECT * FROM [EnterpriseServices].[dbo].[SVC_OPERATION] where SVC_OP_CD like ('CTM%');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F79E-7ABE-45A8-B031-A1B45B1504B7}">
  <dimension ref="A1:B13"/>
  <sheetViews>
    <sheetView workbookViewId="0">
      <selection activeCell="B11" sqref="B11"/>
    </sheetView>
  </sheetViews>
  <sheetFormatPr defaultColWidth="8.85546875" defaultRowHeight="15" x14ac:dyDescent="0.25"/>
  <cols>
    <col min="1" max="1" width="24.28515625" customWidth="1"/>
    <col min="2" max="2" width="81.7109375" customWidth="1"/>
  </cols>
  <sheetData>
    <row r="1" spans="1:2" x14ac:dyDescent="0.25">
      <c r="A1" t="s">
        <v>24</v>
      </c>
      <c r="B1" t="s">
        <v>39</v>
      </c>
    </row>
    <row r="2" spans="1:2" x14ac:dyDescent="0.25">
      <c r="A2" t="s">
        <v>9</v>
      </c>
      <c r="B2" t="str">
        <f>"delete from "&amp;KEYS!B8&amp;".EA118AT_APPLREFRSH  where APPL_ID="&amp;KEYS!B2&amp;";"</f>
        <v>delete from EnterpriseServices.dbo.EA118AT_APPLREFRSH  where APPL_ID=1000015;</v>
      </c>
    </row>
    <row r="3" spans="1:2" x14ac:dyDescent="0.25">
      <c r="A3" t="s">
        <v>3</v>
      </c>
      <c r="B3" t="str">
        <f>"delete from "&amp;KEYS!B8&amp;".EA119AT_APPL_PRPTY  where APPL_ID="&amp;KEYS!B2&amp;";"</f>
        <v>delete from EnterpriseServices.dbo.EA119AT_APPL_PRPTY  where APPL_ID=1000015;</v>
      </c>
    </row>
    <row r="4" spans="1:2" x14ac:dyDescent="0.25">
      <c r="A4" t="s">
        <v>1</v>
      </c>
      <c r="B4" t="str">
        <f>"delete from "&amp;KEYS!B8&amp;".EA120AT_APPL_PRVAL  where APPL_ID="&amp;KEYS!B2&amp;";"</f>
        <v>delete from EnterpriseServices.dbo.EA120AT_APPL_PRVAL  where APPL_ID=1000015;</v>
      </c>
    </row>
    <row r="5" spans="1:2" x14ac:dyDescent="0.25">
      <c r="A5" t="s">
        <v>19</v>
      </c>
      <c r="B5" t="str">
        <f>"delete from "&amp;KEYS!B8&amp;".EA122AT_SVC where SVC_CD like ('"&amp;KEYS!B6&amp;"%');"</f>
        <v>delete from EnterpriseServices.dbo.EA122AT_SVC where SVC_CD like ('CTM%');</v>
      </c>
    </row>
    <row r="6" spans="1:2" x14ac:dyDescent="0.25">
      <c r="A6" t="s">
        <v>31</v>
      </c>
      <c r="B6" t="str">
        <f>"delete from "&amp;KEYS!B8&amp;".EA123AT_SVC_OP where SVC_OP_CD like ('"&amp;KEYS!B6&amp;"%');"</f>
        <v>delete from EnterpriseServices.dbo.EA123AT_SVC_OP where SVC_OP_CD like ('CTM%');</v>
      </c>
    </row>
    <row r="8" spans="1:2" x14ac:dyDescent="0.25">
      <c r="A8" t="s">
        <v>24</v>
      </c>
      <c r="B8" t="s">
        <v>112</v>
      </c>
    </row>
    <row r="9" spans="1:2" x14ac:dyDescent="0.25">
      <c r="A9" t="s">
        <v>57</v>
      </c>
      <c r="B9" t="str">
        <f>"delete from "&amp;KEYS!B8&amp;"."&amp;Table4814[[#This Row],[Table]]&amp;"  where APPL_ID="&amp;KEYS!B2&amp;";"</f>
        <v>delete from EnterpriseServices.dbo.APPL_REFRESH  where APPL_ID=1000015;</v>
      </c>
    </row>
    <row r="10" spans="1:2" x14ac:dyDescent="0.25">
      <c r="A10" t="s">
        <v>58</v>
      </c>
      <c r="B10" t="str">
        <f>"delete from "&amp;KEYS!B8&amp;"."&amp;Table4814[[#This Row],[Table]]&amp;"  where APPL_ID="&amp;KEYS!B2&amp;";"</f>
        <v>delete from EnterpriseServices.dbo.APPL_PROPERTY  where APPL_ID=1000015;</v>
      </c>
    </row>
    <row r="11" spans="1:2" x14ac:dyDescent="0.25">
      <c r="A11" t="s">
        <v>59</v>
      </c>
      <c r="B11" t="str">
        <f>"delete from "&amp;KEYS!B8&amp;"."&amp;Table4814[[#This Row],[Table]]&amp;"  where APPL_ID="&amp;KEYS!B2&amp;";"</f>
        <v>delete from EnterpriseServices.dbo.APPL_PROPERTY_VALU  where APPL_ID=1000015;</v>
      </c>
    </row>
    <row r="12" spans="1:2" x14ac:dyDescent="0.25">
      <c r="A12" t="s">
        <v>60</v>
      </c>
      <c r="B12" t="str">
        <f>"delete from "&amp;KEYS!B8&amp;"."&amp;Table4814[[#This Row],[Table]]&amp;" where SVC_CD like ('"&amp;KEYS!B6&amp;"%');"</f>
        <v>delete from EnterpriseServices.dbo.SVC where SVC_CD like ('CTM%');</v>
      </c>
    </row>
    <row r="13" spans="1:2" x14ac:dyDescent="0.25">
      <c r="A13" t="s">
        <v>61</v>
      </c>
      <c r="B13" t="str">
        <f>"delete from "&amp;KEYS!B8&amp;"."&amp;Table4814[[#This Row],[Table]]&amp;" where SVC_OP_CD like ('"&amp;KEYS!B6&amp;"%');"</f>
        <v>delete from EnterpriseServices.dbo.SVC_OPERATION where SVC_OP_CD like ('CTM%');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AAD9-3185-4D54-923E-1CD91402E943}">
  <dimension ref="A1:E26"/>
  <sheetViews>
    <sheetView workbookViewId="0">
      <selection activeCell="F27" sqref="F27"/>
    </sheetView>
  </sheetViews>
  <sheetFormatPr defaultColWidth="8.85546875" defaultRowHeight="15" x14ac:dyDescent="0.25"/>
  <cols>
    <col min="1" max="1" width="16.85546875" bestFit="1" customWidth="1"/>
    <col min="2" max="2" width="12.140625" bestFit="1" customWidth="1"/>
    <col min="3" max="3" width="11.7109375" bestFit="1" customWidth="1"/>
    <col min="4" max="4" width="24.7109375" bestFit="1" customWidth="1"/>
    <col min="5" max="5" width="28.140625" bestFit="1" customWidth="1"/>
  </cols>
  <sheetData>
    <row r="1" spans="1:5" x14ac:dyDescent="0.25">
      <c r="A1" t="s">
        <v>99</v>
      </c>
      <c r="B1" t="s">
        <v>97</v>
      </c>
      <c r="C1" t="s">
        <v>98</v>
      </c>
      <c r="D1" t="s">
        <v>64</v>
      </c>
      <c r="E1" t="s">
        <v>65</v>
      </c>
    </row>
    <row r="2" spans="1:5" x14ac:dyDescent="0.25">
      <c r="A2" t="s">
        <v>85</v>
      </c>
      <c r="B2" t="s">
        <v>96</v>
      </c>
      <c r="C2" t="s">
        <v>47</v>
      </c>
      <c r="D2" s="13" t="s">
        <v>66</v>
      </c>
      <c r="E2" t="s">
        <v>8</v>
      </c>
    </row>
    <row r="3" spans="1:5" x14ac:dyDescent="0.25">
      <c r="A3" t="s">
        <v>85</v>
      </c>
      <c r="B3" t="s">
        <v>96</v>
      </c>
      <c r="C3" t="s">
        <v>47</v>
      </c>
      <c r="D3" s="12" t="s">
        <v>67</v>
      </c>
      <c r="E3" t="s">
        <v>9</v>
      </c>
    </row>
    <row r="4" spans="1:5" x14ac:dyDescent="0.25">
      <c r="A4" t="s">
        <v>85</v>
      </c>
      <c r="B4" t="s">
        <v>96</v>
      </c>
      <c r="C4" t="s">
        <v>47</v>
      </c>
      <c r="D4" s="12" t="s">
        <v>68</v>
      </c>
      <c r="E4" t="s">
        <v>1</v>
      </c>
    </row>
    <row r="5" spans="1:5" x14ac:dyDescent="0.25">
      <c r="A5" t="s">
        <v>86</v>
      </c>
      <c r="B5" t="s">
        <v>96</v>
      </c>
      <c r="C5" t="s">
        <v>47</v>
      </c>
      <c r="D5" t="s">
        <v>69</v>
      </c>
      <c r="E5" t="s">
        <v>70</v>
      </c>
    </row>
    <row r="6" spans="1:5" x14ac:dyDescent="0.25">
      <c r="A6" t="s">
        <v>86</v>
      </c>
      <c r="B6" t="s">
        <v>96</v>
      </c>
      <c r="C6" t="s">
        <v>47</v>
      </c>
      <c r="D6" t="s">
        <v>71</v>
      </c>
      <c r="E6" t="s">
        <v>72</v>
      </c>
    </row>
    <row r="7" spans="1:5" x14ac:dyDescent="0.25">
      <c r="A7" t="s">
        <v>86</v>
      </c>
      <c r="B7" t="s">
        <v>96</v>
      </c>
      <c r="C7" t="s">
        <v>47</v>
      </c>
      <c r="D7" s="12" t="s">
        <v>73</v>
      </c>
      <c r="E7" t="s">
        <v>74</v>
      </c>
    </row>
    <row r="8" spans="1:5" x14ac:dyDescent="0.25">
      <c r="A8" t="s">
        <v>86</v>
      </c>
      <c r="B8" t="s">
        <v>96</v>
      </c>
      <c r="C8" t="s">
        <v>47</v>
      </c>
      <c r="D8" s="12" t="s">
        <v>75</v>
      </c>
      <c r="E8" t="s">
        <v>76</v>
      </c>
    </row>
    <row r="9" spans="1:5" x14ac:dyDescent="0.25">
      <c r="A9" t="s">
        <v>86</v>
      </c>
      <c r="B9" t="s">
        <v>96</v>
      </c>
      <c r="C9" t="s">
        <v>47</v>
      </c>
      <c r="D9" s="12" t="s">
        <v>77</v>
      </c>
      <c r="E9" t="s">
        <v>78</v>
      </c>
    </row>
    <row r="10" spans="1:5" x14ac:dyDescent="0.25">
      <c r="A10" t="s">
        <v>86</v>
      </c>
      <c r="B10" t="s">
        <v>96</v>
      </c>
      <c r="C10" t="s">
        <v>47</v>
      </c>
      <c r="D10" t="s">
        <v>79</v>
      </c>
      <c r="E10" t="s">
        <v>80</v>
      </c>
    </row>
    <row r="11" spans="1:5" x14ac:dyDescent="0.25">
      <c r="A11" t="s">
        <v>86</v>
      </c>
      <c r="B11" t="s">
        <v>96</v>
      </c>
      <c r="C11" t="s">
        <v>47</v>
      </c>
      <c r="D11" t="s">
        <v>81</v>
      </c>
      <c r="E11" t="s">
        <v>82</v>
      </c>
    </row>
    <row r="12" spans="1:5" x14ac:dyDescent="0.25">
      <c r="A12" t="s">
        <v>86</v>
      </c>
      <c r="B12" t="s">
        <v>96</v>
      </c>
      <c r="C12" t="s">
        <v>47</v>
      </c>
      <c r="D12" t="s">
        <v>83</v>
      </c>
      <c r="E12" t="s">
        <v>84</v>
      </c>
    </row>
    <row r="13" spans="1:5" x14ac:dyDescent="0.25">
      <c r="A13" t="s">
        <v>95</v>
      </c>
      <c r="B13" t="s">
        <v>48</v>
      </c>
      <c r="C13" t="s">
        <v>96</v>
      </c>
      <c r="D13" t="s">
        <v>87</v>
      </c>
      <c r="E13" t="s">
        <v>100</v>
      </c>
    </row>
    <row r="14" spans="1:5" x14ac:dyDescent="0.25">
      <c r="A14" t="s">
        <v>95</v>
      </c>
      <c r="B14" t="s">
        <v>48</v>
      </c>
      <c r="C14" t="s">
        <v>96</v>
      </c>
      <c r="D14" s="11" t="s">
        <v>56</v>
      </c>
      <c r="E14" t="s">
        <v>66</v>
      </c>
    </row>
    <row r="15" spans="1:5" x14ac:dyDescent="0.25">
      <c r="A15" t="s">
        <v>95</v>
      </c>
      <c r="B15" t="s">
        <v>48</v>
      </c>
      <c r="C15" t="s">
        <v>96</v>
      </c>
      <c r="D15" t="s">
        <v>88</v>
      </c>
      <c r="E15" t="s">
        <v>69</v>
      </c>
    </row>
    <row r="16" spans="1:5" x14ac:dyDescent="0.25">
      <c r="A16" t="s">
        <v>95</v>
      </c>
      <c r="B16" t="s">
        <v>48</v>
      </c>
      <c r="C16" t="s">
        <v>96</v>
      </c>
      <c r="D16" t="s">
        <v>89</v>
      </c>
      <c r="E16" t="s">
        <v>101</v>
      </c>
    </row>
    <row r="17" spans="1:5" x14ac:dyDescent="0.25">
      <c r="A17" t="s">
        <v>95</v>
      </c>
      <c r="B17" t="s">
        <v>48</v>
      </c>
      <c r="C17" t="s">
        <v>96</v>
      </c>
      <c r="D17" t="s">
        <v>90</v>
      </c>
      <c r="E17" t="s">
        <v>102</v>
      </c>
    </row>
    <row r="18" spans="1:5" x14ac:dyDescent="0.25">
      <c r="A18" t="s">
        <v>95</v>
      </c>
      <c r="B18" t="s">
        <v>48</v>
      </c>
      <c r="C18" t="s">
        <v>96</v>
      </c>
      <c r="D18" t="s">
        <v>91</v>
      </c>
      <c r="E18" t="s">
        <v>103</v>
      </c>
    </row>
    <row r="19" spans="1:5" x14ac:dyDescent="0.25">
      <c r="A19" t="s">
        <v>95</v>
      </c>
      <c r="B19" t="s">
        <v>48</v>
      </c>
      <c r="C19" t="s">
        <v>96</v>
      </c>
      <c r="D19" t="s">
        <v>92</v>
      </c>
      <c r="E19" t="s">
        <v>104</v>
      </c>
    </row>
    <row r="20" spans="1:5" x14ac:dyDescent="0.25">
      <c r="A20" t="s">
        <v>95</v>
      </c>
      <c r="B20" t="s">
        <v>48</v>
      </c>
      <c r="C20" t="s">
        <v>96</v>
      </c>
      <c r="D20" t="s">
        <v>93</v>
      </c>
      <c r="E20" t="s">
        <v>105</v>
      </c>
    </row>
    <row r="21" spans="1:5" x14ac:dyDescent="0.25">
      <c r="A21" t="s">
        <v>95</v>
      </c>
      <c r="B21" t="s">
        <v>48</v>
      </c>
      <c r="C21" t="s">
        <v>96</v>
      </c>
      <c r="D21" t="s">
        <v>94</v>
      </c>
      <c r="E21" t="s">
        <v>106</v>
      </c>
    </row>
    <row r="22" spans="1:5" x14ac:dyDescent="0.25">
      <c r="A22" t="s">
        <v>107</v>
      </c>
      <c r="B22" t="s">
        <v>48</v>
      </c>
      <c r="D22" s="12" t="s">
        <v>108</v>
      </c>
    </row>
    <row r="23" spans="1:5" x14ac:dyDescent="0.25">
      <c r="A23" t="s">
        <v>107</v>
      </c>
      <c r="B23" t="s">
        <v>48</v>
      </c>
      <c r="D23" s="12" t="s">
        <v>109</v>
      </c>
    </row>
    <row r="24" spans="1:5" x14ac:dyDescent="0.25">
      <c r="A24" t="s">
        <v>107</v>
      </c>
      <c r="B24" t="s">
        <v>48</v>
      </c>
      <c r="D24" s="12" t="s">
        <v>58</v>
      </c>
    </row>
    <row r="25" spans="1:5" x14ac:dyDescent="0.25">
      <c r="A25" t="s">
        <v>107</v>
      </c>
      <c r="B25" t="s">
        <v>48</v>
      </c>
      <c r="D25" s="15" t="s">
        <v>110</v>
      </c>
    </row>
    <row r="26" spans="1:5" x14ac:dyDescent="0.25">
      <c r="A26" t="s">
        <v>107</v>
      </c>
      <c r="B26" t="s">
        <v>48</v>
      </c>
      <c r="D26" s="12" t="s">
        <v>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0C79-CFF9-4EDF-B98A-11301E102302}">
  <dimension ref="A1:A9"/>
  <sheetViews>
    <sheetView workbookViewId="0">
      <selection activeCell="A2" sqref="A2"/>
    </sheetView>
  </sheetViews>
  <sheetFormatPr defaultColWidth="8.85546875" defaultRowHeight="15" x14ac:dyDescent="0.25"/>
  <sheetData>
    <row r="1" spans="1:1" x14ac:dyDescent="0.25">
      <c r="A1" t="s">
        <v>127</v>
      </c>
    </row>
    <row r="8" spans="1:1" x14ac:dyDescent="0.25">
      <c r="A8" t="s">
        <v>16</v>
      </c>
    </row>
    <row r="9" spans="1:1" x14ac:dyDescent="0.25">
      <c r="A9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0 1 K T O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A D T U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1 K T C i K R 7 g O A A A A E Q A A A B M A H A B G b 3 J t d W x h c y 9 T Z W N 0 a W 9 u M S 5 t I K I Y A C i g F A A A A A A A A A A A A A A A A A A A A A A A A A A A A C t O T S 7 J z M 9 T C I b Q h t Y A U E s B A i 0 A F A A C A A g A A 0 1 K T O I p 3 r a m A A A A + A A A A B I A A A A A A A A A A A A A A A A A A A A A A E N v b m Z p Z y 9 Q Y W N r Y W d l L n h t b F B L A Q I t A B Q A A g A I A A N N S k w P y u m r p A A A A O k A A A A T A A A A A A A A A A A A A A A A A P I A A A B b Q 2 9 u d G V u d F 9 U e X B l c 1 0 u e G 1 s U E s B A i 0 A F A A C A A g A A 0 1 K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X N x Z l M Q 1 D v Y 5 0 P 7 U v L N M A A A A A A g A A A A A A A 2 Y A A M A A A A A Q A A A A a h 1 J u n I D r r S k t i Q J G N r e B Q A A A A A E g A A A o A A A A B A A A A B q Y e f f 6 e J U M A k x P b a k F L 6 Z U A A A A K e e u B U U r R K g o W G b x S G / 5 V B P 7 c K L 4 r D d q + Y K U t q N y x c r b z 4 o 4 p d Y 8 4 6 j p 9 L G V C 9 E 7 E x j S S f p C y b s m j R 8 Z g J Y n c r 0 A b b o d m I G + B l 3 3 8 c g q i X Z F A A A A H O w 0 H J G e N t G d Z b N Y D 8 l N M V M W c T X < / D a t a M a s h u p > 
</file>

<file path=customXml/itemProps1.xml><?xml version="1.0" encoding="utf-8"?>
<ds:datastoreItem xmlns:ds="http://schemas.openxmlformats.org/officeDocument/2006/customXml" ds:itemID="{C054775A-C12F-4DCE-8160-99A0768E0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KEYS</vt:lpstr>
      <vt:lpstr>APPL</vt:lpstr>
      <vt:lpstr>SVC_OP</vt:lpstr>
      <vt:lpstr>PROP-VALUE</vt:lpstr>
      <vt:lpstr>CONFIRM</vt:lpstr>
      <vt:lpstr>DELETE</vt:lpstr>
      <vt:lpstr>REPLICATION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Hinsman</dc:creator>
  <cp:lastModifiedBy>Isaac Chaverri</cp:lastModifiedBy>
  <dcterms:created xsi:type="dcterms:W3CDTF">2018-02-08T19:41:48Z</dcterms:created>
  <dcterms:modified xsi:type="dcterms:W3CDTF">2021-04-30T20:43:48Z</dcterms:modified>
</cp:coreProperties>
</file>