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9C3EDED0-1A38-4B17-B18F-4EB13FEC8A17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2" l="1"/>
  <c r="D14" i="42" s="1"/>
  <c r="B13" i="42"/>
  <c r="D13" i="42" s="1"/>
  <c r="B8" i="42"/>
  <c r="D8" i="42" s="1"/>
  <c r="B6" i="42"/>
  <c r="D6" i="42" s="1"/>
  <c r="E176" i="12"/>
  <c r="E175" i="12"/>
  <c r="E174" i="12"/>
  <c r="E173" i="12"/>
  <c r="I26" i="41"/>
  <c r="H26" i="41"/>
  <c r="G26" i="41"/>
  <c r="E26" i="41"/>
  <c r="B7" i="42"/>
  <c r="D7" i="42"/>
  <c r="E16" i="42"/>
  <c r="E15" i="42"/>
  <c r="E14" i="42"/>
  <c r="E12" i="42"/>
  <c r="E6" i="42"/>
  <c r="C6" i="42"/>
  <c r="B12" i="42"/>
  <c r="C14" i="42"/>
  <c r="C13" i="42"/>
  <c r="C12" i="42"/>
  <c r="B16" i="42"/>
  <c r="C15" i="42"/>
  <c r="B15" i="42"/>
  <c r="D12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3" i="42" l="1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<sst xmlns="http://schemas.openxmlformats.org/spreadsheetml/2006/main" count="1260" uniqueCount="308">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</sst>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18.09999999999998</c:v>
                </c:pt>
                <c:pt idx="1">
                  <c:v>161.89999999999998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28.199999999999982</c:v>
                </c:pt>
                <c:pt idx="1">
                  <c:v>151.79999999999998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78"/>
  <sheetViews>
    <sheetView tabSelected="1" zoomScale="85" zoomScaleNormal="85" workbookViewId="0">
      <selection activeCell="A179" sqref="A179:C180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306</v>
      </c>
      <c r="B178" s="46"/>
      <c r="C178" s="46"/>
      <c r="D178" s="46"/>
      <c r="E178" s="46"/>
      <c r="F178" s="46"/>
      <c r="G178" s="46"/>
      <c r="H178" s="48" t="s">
        <v>307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</f>
        <v>6.6</v>
      </c>
      <c r="C6" s="2">
        <f>B6-'Week 25'!B6</f>
        <v>-15.800000000000002</v>
      </c>
      <c r="D6" s="2">
        <f>'Week 25'!D6 - B6</f>
        <v>18.09999999999998</v>
      </c>
      <c r="E6" s="2">
        <f>B6+'Week 25'!E6</f>
        <v>161.89999999999998</v>
      </c>
    </row>
    <row r="7" spans="1:6" x14ac:dyDescent="0.3">
      <c r="A7" s="6" t="s">
        <v>30</v>
      </c>
      <c r="B7" s="6">
        <f>0</f>
        <v>0</v>
      </c>
      <c r="C7" s="6">
        <f>B7-'Week 25'!B7</f>
        <v>-22.400000000000002</v>
      </c>
      <c r="D7" s="6">
        <f>'Week 25'!D7 - B7</f>
        <v>78.29999999999994</v>
      </c>
      <c r="E7" s="6">
        <f>B7+'Week 25'!E7</f>
        <v>101.7</v>
      </c>
    </row>
    <row r="8" spans="1:6" x14ac:dyDescent="0.3">
      <c r="A8" s="2" t="s">
        <v>31</v>
      </c>
      <c r="B8" s="2">
        <f>0+2.8+3.8</f>
        <v>6.6</v>
      </c>
      <c r="C8" s="2">
        <f>B8-'Week 25'!B8</f>
        <v>-22.800000000000004</v>
      </c>
      <c r="D8" s="2">
        <f>'Week 25'!D8 - B8</f>
        <v>28.199999999999982</v>
      </c>
      <c r="E8" s="2">
        <f>B8+'Week 25'!E8</f>
        <v>151.79999999999998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0+8.3+8.3+2+3.8</f>
        <v>22.400000000000002</v>
      </c>
      <c r="D12" s="2">
        <f xml:space="preserve"> B12-C12</f>
        <v>-22.400000000000002</v>
      </c>
      <c r="E12" s="25">
        <f>B12+ 'Week 25'!E12</f>
        <v>108.69999999999999</v>
      </c>
      <c r="F12" s="2">
        <v>55</v>
      </c>
    </row>
    <row r="13" spans="1:6" x14ac:dyDescent="0.3">
      <c r="A13" s="6" t="s">
        <v>6</v>
      </c>
      <c r="B13" s="6">
        <f>6.6+3.8</f>
        <v>10.399999999999999</v>
      </c>
      <c r="C13" s="6">
        <f>0+8.3+8.3+2+3.8</f>
        <v>22.400000000000002</v>
      </c>
      <c r="D13" s="6">
        <f xml:space="preserve"> B13-C13</f>
        <v>-12.000000000000004</v>
      </c>
      <c r="E13" s="6">
        <f>B13+ 'Week 25'!E13</f>
        <v>146.69999999999999</v>
      </c>
      <c r="F13" s="6">
        <v>80</v>
      </c>
    </row>
    <row r="14" spans="1:6" x14ac:dyDescent="0.3">
      <c r="A14" s="2" t="s">
        <v>7</v>
      </c>
      <c r="B14" s="2">
        <f>6.6-3.8</f>
        <v>2.8</v>
      </c>
      <c r="C14" s="2">
        <f>0+8.3+8.3+2+3.8+7</f>
        <v>29.400000000000002</v>
      </c>
      <c r="D14" s="2">
        <f xml:space="preserve"> B14-C14</f>
        <v>-26.6</v>
      </c>
      <c r="E14" s="25">
        <f>B14+ 'Week 25'!E14</f>
        <v>126.39999999999999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2024-02-29T18:07:17Z</dcterms:modified>
</cp:coreProperties>
</file>