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21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22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C7BEA08B-DE08-47B7-9FF8-DF62DA66A9E3}" xr6:coauthVersionLast="47" xr6:coauthVersionMax="47" xr10:uidLastSave="{00000000-0000-0000-0000-000000000000}"/>
  <bookViews>
    <workbookView xWindow="-108" yWindow="-108" windowWidth="23256" windowHeight="12576" tabRatio="852" xr2:uid="{00000000-000D-0000-FFFF-FFFF00000000}"/>
  </bookViews>
  <sheets>
    <sheet name="AZE" sheetId="12" r:id="rId1"/>
    <sheet name="Week 1" sheetId="10" r:id="rId2"/>
    <sheet name="Week 2" sheetId="13" r:id="rId3"/>
    <sheet name="Week 3" sheetId="4" r:id="rId4"/>
    <sheet name="Week 4" sheetId="14" r:id="rId5"/>
    <sheet name="Week 5" sheetId="15" r:id="rId6"/>
    <sheet name="Week 6" sheetId="16" r:id="rId7"/>
    <sheet name="Week 7" sheetId="17" r:id="rId8"/>
    <sheet name="Week 8" sheetId="18" r:id="rId9"/>
    <sheet name="Week 9" sheetId="19" r:id="rId10"/>
    <sheet name="Week 10" sheetId="20" r:id="rId11"/>
    <sheet name="Week 11" sheetId="21" r:id="rId12"/>
    <sheet name="Week 12" sheetId="22" r:id="rId13"/>
    <sheet name="Week 13" sheetId="23" r:id="rId14"/>
    <sheet name="Week 14" sheetId="24" r:id="rId15"/>
    <sheet name="Week 15" sheetId="25" r:id="rId16"/>
    <sheet name="Week 16" sheetId="26" r:id="rId17"/>
    <sheet name="Week 17" sheetId="27" r:id="rId18"/>
    <sheet name="Week 18" sheetId="30" r:id="rId19"/>
    <sheet name="Week 19" sheetId="28" r:id="rId20"/>
    <sheet name="Week 20" sheetId="35" r:id="rId21"/>
    <sheet name="Week 21" sheetId="36" r:id="rId22"/>
    <sheet name="Week 22" sheetId="37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7" l="1"/>
  <c r="E6" i="37" s="1"/>
  <c r="E148" i="12"/>
  <c r="B14" i="37"/>
  <c r="B13" i="37"/>
  <c r="B12" i="37"/>
  <c r="B8" i="37"/>
  <c r="C8" i="37" s="1"/>
  <c r="B7" i="37"/>
  <c r="E7" i="37" s="1"/>
  <c r="E146" i="12"/>
  <c r="E147" i="12"/>
  <c r="E145" i="12"/>
  <c r="C7" i="37"/>
  <c r="D6" i="37"/>
  <c r="D12" i="37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C6" i="37" l="1"/>
  <c r="E14" i="37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<sst xmlns="http://schemas.openxmlformats.org/spreadsheetml/2006/main" count="1049" uniqueCount="257">
  <si>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</si>
  <si>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</si>
  <si>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</si>
  <si>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</si>
  <si>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</si>
  <si>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</si>
  <si>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</si>
  <si>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</si>
  <si>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</si>
  <si>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</si>
  <si>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</si>
  <si>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</si>
  <si>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</si>
  <si>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</si>
  <si>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</si>
  <si>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</si>
  <si>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</si>
  <si>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</si>
  <si>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</si>
  <si>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</si>
  <si>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</si>
  <si>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</si>
  <si>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</si>
  <si>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</si>
  <si>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</si>
  <si>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</si>
  <si>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</si>
  <si>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</si>
  <si>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</si>
  <si>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</si>
  <si>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</si>
  <si>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</si>
  <si>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</si>
  <si>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</si>
  <si>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</si>
  <si>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</si>
  <si>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</si>
  <si>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</si>
  <si>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</si>
  <si>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</si>
  <si>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</si>
  <si>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</si>
  <si>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</si>
  <si>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</si>
  <si>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</si>
  <si>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</si>
  <si>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</si>
  <si>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</si>
  <si>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</si>
  <si>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</si>
  <si>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</si>
  <si>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</si>
  <si>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</si>
  <si>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</si>
  <si>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</si>
  <si>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</si>
  <si>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</si>
  <si>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</si>
  <si>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</si>
  <si>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</si>
  <si>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</si>
  <si>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</si>
  <si>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</si>
  <si>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</si>
  <si>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</si>
  <si>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</si>
  <si>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</si>
  <si>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</si>
  <si>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</si>
  <si>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</si>
  <si>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</si>
  <si>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</si>
  <si>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</si>
  <si>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</si>
  <si>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</si>
  <si>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</si>
  <si>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</si>
  <si>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</si>
  <si>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</si>
  <si>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</si>
  <si>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</si>
  <si>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</si>
  <si>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</si>
  <si>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</si>
  <si>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</si>
  <si>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</si>
  <si>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</si>
  <si>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</si>
  <si>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</si>
  <si>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</si>
  <si>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</si>
  <si>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</si>
  <si>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</si>
  <si>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</si>
  <si>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</si>
  <si>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</si>
  <si>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</si>
  <si>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</si>
  <si>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</si>
  <si>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</si>
  <si>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</si>
  <si>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</si>
  <si>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</si>
  <si>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</si>
  <si>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</si>
  <si>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</si>
  <si>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</si>
  <si>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</si>
  <si>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</si>
  <si>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</si>
  <si>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</si>
  <si>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</si>
  <si>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</si>
  <si>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</si>
  <si>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</si>
  <si>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</si>
  <si>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</si>
  <si>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</si>
  <si>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</si>
  <si>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</si>
  <si>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</si>
  <si>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</si>
  <si>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</si>
  <si>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</si>
  <si>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</si>
  <si>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</si>
  <si>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</si>
  <si>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</si>
  <si>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</si>
  <si>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</si>
  <si>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</si>
  <si>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</si>
  <si>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</si>
  <si>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</si>
  <si>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</si>
  <si>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</si>
  <si>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</si>
  <si>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</si>
  <si>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</si>
  <si>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</si>
  <si>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</si>
  <si>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</si>
  <si>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</si>
  <si>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</si>
  <si>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</si>
  <si>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</si>
  <si>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</si>
  <si>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</si>
  <si>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</si>
  <si>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</si>
  <si>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</si>
  <si>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</si>
  <si>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</si>
  <si>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</si>
  <si>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</si>
  <si>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</si>
  <si>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</si>
  <si>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</si>
  <si>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</si>
  <si>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</si>
  <si>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</si>
  <si>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</si>
  <si>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</si>
  <si>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</si>
  <si>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</si>
  <si>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</si>
  <si>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</si>
  <si>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</si>
  <si>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</si>
  <si>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</si>
  <si>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</si>
  <si>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</si>
  <si>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</si>
  <si>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</si>
  <si>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</si>
  <si>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</si>
  <si>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</si>
  <si>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</si>
  <si>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</si>
  <si>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</si>
  <si>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</si>
  <si>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</si>
  <si>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</si>
  <si>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</si>
  <si>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</si>
  <si>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</si>
  <si>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</si>
  <si>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</si>
  <si>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</si>
  <si>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</si>
  <si>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</si>
  <si>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</si>
  <si>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</si>
  <si>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</si>
  <si>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</si>
  <si>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</si>
  <si>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</si>
  <si>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</si>
  <si>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</si>
  <si>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</si>
  <si>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</si>
  <si>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</si>
  <si>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</si>
  <si>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</si>
  <si>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</si>
  <si>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</si>
  <si>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</si>
  <si>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</si>
  <si>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</si>
  <si>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</si>
  <si>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</si>
  <si>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</si>
  <si>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</si>
  <si>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</si>
  <si>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</si>
  <si>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</si>
  <si>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</si>
  <si>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</si>
  <si>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</si>
  <si>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</si>
  <si>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</si>
  <si>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</si>
  <si>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</si>
  <si>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</si>
  <si>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</si>
  <si>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</si>
  <si>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</si>
  <si>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</si>
  <si>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</si>
  <si>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</si>
  <si>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</si>
  <si>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</si>
  <si>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</si>
  <si>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</si>
  <si>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</si>
  <si>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</si>
  <si>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</si>
  <si>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</si>
  <si>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</si>
  <si>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</si>
  <si>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</si>
  <si>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</si>
  <si>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</si>
  <si>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</si>
  <si>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</si>
  <si>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</si>
  <si>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</si>
  <si>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</si>
  <si>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</si>
  <si>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</si>
  <si>
    <t>Seitenteile modelliert</t>
  </si>
  <si>
    <t>Druck nach den Ferien starten</t>
  </si>
  <si>
    <t>Controller Schaltung weiterentwickelt</t>
  </si>
  <si>
    <t>auf Fertigstellung der Software warten</t>
  </si>
  <si>
    <t>Week 23</t>
  </si>
  <si>
    <t>05.02.2024 - 11.02.2024</t>
  </si>
  <si>
    <t>Recherche u. 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</si>
</sst>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59.59999999999998</c:v>
                </c:pt>
                <c:pt idx="1">
                  <c:v>120.39999999999999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75.199999999999989</c:v>
                </c:pt>
                <c:pt idx="1">
                  <c:v>104.79999999999998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45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4" Type="http://schemas.openxmlformats.org/officeDocument/2006/relationships/chart" Target="../charts/chart8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chart" Target="../charts/chart8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149"/>
  <sheetViews>
    <sheetView tabSelected="1" zoomScale="85" zoomScaleNormal="85" workbookViewId="0">
      <selection activeCell="K147" sqref="K147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0.3320312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collapsed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hidden="1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hidden="1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hidden="1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hidden="1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hidden="1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hidden="1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hidden="1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collapsed="1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  <row r="145" spans="1:8" outlineLevel="1" x14ac:dyDescent="0.3">
      <c r="A145" s="34">
        <v>45324</v>
      </c>
      <c r="B145" s="2" t="s">
        <v>30</v>
      </c>
      <c r="C145" s="35">
        <v>0.60416666666666663</v>
      </c>
      <c r="D145" s="35">
        <v>0.68055555555555547</v>
      </c>
      <c r="E145" s="35">
        <f>D145-C145</f>
        <v>7.638888888888884E-2</v>
      </c>
      <c r="F145" s="2" t="s">
        <v>250</v>
      </c>
      <c r="G145" s="2" t="s">
        <v>5</v>
      </c>
      <c r="H145" s="2" t="s">
        <v>251</v>
      </c>
    </row>
    <row r="146" spans="1:8" ht="28.8" outlineLevel="1" x14ac:dyDescent="0.3">
      <c r="A146" s="36">
        <v>45324</v>
      </c>
      <c r="B146" s="17" t="s">
        <v>29</v>
      </c>
      <c r="C146" s="37">
        <v>0.60416666666666663</v>
      </c>
      <c r="D146" s="37">
        <v>0.68055555555555547</v>
      </c>
      <c r="E146" s="37">
        <f t="shared" ref="E146:E147" si="11">D146-C146</f>
        <v>7.638888888888884E-2</v>
      </c>
      <c r="F146" s="17" t="s">
        <v>252</v>
      </c>
      <c r="G146" s="17" t="s">
        <v>6</v>
      </c>
      <c r="H146" s="54" t="s">
        <v>253</v>
      </c>
    </row>
    <row r="147" spans="1:8" ht="28.8" outlineLevel="1" x14ac:dyDescent="0.3">
      <c r="A147" s="34">
        <v>45324</v>
      </c>
      <c r="B147" s="2" t="s">
        <v>31</v>
      </c>
      <c r="C147" s="35">
        <v>0.60416666666666663</v>
      </c>
      <c r="D147" s="35">
        <v>0.68055555555555547</v>
      </c>
      <c r="E147" s="35">
        <f t="shared" si="11"/>
        <v>7.638888888888884E-2</v>
      </c>
      <c r="F147" s="45" t="s">
        <v>197</v>
      </c>
      <c r="G147" s="2" t="s">
        <v>7</v>
      </c>
      <c r="H147" s="2" t="s">
        <v>85</v>
      </c>
    </row>
    <row r="148" spans="1:8" outlineLevel="1" x14ac:dyDescent="0.3">
      <c r="A148" s="36">
        <v>45325</v>
      </c>
      <c r="B148" s="17" t="s">
        <v>29</v>
      </c>
      <c r="C148" s="37">
        <v>0.41666666666666669</v>
      </c>
      <c r="D148" s="37">
        <v>0.45833333333333331</v>
      </c>
      <c r="E148" s="37">
        <f>D148-C148</f>
        <v>4.166666666666663E-2</v>
      </c>
      <c r="F148" s="54" t="s">
        <v>256</v>
      </c>
      <c r="G148" s="17" t="s">
        <v>6</v>
      </c>
      <c r="H148" s="17" t="s">
        <v>14</v>
      </c>
    </row>
    <row r="149" spans="1:8" x14ac:dyDescent="0.3">
      <c r="A149" s="47" t="s">
        <v>254</v>
      </c>
      <c r="B149" s="46"/>
      <c r="C149" s="46"/>
      <c r="D149" s="46"/>
      <c r="E149" s="46"/>
      <c r="F149" s="46"/>
      <c r="G149" s="46"/>
      <c r="H149" s="48" t="s">
        <v>255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K15" sqref="K1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A34" sqref="A3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N16" sqref="N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M12" sqref="M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9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60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6" workbookViewId="0">
      <selection activeCell="J10" sqref="J10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0+1.9+1</f>
        <v>2.9</v>
      </c>
      <c r="C6" s="2">
        <f>B6-'Week 21'!B6</f>
        <v>-3.6999999999999997</v>
      </c>
      <c r="D6" s="2">
        <f>'Week 21'!D6 - B6</f>
        <v>59.59999999999998</v>
      </c>
      <c r="E6" s="2">
        <f>B6+'Week 21'!E6</f>
        <v>120.39999999999999</v>
      </c>
    </row>
    <row r="7" spans="1:6" x14ac:dyDescent="0.3">
      <c r="A7" s="6" t="s">
        <v>30</v>
      </c>
      <c r="B7" s="6">
        <f>0+3.8+1.9</f>
        <v>5.6999999999999993</v>
      </c>
      <c r="C7" s="6">
        <f>B7-'Week 21'!B7</f>
        <v>1.8999999999999995</v>
      </c>
      <c r="D7" s="6">
        <f>'Week 21'!D7 - B7</f>
        <v>100.69999999999995</v>
      </c>
      <c r="E7" s="6">
        <f>B7+'Week 21'!E7</f>
        <v>79.3</v>
      </c>
    </row>
    <row r="8" spans="1:6" x14ac:dyDescent="0.3">
      <c r="A8" s="2" t="s">
        <v>31</v>
      </c>
      <c r="B8" s="2">
        <f>0+3.8+1.9</f>
        <v>5.6999999999999993</v>
      </c>
      <c r="C8" s="2">
        <f>B8-'Week 21'!B8</f>
        <v>-3.4000000000000004</v>
      </c>
      <c r="D8" s="2">
        <f>'Week 21'!D8 - B8</f>
        <v>75.199999999999989</v>
      </c>
      <c r="E8" s="2">
        <f>B8+'Week 21'!E8</f>
        <v>104.79999999999998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2+2+1.9</f>
        <v>5.9</v>
      </c>
      <c r="C12" s="2">
        <f>0+3.8</f>
        <v>3.8</v>
      </c>
      <c r="D12" s="2">
        <f xml:space="preserve"> B12-C12</f>
        <v>2.1000000000000005</v>
      </c>
      <c r="E12" s="25">
        <f>B12+ 'Week 21'!E12</f>
        <v>86.299999999999983</v>
      </c>
      <c r="F12" s="2">
        <v>45</v>
      </c>
    </row>
    <row r="13" spans="1:6" x14ac:dyDescent="0.3">
      <c r="A13" s="6" t="s">
        <v>6</v>
      </c>
      <c r="B13" s="6">
        <f>0+1.9</f>
        <v>1.9</v>
      </c>
      <c r="C13" s="6">
        <f>0+6.6</f>
        <v>6.6</v>
      </c>
      <c r="D13" s="6">
        <f xml:space="preserve"> B13-C13</f>
        <v>-4.6999999999999993</v>
      </c>
      <c r="E13" s="6">
        <f>B13+ 'Week 21'!E13</f>
        <v>101.39999999999999</v>
      </c>
      <c r="F13" s="6">
        <v>60</v>
      </c>
    </row>
    <row r="14" spans="1:6" x14ac:dyDescent="0.3">
      <c r="A14" s="2" t="s">
        <v>7</v>
      </c>
      <c r="B14" s="2">
        <f>0+3.8+1.9</f>
        <v>5.6999999999999993</v>
      </c>
      <c r="C14" s="2">
        <f>0+6.6</f>
        <v>6.6</v>
      </c>
      <c r="D14" s="2">
        <f xml:space="preserve"> B14-C14</f>
        <v>-0.90000000000000036</v>
      </c>
      <c r="E14" s="25">
        <f>B14+ 'Week 21'!E14</f>
        <v>83.199999999999989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G35" sqref="G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D6" sqref="D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23</vt:i4>
      </vt:variant>
    </vt:vector>
  </HeadingPairs>
  <TitlesOfParts>
    <vt:vector size="23" baseType="lpstr">
      <vt:lpstr>AZE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2024-02-03T10:21:03Z</dcterms:modified>
</cp:coreProperties>
</file>