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din\Rothamsted Research\e-RA - Documents\General\Other long-term experiments\LT Liming expts\e-RA data\"/>
    </mc:Choice>
  </mc:AlternateContent>
  <bookViews>
    <workbookView xWindow="3570" yWindow="840" windowWidth="21045" windowHeight="13785" activeTab="3"/>
  </bookViews>
  <sheets>
    <sheet name="Read me" sheetId="5" r:id="rId1"/>
    <sheet name="1962-1996 whole plots" sheetId="1" r:id="rId2"/>
    <sheet name="1978-1994 sub-plots" sheetId="2" r:id="rId3"/>
    <sheet name="Fertilizer treatments" sheetId="3" r:id="rId4"/>
    <sheet name="Lime treatments" sheetId="4" r:id="rId5"/>
  </sheets>
  <definedNames>
    <definedName name="_xlnm._FilterDatabase" localSheetId="1" hidden="1">'1962-1996 whole plots'!$C$10:$E$43</definedName>
    <definedName name="_xlnm._FilterDatabase" localSheetId="2" hidden="1">'1978-1994 sub-plots'!$E$5:$I$70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" i="2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2" i="1"/>
  <c r="U79" i="2" l="1"/>
  <c r="U78" i="2"/>
  <c r="U77" i="2"/>
  <c r="U76" i="2"/>
  <c r="T79" i="2"/>
  <c r="T78" i="2"/>
  <c r="T77" i="2"/>
  <c r="T76" i="2"/>
  <c r="U72" i="2"/>
  <c r="T72" i="2"/>
  <c r="N79" i="2" l="1"/>
  <c r="N78" i="2"/>
  <c r="N77" i="2"/>
  <c r="N76" i="2"/>
  <c r="M79" i="2"/>
  <c r="M78" i="2"/>
  <c r="M77" i="2"/>
  <c r="M76" i="2"/>
  <c r="L3" i="2" l="1"/>
  <c r="G5" i="1" l="1"/>
  <c r="P76" i="2"/>
  <c r="W79" i="2"/>
  <c r="W78" i="2"/>
  <c r="W77" i="2"/>
  <c r="W76" i="2"/>
  <c r="S79" i="2"/>
  <c r="S78" i="2"/>
  <c r="S77" i="2"/>
  <c r="S76" i="2"/>
  <c r="R79" i="2"/>
  <c r="R78" i="2"/>
  <c r="R77" i="2"/>
  <c r="R76" i="2"/>
  <c r="P79" i="2"/>
  <c r="P78" i="2"/>
  <c r="P77" i="2"/>
  <c r="S72" i="2" l="1"/>
  <c r="R72" i="2"/>
  <c r="P72" i="2"/>
  <c r="Y72" i="2"/>
  <c r="X72" i="2"/>
  <c r="AS51" i="1"/>
  <c r="AT51" i="1"/>
  <c r="W72" i="2"/>
  <c r="AR51" i="1" l="1"/>
  <c r="AR50" i="1"/>
  <c r="AR49" i="1"/>
  <c r="AR48" i="1"/>
  <c r="AR47" i="1"/>
  <c r="AE51" i="1"/>
  <c r="AE50" i="1"/>
  <c r="AE49" i="1"/>
  <c r="AE48" i="1"/>
  <c r="AE47" i="1"/>
  <c r="AD51" i="1"/>
  <c r="AD50" i="1"/>
  <c r="AD49" i="1"/>
  <c r="AD48" i="1"/>
  <c r="AD47" i="1"/>
  <c r="AB51" i="1"/>
  <c r="AB50" i="1"/>
  <c r="AB49" i="1"/>
  <c r="AB48" i="1"/>
  <c r="AB47" i="1"/>
  <c r="I47" i="1"/>
  <c r="AN51" i="1" l="1"/>
  <c r="AN50" i="1"/>
  <c r="AN49" i="1"/>
  <c r="AN48" i="1"/>
  <c r="AN47" i="1"/>
  <c r="AK51" i="1"/>
  <c r="AK50" i="1"/>
  <c r="AK49" i="1"/>
  <c r="AK48" i="1"/>
  <c r="AK47" i="1"/>
  <c r="AH51" i="1"/>
  <c r="AH50" i="1"/>
  <c r="AH49" i="1"/>
  <c r="AH48" i="1"/>
  <c r="AH47" i="1"/>
  <c r="AG51" i="1"/>
  <c r="AG50" i="1"/>
  <c r="AG49" i="1"/>
  <c r="AG48" i="1"/>
  <c r="AG47" i="1"/>
  <c r="AF51" i="1"/>
  <c r="AF50" i="1"/>
  <c r="AF49" i="1"/>
  <c r="AF48" i="1"/>
  <c r="AF47" i="1"/>
  <c r="X51" i="1"/>
  <c r="W51" i="1"/>
  <c r="V51" i="1"/>
  <c r="U51" i="1"/>
  <c r="T51" i="1"/>
  <c r="Q51" i="1"/>
  <c r="P51" i="1"/>
  <c r="N51" i="1"/>
  <c r="M51" i="1"/>
  <c r="L51" i="1"/>
  <c r="I51" i="1"/>
  <c r="X50" i="1"/>
  <c r="W50" i="1"/>
  <c r="V50" i="1"/>
  <c r="U50" i="1"/>
  <c r="T50" i="1"/>
  <c r="Q50" i="1"/>
  <c r="P50" i="1"/>
  <c r="N50" i="1"/>
  <c r="M50" i="1"/>
  <c r="L50" i="1"/>
  <c r="I50" i="1"/>
  <c r="X49" i="1"/>
  <c r="W49" i="1"/>
  <c r="V49" i="1"/>
  <c r="U49" i="1"/>
  <c r="T49" i="1"/>
  <c r="Q49" i="1"/>
  <c r="P49" i="1"/>
  <c r="N49" i="1"/>
  <c r="M49" i="1"/>
  <c r="L49" i="1"/>
  <c r="I49" i="1"/>
  <c r="X48" i="1"/>
  <c r="W48" i="1"/>
  <c r="V48" i="1"/>
  <c r="U48" i="1"/>
  <c r="T48" i="1"/>
  <c r="Q48" i="1"/>
  <c r="P48" i="1"/>
  <c r="N48" i="1"/>
  <c r="M48" i="1"/>
  <c r="L48" i="1"/>
  <c r="I48" i="1"/>
  <c r="X47" i="1"/>
  <c r="W47" i="1"/>
  <c r="V47" i="1"/>
  <c r="U47" i="1"/>
  <c r="T47" i="1"/>
  <c r="Q47" i="1"/>
  <c r="P47" i="1"/>
  <c r="N47" i="1"/>
  <c r="M47" i="1"/>
  <c r="L47" i="1"/>
</calcChain>
</file>

<file path=xl/comments1.xml><?xml version="1.0" encoding="utf-8"?>
<comments xmlns="http://schemas.openxmlformats.org/spreadsheetml/2006/main">
  <authors>
    <author>Margaret Glendining</author>
  </authors>
  <commentList>
    <comment ref="AF7" authorId="0" shapeId="0">
      <text>
        <r>
          <rPr>
            <b/>
            <sz val="9"/>
            <color indexed="81"/>
            <rFont val="Tahoma"/>
            <family val="2"/>
          </rPr>
          <t>Margaret Glendining:</t>
        </r>
        <r>
          <rPr>
            <sz val="9"/>
            <color indexed="81"/>
            <rFont val="Tahoma"/>
            <family val="2"/>
          </rPr>
          <t xml:space="preserve">
Exact date not known but before Oct 1981</t>
        </r>
      </text>
    </comment>
    <comment ref="AN7" authorId="0" shapeId="0">
      <text>
        <r>
          <rPr>
            <b/>
            <sz val="9"/>
            <color indexed="81"/>
            <rFont val="Tahoma"/>
            <family val="2"/>
          </rPr>
          <t>Margaret Glendining:</t>
        </r>
        <r>
          <rPr>
            <sz val="9"/>
            <color indexed="81"/>
            <rFont val="Tahoma"/>
            <family val="2"/>
          </rPr>
          <t xml:space="preserve">
Date and month not known, before August</t>
        </r>
      </text>
    </comment>
  </commentList>
</comments>
</file>

<file path=xl/comments2.xml><?xml version="1.0" encoding="utf-8"?>
<comments xmlns="http://schemas.openxmlformats.org/spreadsheetml/2006/main">
  <authors>
    <author>Margaret Glendining</author>
  </authors>
  <commentList>
    <comment ref="U4" authorId="0" shapeId="0">
      <text>
        <r>
          <rPr>
            <b/>
            <sz val="9"/>
            <color indexed="81"/>
            <rFont val="Tahoma"/>
            <family val="2"/>
          </rPr>
          <t>Margaret Glendining:</t>
        </r>
        <r>
          <rPr>
            <sz val="9"/>
            <color indexed="81"/>
            <rFont val="Tahoma"/>
            <family val="2"/>
          </rPr>
          <t xml:space="preserve">
Date and month not known, before August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Margaret Glendining:</t>
        </r>
        <r>
          <rPr>
            <sz val="9"/>
            <color indexed="81"/>
            <rFont val="Tahoma"/>
            <family val="2"/>
          </rPr>
          <t xml:space="preserve">
Revised by MJG</t>
        </r>
      </text>
    </comment>
    <comment ref="W46" authorId="0" shapeId="0">
      <text>
        <r>
          <rPr>
            <b/>
            <sz val="9"/>
            <color indexed="81"/>
            <rFont val="Tahoma"/>
            <family val="2"/>
          </rPr>
          <t>Margaret Glendining:</t>
        </r>
        <r>
          <rPr>
            <sz val="9"/>
            <color indexed="81"/>
            <rFont val="Tahoma"/>
            <family val="2"/>
          </rPr>
          <t xml:space="preserve">
Revised by MJG</t>
        </r>
      </text>
    </comment>
  </commentList>
</comments>
</file>

<file path=xl/sharedStrings.xml><?xml version="1.0" encoding="utf-8"?>
<sst xmlns="http://schemas.openxmlformats.org/spreadsheetml/2006/main" count="1420" uniqueCount="211">
  <si>
    <t>Date of sample</t>
  </si>
  <si>
    <t>N/S</t>
  </si>
  <si>
    <t>Harvest year</t>
  </si>
  <si>
    <t>Treatment</t>
  </si>
  <si>
    <t>Lime</t>
  </si>
  <si>
    <t>PK</t>
  </si>
  <si>
    <t xml:space="preserve">L </t>
  </si>
  <si>
    <t>H</t>
  </si>
  <si>
    <t>L</t>
  </si>
  <si>
    <t>K</t>
  </si>
  <si>
    <t>M</t>
  </si>
  <si>
    <t>P</t>
  </si>
  <si>
    <t xml:space="preserve">P </t>
  </si>
  <si>
    <t>Means</t>
  </si>
  <si>
    <t>Low</t>
  </si>
  <si>
    <t>Medium</t>
  </si>
  <si>
    <t>High</t>
  </si>
  <si>
    <t>Overall</t>
  </si>
  <si>
    <t>Not sampled</t>
  </si>
  <si>
    <r>
      <t xml:space="preserve">Bolton, J. (1977a) "Changes in soil pH and exchangeable calcium in 2 liming experiments on contrasting soils over 12 years", </t>
    </r>
    <r>
      <rPr>
        <i/>
        <sz val="11"/>
        <color rgb="FF003C23"/>
        <rFont val="Calibri"/>
        <family val="2"/>
        <scheme val="minor"/>
      </rPr>
      <t>Journal of Agricultural Science</t>
    </r>
    <r>
      <rPr>
        <sz val="11"/>
        <color rgb="FF003C23"/>
        <rFont val="Calibri"/>
        <family val="2"/>
        <scheme val="minor"/>
      </rPr>
      <t xml:space="preserve">, </t>
    </r>
    <r>
      <rPr>
        <b/>
        <sz val="11"/>
        <color rgb="FF003C23"/>
        <rFont val="Calibri"/>
        <family val="2"/>
        <scheme val="minor"/>
      </rPr>
      <t>89</t>
    </r>
    <r>
      <rPr>
        <sz val="11"/>
        <color rgb="FF003C23"/>
        <rFont val="Calibri"/>
        <family val="2"/>
        <scheme val="minor"/>
      </rPr>
      <t>, 81-86</t>
    </r>
  </si>
  <si>
    <t>*</t>
  </si>
  <si>
    <t>For sub-plot data see next sheet</t>
  </si>
  <si>
    <t>Sept 1963</t>
  </si>
  <si>
    <t>Oct 1966</t>
  </si>
  <si>
    <t>Sept 1967</t>
  </si>
  <si>
    <t>Oct 1972</t>
  </si>
  <si>
    <t>Oct 1973</t>
  </si>
  <si>
    <t>Feb 1975</t>
  </si>
  <si>
    <t>Oct 1978</t>
  </si>
  <si>
    <t>Aug 1979</t>
  </si>
  <si>
    <t>15/10/1980</t>
  </si>
  <si>
    <t>Sept 1982</t>
  </si>
  <si>
    <t>17/11/1983</t>
  </si>
  <si>
    <t>24/09/1986</t>
  </si>
  <si>
    <t>Jan-Feb 1994</t>
  </si>
  <si>
    <t>Plot</t>
  </si>
  <si>
    <t>sub-plot</t>
  </si>
  <si>
    <t>23-46cm</t>
  </si>
  <si>
    <t>46-69cm</t>
  </si>
  <si>
    <t>S</t>
  </si>
  <si>
    <t>Block</t>
  </si>
  <si>
    <t xml:space="preserve">Plot </t>
  </si>
  <si>
    <t>None</t>
  </si>
  <si>
    <t>P3</t>
  </si>
  <si>
    <t>P1</t>
  </si>
  <si>
    <t>P2</t>
  </si>
  <si>
    <t>1981-96</t>
  </si>
  <si>
    <t>1962-80</t>
  </si>
  <si>
    <t>Soil pH in water</t>
  </si>
  <si>
    <t>Plough date</t>
  </si>
  <si>
    <t>0-23cm</t>
  </si>
  <si>
    <t>0-25cm</t>
  </si>
  <si>
    <t>25-36cm</t>
  </si>
  <si>
    <t>36-51cm</t>
  </si>
  <si>
    <r>
      <t>02/03/1962</t>
    </r>
    <r>
      <rPr>
        <vertAlign val="superscript"/>
        <sz val="11"/>
        <color theme="1"/>
        <rFont val="Calibri"/>
        <family val="2"/>
        <scheme val="minor"/>
      </rPr>
      <t>a</t>
    </r>
  </si>
  <si>
    <t>1962-1996</t>
  </si>
  <si>
    <t xml:space="preserve">Woburn long-term liming experiment </t>
  </si>
  <si>
    <r>
      <t>Oct 1978</t>
    </r>
    <r>
      <rPr>
        <vertAlign val="superscript"/>
        <sz val="11"/>
        <color theme="1"/>
        <rFont val="Calibri"/>
        <family val="2"/>
        <scheme val="minor"/>
      </rPr>
      <t>b</t>
    </r>
  </si>
  <si>
    <r>
      <t>Aug 1979</t>
    </r>
    <r>
      <rPr>
        <vertAlign val="superscript"/>
        <sz val="11"/>
        <color theme="1"/>
        <rFont val="Calibri"/>
        <family val="2"/>
        <scheme val="minor"/>
      </rPr>
      <t>b</t>
    </r>
  </si>
  <si>
    <r>
      <t>15/10/1980</t>
    </r>
    <r>
      <rPr>
        <vertAlign val="superscript"/>
        <sz val="11"/>
        <color theme="1"/>
        <rFont val="Calibri"/>
        <family val="2"/>
        <scheme val="minor"/>
      </rPr>
      <t>b</t>
    </r>
  </si>
  <si>
    <t>Sample date</t>
  </si>
  <si>
    <t xml:space="preserve">Sub-plots sampled in 1978, 1979 and 1980 are with and without Mg. </t>
  </si>
  <si>
    <t>Sub-plots sampled in 1994 are with and without S</t>
  </si>
  <si>
    <t>Whole plot</t>
  </si>
  <si>
    <t>Mg</t>
  </si>
  <si>
    <t>1974-78</t>
  </si>
  <si>
    <t>1991-96</t>
  </si>
  <si>
    <t>Treatments</t>
  </si>
  <si>
    <t>Mean</t>
  </si>
  <si>
    <r>
      <t>Jan-Feb 1994</t>
    </r>
    <r>
      <rPr>
        <vertAlign val="superscript"/>
        <sz val="11"/>
        <color theme="1"/>
        <rFont val="Calibri"/>
        <family val="2"/>
        <scheme val="minor"/>
      </rPr>
      <t>c</t>
    </r>
  </si>
  <si>
    <r>
      <rPr>
        <vertAlign val="superscript"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Sub-divided into half plots testing Magnesium (Mg) 1974-1978, so 64 sub-plots. Data is given for whole plots only. See next sheet for sub-plot data.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</si>
  <si>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Sub-divided into half plots testing Sulphur (S) 1991-1996, so 64 sub-plots. Data is given for whole plots only. See next sheet for sub-plot data.</t>
    </r>
  </si>
  <si>
    <t>Reference:</t>
  </si>
  <si>
    <t>No data</t>
  </si>
  <si>
    <t>Sub-plot data</t>
  </si>
  <si>
    <t>© Rothamsted Research 2020  Prepared by Margaret Glendining, Feb 2020</t>
  </si>
  <si>
    <t>Depth cm</t>
  </si>
  <si>
    <t>Rothamsted and Woburn  Long-term Liming experiment.</t>
  </si>
  <si>
    <t>Fertilizer treatments</t>
  </si>
  <si>
    <t>K treatments</t>
  </si>
  <si>
    <t>Mg treatments</t>
  </si>
  <si>
    <t>Fertilizer N kg/ha</t>
  </si>
  <si>
    <t>N fertilizer type</t>
  </si>
  <si>
    <t>P treatments kgP/ha</t>
  </si>
  <si>
    <t>Date P applied</t>
  </si>
  <si>
    <t>kgK/ha</t>
  </si>
  <si>
    <t>kgMg/ha</t>
  </si>
  <si>
    <t>Year</t>
  </si>
  <si>
    <t>Rothamsted</t>
  </si>
  <si>
    <t>Woburn</t>
  </si>
  <si>
    <t>Control (0)</t>
  </si>
  <si>
    <t>K0</t>
  </si>
  <si>
    <t>K1</t>
  </si>
  <si>
    <t>Mg0</t>
  </si>
  <si>
    <t>Mg1</t>
  </si>
  <si>
    <t>Nitrochalk</t>
  </si>
  <si>
    <t>AS &amp; nitrochalk</t>
  </si>
  <si>
    <t>-</t>
  </si>
  <si>
    <t xml:space="preserve">Divided into 4 P treaments: </t>
  </si>
  <si>
    <t xml:space="preserve">P0 </t>
  </si>
  <si>
    <t xml:space="preserve">P1 </t>
  </si>
  <si>
    <t xml:space="preserve">P3 </t>
  </si>
  <si>
    <t>Roth</t>
  </si>
  <si>
    <t>Wob</t>
  </si>
  <si>
    <t>1983*</t>
  </si>
  <si>
    <t>0/50</t>
  </si>
  <si>
    <t>50/50</t>
  </si>
  <si>
    <t>50/100</t>
  </si>
  <si>
    <t xml:space="preserve">Compound </t>
  </si>
  <si>
    <t>Nitram</t>
  </si>
  <si>
    <t>Nitrogen (N) fertilizers:</t>
  </si>
  <si>
    <t>AS = Ammonium sulphate (sulfate)</t>
  </si>
  <si>
    <t>Nitrochalk = calcium ammonium nitrate</t>
  </si>
  <si>
    <t>Nitram = ammonium nitrate</t>
  </si>
  <si>
    <t>Compound = 25:0:16 compound fertilizer (% N:P:K)</t>
  </si>
  <si>
    <t>Phosphorus (P) treatments:</t>
  </si>
  <si>
    <t>From 1962-1980 two P treatments (0, P)</t>
  </si>
  <si>
    <t>1962-1978</t>
  </si>
  <si>
    <t xml:space="preserve">27.5 kgP/ha as superphosphate each year except fallow, and potatoes (1968 &amp; 1974) </t>
  </si>
  <si>
    <t>1968, 1974</t>
  </si>
  <si>
    <t xml:space="preserve">55 kgP/ha as superphosphate </t>
  </si>
  <si>
    <t xml:space="preserve">From 1981 onwards divided into four P treaments (P0, P1, P2, P3): </t>
  </si>
  <si>
    <t>1981-83, 1988</t>
  </si>
  <si>
    <t>P applied as superphosphate</t>
  </si>
  <si>
    <t>Different P rates at the two sites, shown as Rothamsted/Woburn</t>
  </si>
  <si>
    <t>Potassium (K) treatments:</t>
  </si>
  <si>
    <t>K applied as muriate of potash</t>
  </si>
  <si>
    <t>1981 onwards</t>
  </si>
  <si>
    <t xml:space="preserve">Basal application to all plots in some years as muriate of potash or compound (1985, 1991, 1992) </t>
  </si>
  <si>
    <t>Magnesium (Mg) treatments:</t>
  </si>
  <si>
    <t>1974, 1976-78</t>
  </si>
  <si>
    <t>Mg applied as Epsom salts (1974, 1976-77) and kieserite (1978)</t>
  </si>
  <si>
    <t>Basal application to all plots in some years as kieserite or Vytel liquid chelated Magnesium (1991, 1992)</t>
  </si>
  <si>
    <r>
      <t>For many years Dolomitic limestone was applied to the sandy soil at Woburn, to provide a source of magnesium on this light soil (Paul Poulton, </t>
    </r>
    <r>
      <rPr>
        <i/>
        <sz val="10"/>
        <color rgb="FF003C23"/>
        <rFont val="Calibri"/>
        <family val="2"/>
        <scheme val="minor"/>
      </rPr>
      <t>pers. comm</t>
    </r>
    <r>
      <rPr>
        <i/>
        <sz val="12"/>
        <color rgb="FF003C23"/>
        <rFont val="Arial"/>
        <family val="2"/>
      </rPr>
      <t>.</t>
    </r>
    <r>
      <rPr>
        <sz val="12"/>
        <color rgb="FF003C23"/>
        <rFont val="Arial"/>
        <family val="2"/>
      </rPr>
      <t>)</t>
    </r>
  </si>
  <si>
    <t>Prepared by Margaret Glendining Jan 30th 2020 from plans and Yield Books</t>
  </si>
  <si>
    <t>© Rothamsted Research 2020</t>
  </si>
  <si>
    <t xml:space="preserve">Please acknowledge e-RA and Rothamsted Research in any publications. </t>
  </si>
  <si>
    <t>Lime application dates and amounts</t>
  </si>
  <si>
    <t xml:space="preserve">Rothamsted (Sawyers) total lime applied, 1962-1987: </t>
  </si>
  <si>
    <r>
      <t>Ground chalk (CaCO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 tha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</t>
    </r>
  </si>
  <si>
    <t>Harvest Year</t>
  </si>
  <si>
    <t>Date applied</t>
  </si>
  <si>
    <t>03-07/12/1981</t>
  </si>
  <si>
    <t>Lime Treatment</t>
  </si>
  <si>
    <t>None (0)</t>
  </si>
  <si>
    <t>Low (L)</t>
  </si>
  <si>
    <t>Medium (M)</t>
  </si>
  <si>
    <t>High (H)</t>
  </si>
  <si>
    <t xml:space="preserve">Woburn (Stackyard) total lime applied, 1962-1987: </t>
  </si>
  <si>
    <r>
      <t>Summary of total lime applied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1962-1987, Ground chalk (CaCO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 tha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:</t>
    </r>
  </si>
  <si>
    <r>
      <t>For many years Dolomitic limestone was applied to the sandy soil at Woburn, to provide a source of magnesium on this light soil (Paul Poulton, </t>
    </r>
    <r>
      <rPr>
        <i/>
        <sz val="11"/>
        <color theme="1"/>
        <rFont val="Calibri"/>
        <family val="2"/>
        <scheme val="minor"/>
      </rPr>
      <t>pers. comm</t>
    </r>
    <r>
      <rPr>
        <sz val="11"/>
        <color theme="1"/>
        <rFont val="Calibri"/>
        <family val="2"/>
        <scheme val="minor"/>
      </rPr>
      <t>.)</t>
    </r>
  </si>
  <si>
    <t xml:space="preserve">Please acknowledge e-RA and Rothamsted Research as the data source in any publications.      </t>
  </si>
  <si>
    <t>© Rothamsted Research, 2020.</t>
  </si>
  <si>
    <t>For details of lime, P, K, and other treatments, refer to sheets 'Fertilizer treatments' and 'Lime treatments'</t>
  </si>
  <si>
    <t>Whole-plot data (32 plots)</t>
  </si>
  <si>
    <t>0-23cm (unless shown otherwise)</t>
  </si>
  <si>
    <t>Lime applied</t>
  </si>
  <si>
    <t>Date lime applied</t>
  </si>
  <si>
    <t>Depth (cm)</t>
  </si>
  <si>
    <t>11% clay</t>
  </si>
  <si>
    <t>Stackyard</t>
  </si>
  <si>
    <t>Before Oct 1981</t>
  </si>
  <si>
    <r>
      <rPr>
        <vertAlign val="superscript"/>
        <sz val="11"/>
        <color rgb="FF003C23"/>
        <rFont val="Calibri"/>
        <family val="2"/>
        <scheme val="minor"/>
      </rPr>
      <t>a</t>
    </r>
    <r>
      <rPr>
        <sz val="11"/>
        <color rgb="FF003C23"/>
        <rFont val="Calibri"/>
        <family val="2"/>
        <scheme val="minor"/>
      </rPr>
      <t xml:space="preserve"> March 1962 samples taken </t>
    </r>
    <r>
      <rPr>
        <u/>
        <sz val="11"/>
        <color rgb="FF003C23"/>
        <rFont val="Calibri"/>
        <family val="2"/>
        <scheme val="minor"/>
      </rPr>
      <t>before</t>
    </r>
    <r>
      <rPr>
        <sz val="11"/>
        <color rgb="FF003C23"/>
        <rFont val="Calibri"/>
        <family val="2"/>
        <scheme val="minor"/>
      </rPr>
      <t xml:space="preserve"> lime applied. 20 cores per plot, 0-25cm; 6 cores per plots 25-36 and 36-51cm. pH also measured in CaCl</t>
    </r>
    <r>
      <rPr>
        <vertAlign val="subscript"/>
        <sz val="11"/>
        <color rgb="FF003C23"/>
        <rFont val="Calibri"/>
        <family val="2"/>
        <scheme val="minor"/>
      </rPr>
      <t xml:space="preserve">2, </t>
    </r>
    <r>
      <rPr>
        <sz val="11"/>
        <color rgb="FF003C23"/>
        <rFont val="Calibri"/>
        <family val="2"/>
        <scheme val="minor"/>
      </rPr>
      <t xml:space="preserve"> data available from e-RA Curators</t>
    </r>
  </si>
  <si>
    <t xml:space="preserve">Sampled in autumn/winter, usually before ploughing. For topsoil, 12-20 cores taken from the centre of each plot combined to make one sample, generally fewer for subsoil. </t>
  </si>
  <si>
    <t>Before Aug 1989</t>
  </si>
  <si>
    <t>Checked MJG 18/02/2020</t>
  </si>
  <si>
    <t>check</t>
  </si>
  <si>
    <t>Check</t>
  </si>
  <si>
    <t>pH values for whole plots only</t>
  </si>
  <si>
    <t>W/CS/10</t>
  </si>
  <si>
    <t>Checked MJG Feb 2020</t>
  </si>
  <si>
    <t>Soil Sampling dates at Woburn</t>
  </si>
  <si>
    <t xml:space="preserve">October 1973 exact date not known. Soil sampled from whole plots only. </t>
  </si>
  <si>
    <t xml:space="preserve">February 1975 exact date not known. Soil sampled from whole plots only. </t>
  </si>
  <si>
    <t>1978 October (day not known)</t>
  </si>
  <si>
    <t>Also sub-soil data for 1978, all plots, Oct 1978</t>
  </si>
  <si>
    <t>Lime applied autumn 1978, after 1978 soil pH measurements</t>
  </si>
  <si>
    <t>1979 August (day not known)</t>
  </si>
  <si>
    <t>1980 date known, 16 cores per plot</t>
  </si>
  <si>
    <t>Possibly sampled twice in 1980? 2 data sheets which do not agree. Only one set of soil samples in archive, and in A book.</t>
  </si>
  <si>
    <t>Autumn 1981. Analysed on 8/10/1981 so sampled before then, but exact date not known.</t>
  </si>
  <si>
    <t>1982 Sept, exact date not known, analysed 1/10/1982 so, before lime applied on 26/11/1982</t>
  </si>
  <si>
    <t xml:space="preserve">1983 date known. There is a note in the analysies sheet that these may be 0.3 too low. </t>
  </si>
  <si>
    <t xml:space="preserve">1986  24/09/1986, before chalk applied on 13/11/1986. </t>
  </si>
  <si>
    <t>1989, soil sampling date not given, but samples analysed 1/08/1989, so taken before then. pH from whole plots only</t>
  </si>
  <si>
    <t>1994. Crop failed, soil sampled Jan/Feb 1994. Actual dates not given</t>
  </si>
  <si>
    <t>Also sub-soil data for a few plots, 23-46 and 46-69cm</t>
  </si>
  <si>
    <t>Contamination:</t>
  </si>
  <si>
    <t>W/CS/10/94</t>
  </si>
  <si>
    <t>Reported that on 11 Sept 1993 plot number 39, 40, 47, 48, 55, 56, 63 and 64 had inadvertently received 3/t/acre Magnesium limestone applied by a contractor</t>
  </si>
  <si>
    <t xml:space="preserve">Most of the lime was scrapped off (about 80%) on 12 and 13 Sept. Detailed soil testing of pH to be carried out by sponsors. </t>
  </si>
  <si>
    <t>Checked</t>
  </si>
  <si>
    <t>yes</t>
  </si>
  <si>
    <t>Crop data in separate file</t>
  </si>
  <si>
    <t xml:space="preserve">Soil pH data. </t>
  </si>
  <si>
    <t>1962-1973</t>
  </si>
  <si>
    <t>Whole plots (32 plots)</t>
  </si>
  <si>
    <t>1974-1980</t>
  </si>
  <si>
    <t>Sub plots (64)</t>
  </si>
  <si>
    <t>Sub-divided into half plots testing Magnesium (Mg) 1974-1978</t>
  </si>
  <si>
    <t>1981-1986</t>
  </si>
  <si>
    <t>1987-1996</t>
  </si>
  <si>
    <t>Sub-divided into half plots testing Manganese (Mn) 1987-1990 and Sulphur (S) 1991-1996</t>
  </si>
  <si>
    <t>References:</t>
  </si>
  <si>
    <t xml:space="preserve">Holland, J. E. , White, P. J. , Glendining, M. J. , Goulding, K. W. T. and McGrath, S. P. (2019) "Yield responses of arable crops to liming – </t>
  </si>
  <si>
    <r>
      <t>An evaluation of relationships between yields and soil pH from a long-term liming experiment", </t>
    </r>
    <r>
      <rPr>
        <i/>
        <sz val="11"/>
        <color rgb="FF003C23"/>
        <rFont val="Calibri"/>
        <family val="2"/>
        <scheme val="minor"/>
      </rPr>
      <t>European Journal of Agronomy</t>
    </r>
    <r>
      <rPr>
        <sz val="11"/>
        <color rgb="FF003C23"/>
        <rFont val="Calibri"/>
        <family val="2"/>
        <scheme val="minor"/>
      </rPr>
      <t>, </t>
    </r>
    <r>
      <rPr>
        <b/>
        <sz val="11"/>
        <color rgb="FF003C23"/>
        <rFont val="Calibri"/>
        <family val="2"/>
        <scheme val="minor"/>
      </rPr>
      <t>105</t>
    </r>
    <r>
      <rPr>
        <sz val="11"/>
        <color rgb="FF003C23"/>
        <rFont val="Calibri"/>
        <family val="2"/>
        <scheme val="minor"/>
      </rPr>
      <t>, 176-188</t>
    </r>
  </si>
  <si>
    <t>DOI: 10.1016/j.eja.2019.02.016 </t>
  </si>
  <si>
    <t xml:space="preserve">For further details see </t>
  </si>
  <si>
    <t>http://www.era.rothamsted.ac.uk/Other/liming</t>
  </si>
  <si>
    <r>
      <t>1982</t>
    </r>
    <r>
      <rPr>
        <vertAlign val="superscript"/>
        <sz val="10"/>
        <color theme="1"/>
        <rFont val="Calibri"/>
        <family val="2"/>
        <scheme val="minor"/>
      </rPr>
      <t>$</t>
    </r>
  </si>
  <si>
    <t>Or possibly 50KgP/ha. In most Yield Books P1 and P3 shown as 25kgP/ha, on Field Plans shown as 50kgP/ha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</si>
</sst>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C23"/>
      <name val="Calibri"/>
      <family val="2"/>
      <scheme val="minor"/>
    </font>
    <font>
      <i/>
      <sz val="11"/>
      <color rgb="FF003C23"/>
      <name val="Calibri"/>
      <family val="2"/>
      <scheme val="minor"/>
    </font>
    <font>
      <b/>
      <sz val="11"/>
      <color rgb="FF003C2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003C23"/>
      <name val="Calibri"/>
      <family val="2"/>
      <scheme val="minor"/>
    </font>
    <font>
      <vertAlign val="subscript"/>
      <sz val="11"/>
      <color rgb="FF003C2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rgb="FF003C23"/>
      <name val="Calibri"/>
      <family val="2"/>
      <scheme val="minor"/>
    </font>
    <font>
      <i/>
      <sz val="12"/>
      <color rgb="FF003C23"/>
      <name val="Arial"/>
      <family val="2"/>
    </font>
    <font>
      <sz val="12"/>
      <color rgb="FF003C23"/>
      <name val="Arial"/>
      <family val="2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3C23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49" fontId="0" fillId="0" borderId="0" xfId="0" applyNumberFormat="1"/>
    <xf numFmtId="49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ill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15" fontId="0" fillId="0" borderId="0" xfId="0" applyNumberFormat="1"/>
    <xf numFmtId="17" fontId="0" fillId="0" borderId="0" xfId="0" applyNumberFormat="1" applyFill="1" applyAlignment="1">
      <alignment wrapText="1"/>
    </xf>
    <xf numFmtId="0" fontId="0" fillId="0" borderId="0" xfId="0" applyFill="1" applyAlignment="1">
      <alignment horizontal="center" wrapText="1"/>
    </xf>
    <xf numFmtId="1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Font="1"/>
    <xf numFmtId="164" fontId="0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17" fillId="0" borderId="0" xfId="1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7" fontId="1" fillId="0" borderId="0" xfId="0" applyNumberFormat="1" applyFont="1"/>
    <xf numFmtId="0" fontId="0" fillId="0" borderId="0" xfId="0" applyAlignment="1">
      <alignment horizontal="center"/>
    </xf>
    <xf numFmtId="46" fontId="0" fillId="0" borderId="0" xfId="0" applyNumberFormat="1"/>
    <xf numFmtId="17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a.rothamsted.ac.uk/Other/liming" TargetMode="External"/><Relationship Id="rId1" Type="http://schemas.openxmlformats.org/officeDocument/2006/relationships/hyperlink" Target="http://www.era.rothamsted.ac.u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6" workbookViewId="0"/>
  </sheetViews>
  <sheetFormatPr defaultRowHeight="15" x14ac:dyDescent="0.25"/>
  <cols>
    <col min="1" max="1" width="10.140625" bestFit="1" customWidth="1"/>
    <col min="2" max="2" width="12.28515625" customWidth="1"/>
  </cols>
  <sheetData>
    <row r="1" spans="1:13" x14ac:dyDescent="0.25">
      <c r="A1" s="1" t="s">
        <v>56</v>
      </c>
      <c r="E1" t="s">
        <v>169</v>
      </c>
      <c r="J1" t="s">
        <v>170</v>
      </c>
    </row>
    <row r="2" spans="1:13" x14ac:dyDescent="0.25">
      <c r="A2" s="1" t="s">
        <v>194</v>
      </c>
      <c r="C2" t="s">
        <v>55</v>
      </c>
    </row>
    <row r="3" spans="1:13" x14ac:dyDescent="0.25">
      <c r="A3" s="1"/>
    </row>
    <row r="4" spans="1:13" x14ac:dyDescent="0.25">
      <c r="A4" t="s">
        <v>195</v>
      </c>
      <c r="B4" t="s">
        <v>196</v>
      </c>
    </row>
    <row r="5" spans="1:13" x14ac:dyDescent="0.25">
      <c r="A5" t="s">
        <v>197</v>
      </c>
      <c r="B5" t="s">
        <v>198</v>
      </c>
      <c r="D5" t="s">
        <v>199</v>
      </c>
    </row>
    <row r="6" spans="1:13" x14ac:dyDescent="0.25">
      <c r="A6" t="s">
        <v>200</v>
      </c>
      <c r="B6" t="s">
        <v>196</v>
      </c>
    </row>
    <row r="7" spans="1:13" x14ac:dyDescent="0.25">
      <c r="A7" t="s">
        <v>201</v>
      </c>
      <c r="B7" t="s">
        <v>198</v>
      </c>
      <c r="D7" t="s">
        <v>202</v>
      </c>
    </row>
    <row r="8" spans="1:13" x14ac:dyDescent="0.25">
      <c r="A8" s="1"/>
    </row>
    <row r="9" spans="1:13" x14ac:dyDescent="0.25">
      <c r="A9" s="1" t="s">
        <v>171</v>
      </c>
    </row>
    <row r="10" spans="1:13" x14ac:dyDescent="0.25">
      <c r="A10" t="s">
        <v>172</v>
      </c>
    </row>
    <row r="11" spans="1:13" x14ac:dyDescent="0.25">
      <c r="A11" t="s">
        <v>173</v>
      </c>
    </row>
    <row r="12" spans="1:13" x14ac:dyDescent="0.25">
      <c r="A12" t="s">
        <v>174</v>
      </c>
      <c r="D12" t="s">
        <v>175</v>
      </c>
      <c r="I12" s="1"/>
      <c r="K12" s="1" t="s">
        <v>176</v>
      </c>
      <c r="L12" s="1"/>
      <c r="M12" s="1"/>
    </row>
    <row r="13" spans="1:13" x14ac:dyDescent="0.25">
      <c r="A13" t="s">
        <v>177</v>
      </c>
    </row>
    <row r="14" spans="1:13" x14ac:dyDescent="0.25">
      <c r="A14" t="s">
        <v>178</v>
      </c>
      <c r="E14" t="s">
        <v>179</v>
      </c>
    </row>
    <row r="15" spans="1:13" x14ac:dyDescent="0.25">
      <c r="A15" t="s">
        <v>180</v>
      </c>
    </row>
    <row r="16" spans="1:13" x14ac:dyDescent="0.25">
      <c r="A16" t="s">
        <v>181</v>
      </c>
    </row>
    <row r="17" spans="1:17" x14ac:dyDescent="0.25">
      <c r="A17" t="s">
        <v>182</v>
      </c>
    </row>
    <row r="18" spans="1:17" x14ac:dyDescent="0.25">
      <c r="A18" t="s">
        <v>183</v>
      </c>
    </row>
    <row r="19" spans="1:17" x14ac:dyDescent="0.25">
      <c r="A19" t="s">
        <v>184</v>
      </c>
    </row>
    <row r="20" spans="1:17" x14ac:dyDescent="0.25">
      <c r="A20" s="76" t="s">
        <v>185</v>
      </c>
      <c r="H20" t="s">
        <v>186</v>
      </c>
    </row>
    <row r="23" spans="1:17" x14ac:dyDescent="0.25">
      <c r="A23" s="1" t="s">
        <v>187</v>
      </c>
    </row>
    <row r="24" spans="1:17" x14ac:dyDescent="0.25">
      <c r="A24" s="77">
        <v>34213</v>
      </c>
      <c r="B24" t="s">
        <v>188</v>
      </c>
      <c r="C24" t="s">
        <v>189</v>
      </c>
    </row>
    <row r="25" spans="1:17" x14ac:dyDescent="0.25">
      <c r="A25" t="s">
        <v>89</v>
      </c>
      <c r="C25" t="s">
        <v>190</v>
      </c>
    </row>
    <row r="27" spans="1:17" x14ac:dyDescent="0.25">
      <c r="A27" t="s">
        <v>193</v>
      </c>
    </row>
    <row r="29" spans="1:17" x14ac:dyDescent="0.25">
      <c r="A29" s="1" t="s">
        <v>203</v>
      </c>
    </row>
    <row r="30" spans="1:17" x14ac:dyDescent="0.25">
      <c r="A30" s="16" t="s">
        <v>19</v>
      </c>
      <c r="B30" s="16"/>
    </row>
    <row r="31" spans="1:17" x14ac:dyDescent="0.25">
      <c r="A31" s="16" t="s">
        <v>204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25">
      <c r="A32" s="16" t="s">
        <v>205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6" t="s">
        <v>206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5" spans="1:17" x14ac:dyDescent="0.25">
      <c r="A35" t="s">
        <v>207</v>
      </c>
      <c r="C35" s="59" t="s">
        <v>208</v>
      </c>
    </row>
    <row r="37" spans="1:17" x14ac:dyDescent="0.25">
      <c r="A37" s="69" t="s">
        <v>151</v>
      </c>
    </row>
    <row r="38" spans="1:17" x14ac:dyDescent="0.25">
      <c r="A38" s="69" t="s">
        <v>152</v>
      </c>
    </row>
  </sheetData>
  <hyperlinks>
    <hyperlink ref="A33" r:id="rId1" display="http://www.era.rothamsted.ac.uk/"/>
    <hyperlink ref="C3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71"/>
  <sheetViews>
    <sheetView workbookViewId="0">
      <pane xSplit="5" ySplit="10" topLeftCell="AN11" activePane="bottomRight" state="frozen"/>
      <selection pane="topRight" activeCell="F1" sqref="F1"/>
      <selection pane="bottomLeft" activeCell="A8" sqref="A8"/>
      <selection pane="bottomRight" activeCell="S13" sqref="S13"/>
    </sheetView>
  </sheetViews>
  <sheetFormatPr defaultRowHeight="15" x14ac:dyDescent="0.25"/>
  <cols>
    <col min="1" max="1" width="9" customWidth="1"/>
    <col min="2" max="2" width="7.42578125" customWidth="1"/>
    <col min="3" max="3" width="7.140625" customWidth="1"/>
    <col min="4" max="4" width="8.5703125" customWidth="1"/>
    <col min="5" max="7" width="8" customWidth="1"/>
    <col min="8" max="8" width="7.85546875" customWidth="1"/>
    <col min="9" max="11" width="10.7109375" customWidth="1"/>
    <col min="12" max="13" width="11.28515625" customWidth="1"/>
    <col min="14" max="14" width="11.28515625" style="2" customWidth="1"/>
    <col min="15" max="26" width="11.28515625" customWidth="1"/>
    <col min="27" max="27" width="10.7109375" customWidth="1"/>
    <col min="28" max="29" width="11.5703125" customWidth="1"/>
    <col min="30" max="30" width="12.140625" customWidth="1"/>
    <col min="31" max="31" width="11" customWidth="1"/>
    <col min="32" max="32" width="15.5703125" customWidth="1"/>
    <col min="33" max="33" width="11.7109375" customWidth="1"/>
    <col min="34" max="35" width="10.42578125" customWidth="1"/>
    <col min="37" max="37" width="11.42578125" customWidth="1"/>
    <col min="38" max="38" width="10.42578125" customWidth="1"/>
    <col min="39" max="39" width="11.28515625" customWidth="1"/>
    <col min="40" max="40" width="15" customWidth="1"/>
    <col min="41" max="42" width="10.85546875" customWidth="1"/>
    <col min="44" max="46" width="11.7109375" customWidth="1"/>
    <col min="47" max="47" width="11" customWidth="1"/>
    <col min="48" max="48" width="11.42578125" customWidth="1"/>
  </cols>
  <sheetData>
    <row r="1" spans="1:50" x14ac:dyDescent="0.25">
      <c r="A1" s="1" t="s">
        <v>56</v>
      </c>
      <c r="B1" s="1"/>
      <c r="C1" s="1"/>
      <c r="D1" s="1"/>
      <c r="E1" s="1"/>
      <c r="F1" s="1"/>
      <c r="G1" s="1"/>
      <c r="H1" s="1" t="s">
        <v>159</v>
      </c>
      <c r="I1" s="1" t="s">
        <v>154</v>
      </c>
      <c r="M1" t="s">
        <v>155</v>
      </c>
      <c r="Q1" t="s">
        <v>165</v>
      </c>
      <c r="W1" s="11"/>
      <c r="X1" s="11"/>
      <c r="Y1" s="11"/>
    </row>
    <row r="2" spans="1:50" x14ac:dyDescent="0.25">
      <c r="A2" s="1" t="s">
        <v>48</v>
      </c>
      <c r="B2" s="1"/>
      <c r="C2" s="1"/>
      <c r="D2" s="1" t="s">
        <v>55</v>
      </c>
      <c r="E2" s="1"/>
      <c r="F2" s="1"/>
      <c r="G2" s="1"/>
      <c r="H2" s="1" t="s">
        <v>160</v>
      </c>
      <c r="I2" s="11" t="s">
        <v>21</v>
      </c>
      <c r="J2" s="11"/>
      <c r="K2" s="11"/>
      <c r="L2" s="11"/>
      <c r="M2" s="11"/>
    </row>
    <row r="3" spans="1:50" x14ac:dyDescent="0.25">
      <c r="A3" s="1"/>
      <c r="H3" s="1"/>
      <c r="I3" s="11"/>
      <c r="J3" s="11"/>
      <c r="K3" s="11"/>
      <c r="L3" s="11"/>
      <c r="M3" s="11"/>
    </row>
    <row r="4" spans="1:50" x14ac:dyDescent="0.25">
      <c r="A4" s="1" t="s">
        <v>191</v>
      </c>
      <c r="H4" s="1"/>
      <c r="I4" s="78" t="s">
        <v>192</v>
      </c>
      <c r="J4" s="11"/>
      <c r="K4" s="11"/>
      <c r="L4" s="78" t="s">
        <v>192</v>
      </c>
      <c r="M4" s="78" t="s">
        <v>192</v>
      </c>
      <c r="N4" s="78" t="s">
        <v>192</v>
      </c>
      <c r="O4" s="78" t="s">
        <v>192</v>
      </c>
      <c r="P4" s="78" t="s">
        <v>192</v>
      </c>
      <c r="Q4" s="78" t="s">
        <v>192</v>
      </c>
      <c r="R4" s="78" t="s">
        <v>192</v>
      </c>
      <c r="S4" s="78" t="s">
        <v>192</v>
      </c>
      <c r="T4" s="78" t="s">
        <v>192</v>
      </c>
      <c r="U4" s="78" t="s">
        <v>192</v>
      </c>
      <c r="V4" s="78" t="s">
        <v>192</v>
      </c>
      <c r="W4" s="78" t="s">
        <v>192</v>
      </c>
      <c r="X4" s="78" t="s">
        <v>192</v>
      </c>
      <c r="Y4" s="78" t="s">
        <v>192</v>
      </c>
      <c r="Z4" s="78" t="s">
        <v>192</v>
      </c>
      <c r="AA4" s="78" t="s">
        <v>192</v>
      </c>
      <c r="AB4" s="78" t="s">
        <v>192</v>
      </c>
      <c r="AF4" s="78" t="s">
        <v>192</v>
      </c>
      <c r="AG4" s="78" t="s">
        <v>192</v>
      </c>
      <c r="AH4" s="78" t="s">
        <v>192</v>
      </c>
      <c r="AI4" s="78" t="s">
        <v>192</v>
      </c>
      <c r="AJ4" s="78" t="s">
        <v>192</v>
      </c>
      <c r="AL4" s="78" t="s">
        <v>192</v>
      </c>
      <c r="AM4" s="78" t="s">
        <v>192</v>
      </c>
      <c r="AO4" s="78" t="s">
        <v>192</v>
      </c>
      <c r="AP4" s="78" t="s">
        <v>192</v>
      </c>
      <c r="AQ4" s="78" t="s">
        <v>192</v>
      </c>
      <c r="AU4" s="78" t="s">
        <v>192</v>
      </c>
    </row>
    <row r="5" spans="1:50" x14ac:dyDescent="0.25">
      <c r="F5" t="s">
        <v>166</v>
      </c>
      <c r="G5" s="13">
        <f>SUM(G12:G43)</f>
        <v>0</v>
      </c>
      <c r="H5" s="1" t="s">
        <v>156</v>
      </c>
      <c r="I5" s="79" t="s">
        <v>20</v>
      </c>
      <c r="J5" s="79"/>
      <c r="K5" s="79"/>
      <c r="L5" s="39" t="s">
        <v>20</v>
      </c>
      <c r="AB5" s="79" t="s">
        <v>20</v>
      </c>
      <c r="AC5" s="79"/>
      <c r="AF5" s="39" t="s">
        <v>20</v>
      </c>
      <c r="AG5" s="39" t="s">
        <v>20</v>
      </c>
      <c r="AK5" s="39" t="s">
        <v>20</v>
      </c>
    </row>
    <row r="6" spans="1:50" x14ac:dyDescent="0.25">
      <c r="A6" s="1"/>
      <c r="B6" s="1"/>
      <c r="C6" s="1"/>
      <c r="D6" s="1"/>
      <c r="E6" s="1"/>
      <c r="F6" s="1"/>
      <c r="G6" s="1"/>
      <c r="H6" s="1" t="s">
        <v>157</v>
      </c>
      <c r="I6" s="80">
        <v>22714</v>
      </c>
      <c r="J6" s="80"/>
      <c r="K6" s="80"/>
      <c r="L6" s="3">
        <v>22938</v>
      </c>
      <c r="N6"/>
      <c r="AB6" s="80">
        <v>28815</v>
      </c>
      <c r="AC6" s="80"/>
      <c r="AF6" s="40">
        <v>29915</v>
      </c>
      <c r="AG6" s="40">
        <v>30259</v>
      </c>
      <c r="AK6" s="40">
        <v>31729</v>
      </c>
    </row>
    <row r="7" spans="1:50" ht="17.25" x14ac:dyDescent="0.25">
      <c r="A7" s="1"/>
      <c r="H7" s="1" t="s">
        <v>0</v>
      </c>
      <c r="I7" s="80" t="s">
        <v>54</v>
      </c>
      <c r="J7" s="80"/>
      <c r="K7" s="80"/>
      <c r="L7" s="4">
        <v>22890</v>
      </c>
      <c r="M7" s="18" t="s">
        <v>22</v>
      </c>
      <c r="N7" s="4">
        <v>23705</v>
      </c>
      <c r="O7" t="s">
        <v>1</v>
      </c>
      <c r="P7" s="18" t="s">
        <v>23</v>
      </c>
      <c r="Q7" s="18" t="s">
        <v>24</v>
      </c>
      <c r="R7" t="s">
        <v>1</v>
      </c>
      <c r="S7" t="s">
        <v>1</v>
      </c>
      <c r="T7" s="3">
        <v>25823</v>
      </c>
      <c r="U7" s="3">
        <v>26230</v>
      </c>
      <c r="V7" s="18" t="s">
        <v>25</v>
      </c>
      <c r="W7" s="18" t="s">
        <v>26</v>
      </c>
      <c r="X7" s="18" t="s">
        <v>27</v>
      </c>
      <c r="Y7" t="s">
        <v>1</v>
      </c>
      <c r="Z7" t="s">
        <v>1</v>
      </c>
      <c r="AA7" t="s">
        <v>1</v>
      </c>
      <c r="AB7" s="83" t="s">
        <v>57</v>
      </c>
      <c r="AC7" s="83"/>
      <c r="AD7" s="18" t="s">
        <v>58</v>
      </c>
      <c r="AE7" s="18" t="s">
        <v>59</v>
      </c>
      <c r="AF7" s="39" t="s">
        <v>161</v>
      </c>
      <c r="AG7" s="18" t="s">
        <v>31</v>
      </c>
      <c r="AH7" s="18" t="s">
        <v>32</v>
      </c>
      <c r="AI7" t="s">
        <v>1</v>
      </c>
      <c r="AJ7" t="s">
        <v>1</v>
      </c>
      <c r="AK7" s="19" t="s">
        <v>33</v>
      </c>
      <c r="AL7" s="19" t="s">
        <v>1</v>
      </c>
      <c r="AM7" s="19" t="s">
        <v>1</v>
      </c>
      <c r="AN7" s="11" t="s">
        <v>164</v>
      </c>
      <c r="AO7" t="s">
        <v>1</v>
      </c>
      <c r="AP7" t="s">
        <v>1</v>
      </c>
      <c r="AQ7" t="s">
        <v>1</v>
      </c>
      <c r="AR7" s="79" t="s">
        <v>69</v>
      </c>
      <c r="AS7" s="79"/>
      <c r="AT7" s="79"/>
      <c r="AU7" t="s">
        <v>1</v>
      </c>
      <c r="AV7" t="s">
        <v>1</v>
      </c>
    </row>
    <row r="8" spans="1:50" x14ac:dyDescent="0.25">
      <c r="A8" s="1"/>
      <c r="H8" s="1" t="s">
        <v>49</v>
      </c>
      <c r="I8" s="81">
        <v>22609</v>
      </c>
      <c r="J8" s="81"/>
      <c r="K8" s="81"/>
      <c r="L8" s="27">
        <v>22931</v>
      </c>
      <c r="M8" s="27">
        <v>23316</v>
      </c>
      <c r="N8" s="27">
        <v>23664</v>
      </c>
      <c r="O8" s="27">
        <v>24001</v>
      </c>
      <c r="P8" s="27">
        <v>24408</v>
      </c>
      <c r="Q8" s="27">
        <v>24791</v>
      </c>
      <c r="R8" s="27">
        <v>25129</v>
      </c>
      <c r="S8" s="27">
        <v>25506</v>
      </c>
      <c r="T8" s="27">
        <v>25869</v>
      </c>
      <c r="U8" s="27">
        <v>26233</v>
      </c>
      <c r="V8" s="27">
        <v>26570</v>
      </c>
      <c r="W8" s="27">
        <v>26981</v>
      </c>
      <c r="X8" s="27">
        <v>27374</v>
      </c>
      <c r="Y8" s="27">
        <v>27688</v>
      </c>
      <c r="Z8" s="27">
        <v>28087</v>
      </c>
      <c r="AA8" s="27">
        <v>28398</v>
      </c>
      <c r="AB8" s="81">
        <v>28816</v>
      </c>
      <c r="AC8" s="81"/>
      <c r="AD8" s="27">
        <v>29188</v>
      </c>
      <c r="AE8" s="27">
        <v>29538</v>
      </c>
      <c r="AF8" s="27">
        <v>30008</v>
      </c>
      <c r="AG8" s="27">
        <v>30232</v>
      </c>
      <c r="AH8" s="27">
        <v>30697</v>
      </c>
      <c r="AI8" s="27">
        <v>31119</v>
      </c>
      <c r="AJ8" s="27">
        <v>31329</v>
      </c>
      <c r="AK8" s="27">
        <v>31744</v>
      </c>
      <c r="AL8" s="27">
        <v>32196</v>
      </c>
      <c r="AM8" s="27">
        <v>32491</v>
      </c>
      <c r="AN8" s="27">
        <v>32878</v>
      </c>
      <c r="AO8" s="27">
        <v>33471</v>
      </c>
      <c r="AP8" s="27">
        <v>33484</v>
      </c>
      <c r="AQ8" s="27">
        <v>33879</v>
      </c>
      <c r="AR8" s="81">
        <v>34228</v>
      </c>
      <c r="AS8" s="81"/>
      <c r="AT8" s="81"/>
      <c r="AU8" s="27">
        <v>34600</v>
      </c>
      <c r="AV8" s="27">
        <v>34961</v>
      </c>
    </row>
    <row r="9" spans="1:50" x14ac:dyDescent="0.25">
      <c r="A9" s="11"/>
      <c r="B9" s="11"/>
      <c r="C9" s="82" t="s">
        <v>3</v>
      </c>
      <c r="D9" s="82"/>
      <c r="E9" s="82"/>
      <c r="F9" s="71"/>
      <c r="G9" s="71"/>
      <c r="H9" s="1" t="s">
        <v>2</v>
      </c>
      <c r="I9" s="79">
        <v>1962</v>
      </c>
      <c r="J9" s="79"/>
      <c r="K9" s="79"/>
      <c r="L9" s="5">
        <v>1963</v>
      </c>
      <c r="M9" s="5">
        <v>1964</v>
      </c>
      <c r="N9" s="5">
        <v>1965</v>
      </c>
      <c r="O9" s="5">
        <v>1966</v>
      </c>
      <c r="P9" s="5">
        <v>1967</v>
      </c>
      <c r="Q9" s="5">
        <v>1968</v>
      </c>
      <c r="R9" s="5">
        <v>1969</v>
      </c>
      <c r="S9" s="5">
        <v>1970</v>
      </c>
      <c r="T9" s="5">
        <v>1971</v>
      </c>
      <c r="U9" s="5">
        <v>1972</v>
      </c>
      <c r="V9" s="5">
        <v>1973</v>
      </c>
      <c r="W9" s="5">
        <v>1974</v>
      </c>
      <c r="X9" s="5">
        <v>1975</v>
      </c>
      <c r="Y9" s="5">
        <v>1976</v>
      </c>
      <c r="Z9" s="5">
        <v>1977</v>
      </c>
      <c r="AA9" s="5">
        <v>1978</v>
      </c>
      <c r="AB9" s="79">
        <v>1979</v>
      </c>
      <c r="AC9" s="79"/>
      <c r="AD9" s="5">
        <v>1980</v>
      </c>
      <c r="AE9">
        <v>1981</v>
      </c>
      <c r="AF9">
        <v>1982</v>
      </c>
      <c r="AG9">
        <v>1983</v>
      </c>
      <c r="AH9">
        <v>1984</v>
      </c>
      <c r="AI9">
        <v>1985</v>
      </c>
      <c r="AJ9">
        <v>1986</v>
      </c>
      <c r="AK9">
        <v>1987</v>
      </c>
      <c r="AL9">
        <v>1988</v>
      </c>
      <c r="AM9">
        <v>1989</v>
      </c>
      <c r="AN9">
        <v>1990</v>
      </c>
      <c r="AO9">
        <v>1991</v>
      </c>
      <c r="AP9">
        <v>1992</v>
      </c>
      <c r="AQ9">
        <v>1993</v>
      </c>
      <c r="AR9" s="79">
        <v>1994</v>
      </c>
      <c r="AS9" s="79"/>
      <c r="AT9" s="79"/>
      <c r="AU9">
        <v>1995</v>
      </c>
      <c r="AV9">
        <v>1996</v>
      </c>
    </row>
    <row r="10" spans="1:50" x14ac:dyDescent="0.25">
      <c r="C10" s="21" t="s">
        <v>4</v>
      </c>
      <c r="D10" s="21" t="s">
        <v>5</v>
      </c>
      <c r="E10" s="21" t="s">
        <v>11</v>
      </c>
      <c r="F10" s="21"/>
      <c r="G10" s="21"/>
      <c r="H10" s="1" t="s">
        <v>158</v>
      </c>
      <c r="I10" s="29" t="s">
        <v>51</v>
      </c>
      <c r="J10" s="29" t="s">
        <v>52</v>
      </c>
      <c r="K10" s="29" t="s">
        <v>53</v>
      </c>
      <c r="Y10" s="17"/>
      <c r="AB10" t="s">
        <v>50</v>
      </c>
      <c r="AC10" t="s">
        <v>37</v>
      </c>
      <c r="AR10" t="s">
        <v>50</v>
      </c>
      <c r="AS10" t="s">
        <v>37</v>
      </c>
      <c r="AT10" t="s">
        <v>38</v>
      </c>
    </row>
    <row r="11" spans="1:50" x14ac:dyDescent="0.25">
      <c r="A11" s="23" t="s">
        <v>41</v>
      </c>
      <c r="B11" s="23" t="s">
        <v>40</v>
      </c>
      <c r="C11" s="24"/>
      <c r="D11" s="25" t="s">
        <v>47</v>
      </c>
      <c r="E11" s="26" t="s">
        <v>46</v>
      </c>
      <c r="F11" s="70"/>
      <c r="G11" s="70"/>
      <c r="H11" s="2"/>
      <c r="I11" s="22"/>
      <c r="J11" s="28"/>
      <c r="K11" s="22"/>
      <c r="L11" s="1"/>
      <c r="M11" s="1"/>
      <c r="N11" s="7"/>
      <c r="O11" s="8"/>
      <c r="P11" s="1"/>
      <c r="Q11" s="1"/>
      <c r="R11" s="5"/>
      <c r="S11" s="1"/>
      <c r="T11" s="1"/>
      <c r="U11" s="1"/>
      <c r="V11" s="1"/>
      <c r="W11" s="1"/>
      <c r="X11" s="1"/>
      <c r="Y11" s="1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50" x14ac:dyDescent="0.25">
      <c r="A12" s="2">
        <v>33</v>
      </c>
      <c r="B12" s="2">
        <v>1</v>
      </c>
      <c r="C12" s="2" t="s">
        <v>42</v>
      </c>
      <c r="D12" s="2" t="s">
        <v>42</v>
      </c>
      <c r="E12" s="2" t="s">
        <v>42</v>
      </c>
      <c r="F12">
        <v>4.93</v>
      </c>
      <c r="G12" s="72">
        <f>F12-AH12</f>
        <v>0</v>
      </c>
      <c r="H12" s="2"/>
      <c r="I12" s="31">
        <v>5.9</v>
      </c>
      <c r="J12" s="31">
        <v>5.9</v>
      </c>
      <c r="K12" s="31">
        <v>6.5</v>
      </c>
      <c r="L12" s="31">
        <v>6.1</v>
      </c>
      <c r="M12" s="31">
        <v>5.7</v>
      </c>
      <c r="N12" s="31">
        <v>5.7</v>
      </c>
      <c r="O12" s="9" t="s">
        <v>20</v>
      </c>
      <c r="P12" s="31">
        <v>5.3</v>
      </c>
      <c r="Q12" s="31">
        <v>5</v>
      </c>
      <c r="R12" s="9" t="s">
        <v>20</v>
      </c>
      <c r="S12" s="9" t="s">
        <v>20</v>
      </c>
      <c r="T12" s="31">
        <v>5</v>
      </c>
      <c r="U12" s="31">
        <v>4.8</v>
      </c>
      <c r="V12" s="36">
        <v>4.8</v>
      </c>
      <c r="W12" s="36">
        <v>4.2</v>
      </c>
      <c r="X12" s="36">
        <v>4.5</v>
      </c>
      <c r="Y12" s="9" t="s">
        <v>20</v>
      </c>
      <c r="Z12" s="9" t="s">
        <v>20</v>
      </c>
      <c r="AA12" s="9" t="s">
        <v>20</v>
      </c>
      <c r="AB12" s="14">
        <v>4.17</v>
      </c>
      <c r="AC12" s="38">
        <v>5.3900000000000006</v>
      </c>
      <c r="AD12" s="14">
        <v>4.2200000000000006</v>
      </c>
      <c r="AE12" s="14">
        <v>4.6100000000000003</v>
      </c>
      <c r="AF12" s="35">
        <v>4.09</v>
      </c>
      <c r="AG12" s="35">
        <v>4.5599999999999996</v>
      </c>
      <c r="AH12" s="14">
        <v>4.93</v>
      </c>
      <c r="AI12" s="9" t="s">
        <v>20</v>
      </c>
      <c r="AJ12" s="9" t="s">
        <v>20</v>
      </c>
      <c r="AK12" s="14">
        <v>4</v>
      </c>
      <c r="AL12" s="9" t="s">
        <v>20</v>
      </c>
      <c r="AM12" s="9" t="s">
        <v>20</v>
      </c>
      <c r="AN12" s="14">
        <v>4.2</v>
      </c>
      <c r="AO12" s="9" t="s">
        <v>20</v>
      </c>
      <c r="AP12" s="9" t="s">
        <v>20</v>
      </c>
      <c r="AQ12" s="9" t="s">
        <v>20</v>
      </c>
      <c r="AR12" s="14">
        <v>4.74</v>
      </c>
      <c r="AS12" s="14"/>
      <c r="AT12" s="14"/>
      <c r="AU12" s="9" t="s">
        <v>20</v>
      </c>
      <c r="AV12" s="9" t="s">
        <v>20</v>
      </c>
    </row>
    <row r="13" spans="1:50" x14ac:dyDescent="0.25">
      <c r="A13" s="2">
        <v>34</v>
      </c>
      <c r="B13" s="2">
        <v>1</v>
      </c>
      <c r="C13" s="2" t="s">
        <v>6</v>
      </c>
      <c r="D13" s="2" t="s">
        <v>42</v>
      </c>
      <c r="E13" s="2" t="s">
        <v>42</v>
      </c>
      <c r="F13">
        <v>5.63</v>
      </c>
      <c r="G13" s="72">
        <f t="shared" ref="G13:G43" si="0">F13-AH13</f>
        <v>0</v>
      </c>
      <c r="H13" s="2"/>
      <c r="I13" s="31">
        <v>6</v>
      </c>
      <c r="J13" s="31">
        <v>5.9</v>
      </c>
      <c r="K13" s="31">
        <v>6.5</v>
      </c>
      <c r="L13" s="31">
        <v>7.1</v>
      </c>
      <c r="M13" s="31">
        <v>6.8</v>
      </c>
      <c r="N13" s="31">
        <v>6.8</v>
      </c>
      <c r="O13" s="9" t="s">
        <v>20</v>
      </c>
      <c r="P13" s="31">
        <v>6.5</v>
      </c>
      <c r="Q13" s="31">
        <v>6.4</v>
      </c>
      <c r="R13" s="9" t="s">
        <v>20</v>
      </c>
      <c r="S13" s="9" t="s">
        <v>20</v>
      </c>
      <c r="T13" s="31">
        <v>6</v>
      </c>
      <c r="U13" s="31">
        <v>5.8</v>
      </c>
      <c r="V13" s="31">
        <v>6</v>
      </c>
      <c r="W13" s="31">
        <v>5.6</v>
      </c>
      <c r="X13" s="31">
        <v>5.6</v>
      </c>
      <c r="Y13" s="9" t="s">
        <v>20</v>
      </c>
      <c r="Z13" s="9" t="s">
        <v>20</v>
      </c>
      <c r="AA13" s="9" t="s">
        <v>20</v>
      </c>
      <c r="AB13" s="14">
        <v>5.1150000000000002</v>
      </c>
      <c r="AC13" s="38">
        <v>5.8550000000000004</v>
      </c>
      <c r="AD13" s="14">
        <v>5.1099999999999994</v>
      </c>
      <c r="AE13" s="14">
        <v>5.3250000000000002</v>
      </c>
      <c r="AF13" s="14">
        <v>4.8499999999999996</v>
      </c>
      <c r="AG13" s="14">
        <v>5.94</v>
      </c>
      <c r="AH13" s="14">
        <v>5.63</v>
      </c>
      <c r="AI13" s="9" t="s">
        <v>20</v>
      </c>
      <c r="AJ13" s="9" t="s">
        <v>20</v>
      </c>
      <c r="AK13" s="14">
        <v>4.99</v>
      </c>
      <c r="AL13" s="9" t="s">
        <v>20</v>
      </c>
      <c r="AM13" s="9" t="s">
        <v>20</v>
      </c>
      <c r="AN13" s="14">
        <v>5.19</v>
      </c>
      <c r="AO13" s="9" t="s">
        <v>20</v>
      </c>
      <c r="AP13" s="9" t="s">
        <v>20</v>
      </c>
      <c r="AQ13" s="9" t="s">
        <v>20</v>
      </c>
      <c r="AR13" s="14">
        <v>5.8449999999999998</v>
      </c>
      <c r="AS13" s="14">
        <v>6.085</v>
      </c>
      <c r="AT13" s="14">
        <v>6.34</v>
      </c>
      <c r="AU13" s="9" t="s">
        <v>20</v>
      </c>
      <c r="AV13" s="9" t="s">
        <v>20</v>
      </c>
      <c r="AW13" s="14"/>
      <c r="AX13" s="14"/>
    </row>
    <row r="14" spans="1:50" x14ac:dyDescent="0.25">
      <c r="A14" s="2">
        <v>35</v>
      </c>
      <c r="B14" s="2">
        <v>1</v>
      </c>
      <c r="C14" s="2" t="s">
        <v>7</v>
      </c>
      <c r="D14" s="2" t="s">
        <v>5</v>
      </c>
      <c r="E14" s="2" t="s">
        <v>43</v>
      </c>
      <c r="F14">
        <v>7.59</v>
      </c>
      <c r="G14" s="72">
        <f t="shared" si="0"/>
        <v>0</v>
      </c>
      <c r="H14" s="2"/>
      <c r="I14" s="31">
        <v>6</v>
      </c>
      <c r="J14" s="31">
        <v>6.3</v>
      </c>
      <c r="K14" s="31">
        <v>6.5</v>
      </c>
      <c r="L14" s="31">
        <v>7.3</v>
      </c>
      <c r="M14" s="31">
        <v>7.6</v>
      </c>
      <c r="N14" s="31">
        <v>7.6</v>
      </c>
      <c r="O14" s="9" t="s">
        <v>20</v>
      </c>
      <c r="P14" s="31">
        <v>7.4</v>
      </c>
      <c r="Q14" s="31">
        <v>7.5</v>
      </c>
      <c r="R14" s="9" t="s">
        <v>20</v>
      </c>
      <c r="S14" s="9" t="s">
        <v>20</v>
      </c>
      <c r="T14" s="31">
        <v>7.4</v>
      </c>
      <c r="U14" s="31">
        <v>7.1</v>
      </c>
      <c r="V14" s="31">
        <v>6.9</v>
      </c>
      <c r="W14" s="31">
        <v>7.2</v>
      </c>
      <c r="X14" s="31">
        <v>6.6</v>
      </c>
      <c r="Y14" s="9" t="s">
        <v>20</v>
      </c>
      <c r="Z14" s="9" t="s">
        <v>20</v>
      </c>
      <c r="AA14" s="9" t="s">
        <v>20</v>
      </c>
      <c r="AB14" s="14">
        <v>6.43</v>
      </c>
      <c r="AC14" s="38">
        <v>6.53</v>
      </c>
      <c r="AD14" s="14">
        <v>6.6199999999999992</v>
      </c>
      <c r="AE14" s="14">
        <v>7.08</v>
      </c>
      <c r="AF14" s="14">
        <v>6.35</v>
      </c>
      <c r="AG14" s="14">
        <v>6.86</v>
      </c>
      <c r="AH14" s="14">
        <v>7.59</v>
      </c>
      <c r="AI14" s="9" t="s">
        <v>20</v>
      </c>
      <c r="AJ14" s="9" t="s">
        <v>20</v>
      </c>
      <c r="AK14" s="14">
        <v>7.11</v>
      </c>
      <c r="AL14" s="9" t="s">
        <v>20</v>
      </c>
      <c r="AM14" s="9" t="s">
        <v>20</v>
      </c>
      <c r="AN14" s="14">
        <v>7.29</v>
      </c>
      <c r="AO14" s="9" t="s">
        <v>20</v>
      </c>
      <c r="AP14" s="9" t="s">
        <v>20</v>
      </c>
      <c r="AQ14" s="9" t="s">
        <v>20</v>
      </c>
      <c r="AR14" s="14">
        <v>7.7249999999999996</v>
      </c>
      <c r="AS14" s="14">
        <v>7.6449999999999996</v>
      </c>
      <c r="AT14" s="14">
        <v>7.4700000000000006</v>
      </c>
      <c r="AU14" s="9" t="s">
        <v>20</v>
      </c>
      <c r="AV14" s="9" t="s">
        <v>20</v>
      </c>
      <c r="AW14" s="14"/>
      <c r="AX14" s="14"/>
    </row>
    <row r="15" spans="1:50" x14ac:dyDescent="0.25">
      <c r="A15" s="2">
        <v>36</v>
      </c>
      <c r="B15" s="2">
        <v>1</v>
      </c>
      <c r="C15" s="2" t="s">
        <v>8</v>
      </c>
      <c r="D15" s="2" t="s">
        <v>9</v>
      </c>
      <c r="E15" s="2" t="s">
        <v>44</v>
      </c>
      <c r="F15">
        <v>5.83</v>
      </c>
      <c r="G15" s="72">
        <f t="shared" si="0"/>
        <v>0</v>
      </c>
      <c r="H15" s="2"/>
      <c r="I15" s="31">
        <v>5.7</v>
      </c>
      <c r="J15" s="31">
        <v>5.8</v>
      </c>
      <c r="K15" s="31">
        <v>6.5</v>
      </c>
      <c r="L15" s="31">
        <v>6.9</v>
      </c>
      <c r="M15" s="31">
        <v>6.5</v>
      </c>
      <c r="N15" s="31">
        <v>6.7</v>
      </c>
      <c r="O15" s="9" t="s">
        <v>20</v>
      </c>
      <c r="P15" s="31">
        <v>6.3</v>
      </c>
      <c r="Q15" s="31">
        <v>6.2</v>
      </c>
      <c r="R15" s="9" t="s">
        <v>20</v>
      </c>
      <c r="S15" s="9" t="s">
        <v>20</v>
      </c>
      <c r="T15" s="31">
        <v>6</v>
      </c>
      <c r="U15" s="31">
        <v>5.6</v>
      </c>
      <c r="V15" s="31">
        <v>5.9</v>
      </c>
      <c r="W15" s="31">
        <v>5.4</v>
      </c>
      <c r="X15" s="31">
        <v>5.4</v>
      </c>
      <c r="Y15" s="9" t="s">
        <v>20</v>
      </c>
      <c r="Z15" s="9" t="s">
        <v>20</v>
      </c>
      <c r="AA15" s="9" t="s">
        <v>20</v>
      </c>
      <c r="AB15" s="14">
        <v>4.9450000000000003</v>
      </c>
      <c r="AC15" s="38">
        <v>5.35</v>
      </c>
      <c r="AD15" s="14">
        <v>5.1749999999999998</v>
      </c>
      <c r="AE15" s="14">
        <v>5.4</v>
      </c>
      <c r="AF15" s="14">
        <v>4.82</v>
      </c>
      <c r="AG15" s="14">
        <v>5.89</v>
      </c>
      <c r="AH15" s="14">
        <v>5.83</v>
      </c>
      <c r="AI15" s="9" t="s">
        <v>20</v>
      </c>
      <c r="AJ15" s="9" t="s">
        <v>20</v>
      </c>
      <c r="AK15" s="14">
        <v>4.84</v>
      </c>
      <c r="AL15" s="9" t="s">
        <v>20</v>
      </c>
      <c r="AM15" s="9" t="s">
        <v>20</v>
      </c>
      <c r="AN15" s="14">
        <v>5.44</v>
      </c>
      <c r="AO15" s="9" t="s">
        <v>20</v>
      </c>
      <c r="AP15" s="9" t="s">
        <v>20</v>
      </c>
      <c r="AQ15" s="9" t="s">
        <v>20</v>
      </c>
      <c r="AR15" s="14">
        <v>5.7149999999999999</v>
      </c>
      <c r="AS15" s="14"/>
      <c r="AT15" s="14"/>
      <c r="AU15" s="9" t="s">
        <v>20</v>
      </c>
      <c r="AV15" s="9" t="s">
        <v>20</v>
      </c>
      <c r="AW15" s="14"/>
      <c r="AX15" s="14"/>
    </row>
    <row r="16" spans="1:50" x14ac:dyDescent="0.25">
      <c r="A16" s="2">
        <v>37</v>
      </c>
      <c r="B16" s="2">
        <v>1</v>
      </c>
      <c r="C16" s="2" t="s">
        <v>10</v>
      </c>
      <c r="D16" t="s">
        <v>11</v>
      </c>
      <c r="E16" s="2" t="s">
        <v>45</v>
      </c>
      <c r="F16">
        <v>7.1</v>
      </c>
      <c r="G16" s="72">
        <f t="shared" si="0"/>
        <v>0</v>
      </c>
      <c r="H16" s="2"/>
      <c r="I16" s="31">
        <v>5.8</v>
      </c>
      <c r="J16" s="31">
        <v>6.1</v>
      </c>
      <c r="K16" s="31">
        <v>6.8</v>
      </c>
      <c r="L16" s="31">
        <v>7.2</v>
      </c>
      <c r="M16" s="31">
        <v>7.2</v>
      </c>
      <c r="N16" s="31">
        <v>7.3</v>
      </c>
      <c r="O16" s="9" t="s">
        <v>20</v>
      </c>
      <c r="P16" s="31">
        <v>7</v>
      </c>
      <c r="Q16" s="31">
        <v>7.1</v>
      </c>
      <c r="R16" s="9" t="s">
        <v>20</v>
      </c>
      <c r="S16" s="9" t="s">
        <v>20</v>
      </c>
      <c r="T16" s="31">
        <v>6.8</v>
      </c>
      <c r="U16" s="31">
        <v>6.6</v>
      </c>
      <c r="V16" s="31">
        <v>6.2</v>
      </c>
      <c r="W16" s="31">
        <v>6.5</v>
      </c>
      <c r="X16" s="31">
        <v>6.3</v>
      </c>
      <c r="Y16" s="9" t="s">
        <v>20</v>
      </c>
      <c r="Z16" s="9" t="s">
        <v>20</v>
      </c>
      <c r="AA16" s="9" t="s">
        <v>20</v>
      </c>
      <c r="AB16" s="14">
        <v>5.7249999999999996</v>
      </c>
      <c r="AC16" s="38">
        <v>6.0150000000000006</v>
      </c>
      <c r="AD16" s="14">
        <v>6.0549999999999997</v>
      </c>
      <c r="AE16" s="14">
        <v>6.2750000000000004</v>
      </c>
      <c r="AF16" s="14">
        <v>5.56</v>
      </c>
      <c r="AG16" s="14">
        <v>6.1</v>
      </c>
      <c r="AH16" s="14">
        <v>7.1</v>
      </c>
      <c r="AI16" s="9" t="s">
        <v>20</v>
      </c>
      <c r="AJ16" s="9" t="s">
        <v>20</v>
      </c>
      <c r="AK16" s="14">
        <v>6.45</v>
      </c>
      <c r="AL16" s="9" t="s">
        <v>20</v>
      </c>
      <c r="AM16" s="9" t="s">
        <v>20</v>
      </c>
      <c r="AN16" s="14">
        <v>6.39</v>
      </c>
      <c r="AO16" s="9" t="s">
        <v>20</v>
      </c>
      <c r="AP16" s="9" t="s">
        <v>20</v>
      </c>
      <c r="AQ16" s="9" t="s">
        <v>20</v>
      </c>
      <c r="AR16" s="14">
        <v>6.17</v>
      </c>
      <c r="AS16" s="14"/>
      <c r="AT16" s="14"/>
      <c r="AU16" s="9" t="s">
        <v>20</v>
      </c>
      <c r="AV16" s="9" t="s">
        <v>20</v>
      </c>
      <c r="AW16" s="14"/>
      <c r="AX16" s="14"/>
    </row>
    <row r="17" spans="1:50" x14ac:dyDescent="0.25">
      <c r="A17" s="2">
        <v>38</v>
      </c>
      <c r="B17" s="2">
        <v>1</v>
      </c>
      <c r="C17" s="2" t="s">
        <v>42</v>
      </c>
      <c r="D17" s="2" t="s">
        <v>9</v>
      </c>
      <c r="E17" s="2" t="s">
        <v>44</v>
      </c>
      <c r="F17">
        <v>4.74</v>
      </c>
      <c r="G17" s="72">
        <f t="shared" si="0"/>
        <v>0</v>
      </c>
      <c r="H17" s="2"/>
      <c r="I17" s="31">
        <v>5.8</v>
      </c>
      <c r="J17" s="31">
        <v>5.7</v>
      </c>
      <c r="K17" s="31">
        <v>6.6</v>
      </c>
      <c r="L17" s="31">
        <v>5.7</v>
      </c>
      <c r="M17" s="31">
        <v>5.6</v>
      </c>
      <c r="N17" s="31">
        <v>5.4</v>
      </c>
      <c r="O17" s="9" t="s">
        <v>20</v>
      </c>
      <c r="P17" s="31">
        <v>5.2</v>
      </c>
      <c r="Q17" s="31">
        <v>4.9000000000000004</v>
      </c>
      <c r="R17" s="9" t="s">
        <v>20</v>
      </c>
      <c r="S17" s="9" t="s">
        <v>20</v>
      </c>
      <c r="T17" s="31">
        <v>5.4</v>
      </c>
      <c r="U17" s="31">
        <v>5</v>
      </c>
      <c r="V17" s="31">
        <v>4.4000000000000004</v>
      </c>
      <c r="W17" s="31">
        <v>4.5</v>
      </c>
      <c r="X17" s="31">
        <v>4.5999999999999996</v>
      </c>
      <c r="Y17" s="9" t="s">
        <v>20</v>
      </c>
      <c r="Z17" s="9" t="s">
        <v>20</v>
      </c>
      <c r="AA17" s="9" t="s">
        <v>20</v>
      </c>
      <c r="AB17" s="14">
        <v>4.22</v>
      </c>
      <c r="AC17" s="38">
        <v>5.0750000000000002</v>
      </c>
      <c r="AD17" s="14">
        <v>4.2300000000000004</v>
      </c>
      <c r="AE17" s="14">
        <v>4.62</v>
      </c>
      <c r="AF17" s="14">
        <v>4.1500000000000004</v>
      </c>
      <c r="AG17" s="14">
        <v>5</v>
      </c>
      <c r="AH17" s="14">
        <v>4.74</v>
      </c>
      <c r="AI17" s="9" t="s">
        <v>20</v>
      </c>
      <c r="AJ17" s="9" t="s">
        <v>20</v>
      </c>
      <c r="AK17" s="14">
        <v>4</v>
      </c>
      <c r="AL17" s="9" t="s">
        <v>20</v>
      </c>
      <c r="AM17" s="9" t="s">
        <v>20</v>
      </c>
      <c r="AN17" s="14">
        <v>4.46</v>
      </c>
      <c r="AO17" s="9" t="s">
        <v>20</v>
      </c>
      <c r="AP17" s="9" t="s">
        <v>20</v>
      </c>
      <c r="AQ17" s="9" t="s">
        <v>20</v>
      </c>
      <c r="AR17" s="14">
        <v>4.8450000000000006</v>
      </c>
      <c r="AS17" s="14"/>
      <c r="AT17" s="14"/>
      <c r="AU17" s="9" t="s">
        <v>20</v>
      </c>
      <c r="AV17" s="9" t="s">
        <v>20</v>
      </c>
      <c r="AW17" s="14"/>
      <c r="AX17" s="14"/>
    </row>
    <row r="18" spans="1:50" x14ac:dyDescent="0.25">
      <c r="A18" s="2">
        <v>39</v>
      </c>
      <c r="B18" s="2">
        <v>1</v>
      </c>
      <c r="C18" s="2" t="s">
        <v>8</v>
      </c>
      <c r="D18" s="2" t="s">
        <v>12</v>
      </c>
      <c r="E18" s="2" t="s">
        <v>45</v>
      </c>
      <c r="F18">
        <v>5.63</v>
      </c>
      <c r="G18" s="72">
        <f t="shared" si="0"/>
        <v>0</v>
      </c>
      <c r="H18" s="2"/>
      <c r="I18" s="31">
        <v>6</v>
      </c>
      <c r="J18" s="31">
        <v>5.9</v>
      </c>
      <c r="K18" s="31">
        <v>6.5</v>
      </c>
      <c r="L18" s="31">
        <v>6.7</v>
      </c>
      <c r="M18" s="31">
        <v>6.8</v>
      </c>
      <c r="N18" s="31">
        <v>6.5</v>
      </c>
      <c r="O18" s="9" t="s">
        <v>20</v>
      </c>
      <c r="P18" s="31">
        <v>6.2</v>
      </c>
      <c r="Q18" s="31">
        <v>6</v>
      </c>
      <c r="R18" s="9" t="s">
        <v>20</v>
      </c>
      <c r="S18" s="9" t="s">
        <v>20</v>
      </c>
      <c r="T18" s="31">
        <v>5.8</v>
      </c>
      <c r="U18" s="31">
        <v>5.6</v>
      </c>
      <c r="V18" s="31">
        <v>6.3</v>
      </c>
      <c r="W18" s="31">
        <v>5.8</v>
      </c>
      <c r="X18" s="31">
        <v>5.3</v>
      </c>
      <c r="Y18" s="9" t="s">
        <v>20</v>
      </c>
      <c r="Z18" s="9" t="s">
        <v>20</v>
      </c>
      <c r="AA18" s="9" t="s">
        <v>20</v>
      </c>
      <c r="AB18" s="14">
        <v>4.9950000000000001</v>
      </c>
      <c r="AC18" s="38">
        <v>5.7750000000000004</v>
      </c>
      <c r="AD18" s="14">
        <v>5.1649999999999991</v>
      </c>
      <c r="AE18" s="14">
        <v>5.25</v>
      </c>
      <c r="AF18" s="14">
        <v>4.9400000000000004</v>
      </c>
      <c r="AG18" s="14">
        <v>5.84</v>
      </c>
      <c r="AH18" s="14">
        <v>5.63</v>
      </c>
      <c r="AI18" s="9" t="s">
        <v>20</v>
      </c>
      <c r="AJ18" s="9" t="s">
        <v>20</v>
      </c>
      <c r="AK18" s="14">
        <v>4.87</v>
      </c>
      <c r="AL18" s="9" t="s">
        <v>20</v>
      </c>
      <c r="AM18" s="9" t="s">
        <v>20</v>
      </c>
      <c r="AN18" s="14">
        <v>5.22</v>
      </c>
      <c r="AO18" s="9" t="s">
        <v>20</v>
      </c>
      <c r="AP18" s="9" t="s">
        <v>20</v>
      </c>
      <c r="AQ18" s="9" t="s">
        <v>20</v>
      </c>
      <c r="AR18" s="14">
        <v>5.6850000000000005</v>
      </c>
      <c r="AS18" s="14"/>
      <c r="AT18" s="14"/>
      <c r="AU18" s="9" t="s">
        <v>20</v>
      </c>
      <c r="AV18" s="9" t="s">
        <v>20</v>
      </c>
      <c r="AW18" s="14"/>
      <c r="AX18" s="14"/>
    </row>
    <row r="19" spans="1:50" x14ac:dyDescent="0.25">
      <c r="A19" s="2">
        <v>40</v>
      </c>
      <c r="B19" s="2">
        <v>1</v>
      </c>
      <c r="C19" s="2" t="s">
        <v>7</v>
      </c>
      <c r="D19" s="2" t="s">
        <v>9</v>
      </c>
      <c r="E19" s="2" t="s">
        <v>44</v>
      </c>
      <c r="F19">
        <v>7.7</v>
      </c>
      <c r="G19" s="72">
        <f t="shared" si="0"/>
        <v>0</v>
      </c>
      <c r="H19" s="2"/>
      <c r="I19" s="31">
        <v>6.1</v>
      </c>
      <c r="J19" s="31">
        <v>6</v>
      </c>
      <c r="K19" s="31">
        <v>6.9</v>
      </c>
      <c r="L19" s="31">
        <v>7.4</v>
      </c>
      <c r="M19" s="31">
        <v>7.4</v>
      </c>
      <c r="N19" s="31">
        <v>7.6</v>
      </c>
      <c r="O19" s="9" t="s">
        <v>20</v>
      </c>
      <c r="P19" s="31">
        <v>7.4</v>
      </c>
      <c r="Q19" s="31">
        <v>7.5</v>
      </c>
      <c r="R19" s="9" t="s">
        <v>20</v>
      </c>
      <c r="S19" s="9" t="s">
        <v>20</v>
      </c>
      <c r="T19" s="31">
        <v>7.4</v>
      </c>
      <c r="U19" s="31">
        <v>7</v>
      </c>
      <c r="V19" s="31">
        <v>7.6</v>
      </c>
      <c r="W19" s="31">
        <v>7.2</v>
      </c>
      <c r="X19" s="31">
        <v>6.8</v>
      </c>
      <c r="Y19" s="9" t="s">
        <v>20</v>
      </c>
      <c r="Z19" s="9" t="s">
        <v>20</v>
      </c>
      <c r="AA19" s="9" t="s">
        <v>20</v>
      </c>
      <c r="AB19" s="14">
        <v>6.67</v>
      </c>
      <c r="AC19" s="38">
        <v>6.5600000000000005</v>
      </c>
      <c r="AD19" s="14">
        <v>6.7</v>
      </c>
      <c r="AE19" s="14">
        <v>7.2249999999999996</v>
      </c>
      <c r="AF19" s="14">
        <v>6.68</v>
      </c>
      <c r="AG19" s="14">
        <v>7.51</v>
      </c>
      <c r="AH19" s="14">
        <v>7.7</v>
      </c>
      <c r="AI19" s="9" t="s">
        <v>20</v>
      </c>
      <c r="AJ19" s="9" t="s">
        <v>20</v>
      </c>
      <c r="AK19" s="14">
        <v>7.19</v>
      </c>
      <c r="AL19" s="9" t="s">
        <v>20</v>
      </c>
      <c r="AM19" s="9" t="s">
        <v>20</v>
      </c>
      <c r="AN19" s="14">
        <v>7.43</v>
      </c>
      <c r="AO19" s="9" t="s">
        <v>20</v>
      </c>
      <c r="AP19" s="9" t="s">
        <v>20</v>
      </c>
      <c r="AQ19" s="9" t="s">
        <v>20</v>
      </c>
      <c r="AR19" s="14">
        <v>7.97</v>
      </c>
      <c r="AS19" s="14"/>
      <c r="AT19" s="14"/>
      <c r="AU19" s="9" t="s">
        <v>20</v>
      </c>
      <c r="AV19" s="9" t="s">
        <v>20</v>
      </c>
      <c r="AW19" s="14"/>
      <c r="AX19" s="14"/>
    </row>
    <row r="20" spans="1:50" x14ac:dyDescent="0.25">
      <c r="A20" s="2">
        <v>41</v>
      </c>
      <c r="B20" s="2">
        <v>1</v>
      </c>
      <c r="C20" s="2" t="s">
        <v>42</v>
      </c>
      <c r="D20" s="2" t="s">
        <v>5</v>
      </c>
      <c r="E20" s="2" t="s">
        <v>43</v>
      </c>
      <c r="F20">
        <v>4.7300000000000004</v>
      </c>
      <c r="G20" s="72">
        <f t="shared" si="0"/>
        <v>0</v>
      </c>
      <c r="H20" s="2"/>
      <c r="I20" s="31">
        <v>5.8</v>
      </c>
      <c r="J20" s="31">
        <v>6.7</v>
      </c>
      <c r="K20" s="31">
        <v>6.2</v>
      </c>
      <c r="L20" s="31">
        <v>5.7</v>
      </c>
      <c r="M20" s="31">
        <v>5.6</v>
      </c>
      <c r="N20" s="31">
        <v>5.7</v>
      </c>
      <c r="O20" s="9" t="s">
        <v>20</v>
      </c>
      <c r="P20" s="31">
        <v>5.2</v>
      </c>
      <c r="Q20" s="31">
        <v>4.9000000000000004</v>
      </c>
      <c r="R20" s="9" t="s">
        <v>20</v>
      </c>
      <c r="S20" s="9" t="s">
        <v>20</v>
      </c>
      <c r="T20" s="31">
        <v>4.9000000000000004</v>
      </c>
      <c r="U20" s="31">
        <v>4.9000000000000004</v>
      </c>
      <c r="V20" s="31">
        <v>4.9000000000000004</v>
      </c>
      <c r="W20" s="31">
        <v>4.5999999999999996</v>
      </c>
      <c r="X20" s="31">
        <v>4.8</v>
      </c>
      <c r="Y20" s="9" t="s">
        <v>20</v>
      </c>
      <c r="Z20" s="9" t="s">
        <v>20</v>
      </c>
      <c r="AA20" s="9" t="s">
        <v>20</v>
      </c>
      <c r="AB20" s="14">
        <v>4.4450000000000003</v>
      </c>
      <c r="AC20" s="38">
        <v>5.1550000000000002</v>
      </c>
      <c r="AD20" s="14">
        <v>4.3600000000000003</v>
      </c>
      <c r="AE20" s="14">
        <v>4.7050000000000001</v>
      </c>
      <c r="AF20" s="14">
        <v>4.29</v>
      </c>
      <c r="AG20" s="14">
        <v>4.74</v>
      </c>
      <c r="AH20" s="14">
        <v>4.7300000000000004</v>
      </c>
      <c r="AI20" s="9" t="s">
        <v>20</v>
      </c>
      <c r="AJ20" s="9" t="s">
        <v>20</v>
      </c>
      <c r="AK20" s="14">
        <v>4.1399999999999997</v>
      </c>
      <c r="AL20" s="9" t="s">
        <v>20</v>
      </c>
      <c r="AM20" s="9" t="s">
        <v>20</v>
      </c>
      <c r="AN20" s="14">
        <v>4.49</v>
      </c>
      <c r="AO20" s="9" t="s">
        <v>20</v>
      </c>
      <c r="AP20" s="9" t="s">
        <v>20</v>
      </c>
      <c r="AQ20" s="9" t="s">
        <v>20</v>
      </c>
      <c r="AR20" s="14">
        <v>5.0049999999999999</v>
      </c>
      <c r="AS20" s="14"/>
      <c r="AT20" s="14"/>
      <c r="AU20" s="9" t="s">
        <v>20</v>
      </c>
      <c r="AV20" s="9" t="s">
        <v>20</v>
      </c>
      <c r="AW20" s="14"/>
      <c r="AX20" s="14"/>
    </row>
    <row r="21" spans="1:50" x14ac:dyDescent="0.25">
      <c r="A21" s="2">
        <v>42</v>
      </c>
      <c r="B21" s="2">
        <v>1</v>
      </c>
      <c r="C21" s="2" t="s">
        <v>10</v>
      </c>
      <c r="D21" s="2" t="s">
        <v>42</v>
      </c>
      <c r="E21" s="2" t="s">
        <v>42</v>
      </c>
      <c r="F21">
        <v>6.84</v>
      </c>
      <c r="G21" s="72">
        <f t="shared" si="0"/>
        <v>0</v>
      </c>
      <c r="H21" s="2"/>
      <c r="I21" s="31">
        <v>5.7</v>
      </c>
      <c r="J21" s="31">
        <v>6.1</v>
      </c>
      <c r="K21" s="31">
        <v>6.1</v>
      </c>
      <c r="L21" s="31">
        <v>7.3</v>
      </c>
      <c r="M21" s="31">
        <v>7.3</v>
      </c>
      <c r="N21" s="31">
        <v>7.2</v>
      </c>
      <c r="O21" s="9" t="s">
        <v>20</v>
      </c>
      <c r="P21" s="31">
        <v>7</v>
      </c>
      <c r="Q21" s="31">
        <v>7.2</v>
      </c>
      <c r="R21" s="9" t="s">
        <v>20</v>
      </c>
      <c r="S21" s="9" t="s">
        <v>20</v>
      </c>
      <c r="T21" s="31">
        <v>6.7</v>
      </c>
      <c r="U21" s="31">
        <v>6.4</v>
      </c>
      <c r="V21" s="36">
        <v>6.6</v>
      </c>
      <c r="W21" s="31">
        <v>6.4</v>
      </c>
      <c r="X21" s="31">
        <v>6.1</v>
      </c>
      <c r="Y21" s="9" t="s">
        <v>20</v>
      </c>
      <c r="Z21" s="9" t="s">
        <v>20</v>
      </c>
      <c r="AA21" s="9" t="s">
        <v>20</v>
      </c>
      <c r="AB21" s="14">
        <v>5.5950000000000006</v>
      </c>
      <c r="AC21" s="38">
        <v>5.85</v>
      </c>
      <c r="AD21" s="14">
        <v>5.4849999999999994</v>
      </c>
      <c r="AE21" s="14">
        <v>5.76</v>
      </c>
      <c r="AF21" s="14">
        <v>5.62</v>
      </c>
      <c r="AG21" s="14">
        <v>5.32</v>
      </c>
      <c r="AH21" s="14">
        <v>6.84</v>
      </c>
      <c r="AI21" s="9" t="s">
        <v>20</v>
      </c>
      <c r="AJ21" s="9" t="s">
        <v>20</v>
      </c>
      <c r="AK21" s="14">
        <v>6.46</v>
      </c>
      <c r="AL21" s="9" t="s">
        <v>20</v>
      </c>
      <c r="AM21" s="9" t="s">
        <v>20</v>
      </c>
      <c r="AN21" s="14">
        <v>6.36</v>
      </c>
      <c r="AO21" s="9" t="s">
        <v>20</v>
      </c>
      <c r="AP21" s="9" t="s">
        <v>20</v>
      </c>
      <c r="AQ21" s="9" t="s">
        <v>20</v>
      </c>
      <c r="AR21" s="14">
        <v>6.2149999999999999</v>
      </c>
      <c r="AS21" s="14"/>
      <c r="AT21" s="14"/>
      <c r="AU21" s="9" t="s">
        <v>20</v>
      </c>
      <c r="AV21" s="9" t="s">
        <v>20</v>
      </c>
      <c r="AW21" s="14"/>
      <c r="AX21" s="14"/>
    </row>
    <row r="22" spans="1:50" x14ac:dyDescent="0.25">
      <c r="A22" s="2">
        <v>43</v>
      </c>
      <c r="B22" s="2">
        <v>1</v>
      </c>
      <c r="C22" s="2" t="s">
        <v>42</v>
      </c>
      <c r="D22" s="2" t="s">
        <v>12</v>
      </c>
      <c r="E22" s="2" t="s">
        <v>45</v>
      </c>
      <c r="F22">
        <v>4.8499999999999996</v>
      </c>
      <c r="G22" s="72">
        <f t="shared" si="0"/>
        <v>0</v>
      </c>
      <c r="H22" s="2"/>
      <c r="I22" s="31">
        <v>5.8</v>
      </c>
      <c r="J22" s="31">
        <v>5.7</v>
      </c>
      <c r="K22" s="31">
        <v>6.4</v>
      </c>
      <c r="L22" s="31">
        <v>5.7</v>
      </c>
      <c r="M22" s="31">
        <v>5.6</v>
      </c>
      <c r="N22" s="31">
        <v>5.6</v>
      </c>
      <c r="O22" s="9" t="s">
        <v>20</v>
      </c>
      <c r="P22" s="31">
        <v>5.2</v>
      </c>
      <c r="Q22" s="31">
        <v>5</v>
      </c>
      <c r="R22" s="9" t="s">
        <v>20</v>
      </c>
      <c r="S22" s="9" t="s">
        <v>20</v>
      </c>
      <c r="T22" s="31">
        <v>4.9000000000000004</v>
      </c>
      <c r="U22" s="31">
        <v>4.9000000000000004</v>
      </c>
      <c r="V22" s="36">
        <v>4.5999999999999996</v>
      </c>
      <c r="W22" s="36">
        <v>4.9000000000000004</v>
      </c>
      <c r="X22" s="36">
        <v>4.9000000000000004</v>
      </c>
      <c r="Y22" s="9" t="s">
        <v>20</v>
      </c>
      <c r="Z22" s="9" t="s">
        <v>20</v>
      </c>
      <c r="AA22" s="9" t="s">
        <v>20</v>
      </c>
      <c r="AB22" s="14">
        <v>4.4450000000000003</v>
      </c>
      <c r="AC22" s="38">
        <v>5.0650000000000004</v>
      </c>
      <c r="AD22" s="14">
        <v>4.4550000000000001</v>
      </c>
      <c r="AE22" s="14">
        <v>4.875</v>
      </c>
      <c r="AF22" s="35">
        <v>4.74</v>
      </c>
      <c r="AG22" s="35">
        <v>4.91</v>
      </c>
      <c r="AH22" s="14">
        <v>4.8499999999999996</v>
      </c>
      <c r="AI22" s="9" t="s">
        <v>20</v>
      </c>
      <c r="AJ22" s="9" t="s">
        <v>20</v>
      </c>
      <c r="AK22" s="14">
        <v>4.34</v>
      </c>
      <c r="AL22" s="9" t="s">
        <v>20</v>
      </c>
      <c r="AM22" s="9" t="s">
        <v>20</v>
      </c>
      <c r="AN22" s="14">
        <v>4.74</v>
      </c>
      <c r="AO22" s="9" t="s">
        <v>20</v>
      </c>
      <c r="AP22" s="9" t="s">
        <v>20</v>
      </c>
      <c r="AQ22" s="9" t="s">
        <v>20</v>
      </c>
      <c r="AR22" s="14">
        <v>5.32</v>
      </c>
      <c r="AS22" s="14"/>
      <c r="AT22" s="14"/>
      <c r="AU22" s="9" t="s">
        <v>20</v>
      </c>
      <c r="AV22" s="9" t="s">
        <v>20</v>
      </c>
      <c r="AW22" s="14"/>
      <c r="AX22" s="14"/>
    </row>
    <row r="23" spans="1:50" x14ac:dyDescent="0.25">
      <c r="A23" s="2">
        <v>44</v>
      </c>
      <c r="B23" s="2">
        <v>1</v>
      </c>
      <c r="C23" s="2" t="s">
        <v>10</v>
      </c>
      <c r="D23" s="2" t="s">
        <v>5</v>
      </c>
      <c r="E23" s="2" t="s">
        <v>43</v>
      </c>
      <c r="F23">
        <v>7.07</v>
      </c>
      <c r="G23" s="72">
        <f t="shared" si="0"/>
        <v>0</v>
      </c>
      <c r="H23" s="2"/>
      <c r="I23" s="31">
        <v>5.7</v>
      </c>
      <c r="J23" s="31">
        <v>5.6</v>
      </c>
      <c r="K23" s="31">
        <v>6.1</v>
      </c>
      <c r="L23" s="31">
        <v>6.9</v>
      </c>
      <c r="M23" s="31">
        <v>7.3</v>
      </c>
      <c r="N23" s="31">
        <v>7.1</v>
      </c>
      <c r="O23" s="9" t="s">
        <v>20</v>
      </c>
      <c r="P23" s="31">
        <v>7.1</v>
      </c>
      <c r="Q23" s="31">
        <v>6.9</v>
      </c>
      <c r="R23" s="9" t="s">
        <v>20</v>
      </c>
      <c r="S23" s="9" t="s">
        <v>20</v>
      </c>
      <c r="T23" s="31">
        <v>6.8</v>
      </c>
      <c r="U23" s="31">
        <v>6.3</v>
      </c>
      <c r="V23" s="31">
        <v>6.6</v>
      </c>
      <c r="W23" s="31">
        <v>6.6</v>
      </c>
      <c r="X23" s="36">
        <v>6.1</v>
      </c>
      <c r="Y23" s="9" t="s">
        <v>20</v>
      </c>
      <c r="Z23" s="9" t="s">
        <v>20</v>
      </c>
      <c r="AA23" s="9" t="s">
        <v>20</v>
      </c>
      <c r="AB23" s="14">
        <v>5.6349999999999998</v>
      </c>
      <c r="AC23" s="38">
        <v>5.73</v>
      </c>
      <c r="AD23" s="14">
        <v>6.1750000000000007</v>
      </c>
      <c r="AE23" s="14">
        <v>5.94</v>
      </c>
      <c r="AF23" s="35">
        <v>5.6</v>
      </c>
      <c r="AG23" s="35">
        <v>6.19</v>
      </c>
      <c r="AH23" s="35">
        <v>7.07</v>
      </c>
      <c r="AI23" s="9" t="s">
        <v>20</v>
      </c>
      <c r="AJ23" s="9" t="s">
        <v>20</v>
      </c>
      <c r="AK23" s="14">
        <v>6.05</v>
      </c>
      <c r="AL23" s="9" t="s">
        <v>20</v>
      </c>
      <c r="AM23" s="9" t="s">
        <v>20</v>
      </c>
      <c r="AN23" s="14">
        <v>6.49</v>
      </c>
      <c r="AO23" s="9" t="s">
        <v>20</v>
      </c>
      <c r="AP23" s="9" t="s">
        <v>20</v>
      </c>
      <c r="AQ23" s="9" t="s">
        <v>20</v>
      </c>
      <c r="AR23" s="14">
        <v>6.8599999999999994</v>
      </c>
      <c r="AS23" s="14"/>
      <c r="AT23" s="14"/>
      <c r="AU23" s="9" t="s">
        <v>20</v>
      </c>
      <c r="AV23" s="9" t="s">
        <v>20</v>
      </c>
      <c r="AW23" s="14"/>
      <c r="AX23" s="14"/>
    </row>
    <row r="24" spans="1:50" x14ac:dyDescent="0.25">
      <c r="A24" s="2">
        <v>45</v>
      </c>
      <c r="B24" s="2">
        <v>1</v>
      </c>
      <c r="C24" s="2" t="s">
        <v>7</v>
      </c>
      <c r="D24" s="2" t="s">
        <v>11</v>
      </c>
      <c r="E24" s="2" t="s">
        <v>45</v>
      </c>
      <c r="F24">
        <v>7.69</v>
      </c>
      <c r="G24" s="72">
        <f t="shared" si="0"/>
        <v>0</v>
      </c>
      <c r="H24" s="2"/>
      <c r="I24" s="31">
        <v>5.7</v>
      </c>
      <c r="J24" s="31">
        <v>5.8</v>
      </c>
      <c r="K24" s="31">
        <v>5.9</v>
      </c>
      <c r="L24" s="31">
        <v>7.4</v>
      </c>
      <c r="M24" s="31">
        <v>7.4</v>
      </c>
      <c r="N24" s="31">
        <v>7.5</v>
      </c>
      <c r="O24" s="9" t="s">
        <v>20</v>
      </c>
      <c r="P24" s="31">
        <v>7.4</v>
      </c>
      <c r="Q24" s="31">
        <v>7.5</v>
      </c>
      <c r="R24" s="9" t="s">
        <v>20</v>
      </c>
      <c r="S24" s="9" t="s">
        <v>20</v>
      </c>
      <c r="T24" s="31">
        <v>7.4</v>
      </c>
      <c r="U24" s="31">
        <v>7.1</v>
      </c>
      <c r="V24" s="31">
        <v>7.2</v>
      </c>
      <c r="W24" s="31">
        <v>7.2</v>
      </c>
      <c r="X24" s="36">
        <v>6.7</v>
      </c>
      <c r="Y24" s="9" t="s">
        <v>20</v>
      </c>
      <c r="Z24" s="9" t="s">
        <v>20</v>
      </c>
      <c r="AA24" s="9" t="s">
        <v>20</v>
      </c>
      <c r="AB24" s="14">
        <v>6.3550000000000004</v>
      </c>
      <c r="AC24" s="38">
        <v>6.3849999999999998</v>
      </c>
      <c r="AD24" s="14">
        <v>6.5749999999999993</v>
      </c>
      <c r="AE24" s="14">
        <v>7.01</v>
      </c>
      <c r="AF24" s="35">
        <v>6.57</v>
      </c>
      <c r="AG24" s="35">
        <v>7.43</v>
      </c>
      <c r="AH24" s="14">
        <v>7.69</v>
      </c>
      <c r="AI24" s="9" t="s">
        <v>20</v>
      </c>
      <c r="AJ24" s="9" t="s">
        <v>20</v>
      </c>
      <c r="AK24" s="14">
        <v>6.95</v>
      </c>
      <c r="AL24" s="9" t="s">
        <v>20</v>
      </c>
      <c r="AM24" s="9" t="s">
        <v>20</v>
      </c>
      <c r="AN24" s="14">
        <v>7.36</v>
      </c>
      <c r="AO24" s="9" t="s">
        <v>20</v>
      </c>
      <c r="AP24" s="9" t="s">
        <v>20</v>
      </c>
      <c r="AQ24" s="9" t="s">
        <v>20</v>
      </c>
      <c r="AR24" s="14">
        <v>7.35</v>
      </c>
      <c r="AS24" s="14"/>
      <c r="AT24" s="14"/>
      <c r="AU24" s="9" t="s">
        <v>20</v>
      </c>
      <c r="AV24" s="9" t="s">
        <v>20</v>
      </c>
      <c r="AW24" s="14"/>
      <c r="AX24" s="14"/>
    </row>
    <row r="25" spans="1:50" x14ac:dyDescent="0.25">
      <c r="A25" s="2">
        <v>46</v>
      </c>
      <c r="B25" s="2">
        <v>1</v>
      </c>
      <c r="C25" s="2" t="s">
        <v>8</v>
      </c>
      <c r="D25" s="2" t="s">
        <v>5</v>
      </c>
      <c r="E25" s="2" t="s">
        <v>43</v>
      </c>
      <c r="F25">
        <v>5.78</v>
      </c>
      <c r="G25" s="72">
        <f t="shared" si="0"/>
        <v>0</v>
      </c>
      <c r="H25" s="2"/>
      <c r="I25" s="31">
        <v>5.9</v>
      </c>
      <c r="J25" s="31">
        <v>6</v>
      </c>
      <c r="K25" s="31">
        <v>6.5</v>
      </c>
      <c r="L25" s="31">
        <v>6.9</v>
      </c>
      <c r="M25" s="31">
        <v>6.5</v>
      </c>
      <c r="N25" s="31">
        <v>6.6</v>
      </c>
      <c r="O25" s="9" t="s">
        <v>20</v>
      </c>
      <c r="P25" s="31">
        <v>6.4</v>
      </c>
      <c r="Q25" s="31">
        <v>6.1</v>
      </c>
      <c r="R25" s="9" t="s">
        <v>20</v>
      </c>
      <c r="S25" s="9" t="s">
        <v>20</v>
      </c>
      <c r="T25" s="31">
        <v>6</v>
      </c>
      <c r="U25" s="31">
        <v>5.8</v>
      </c>
      <c r="V25" s="31">
        <v>5.5</v>
      </c>
      <c r="W25" s="31">
        <v>5.6</v>
      </c>
      <c r="X25" s="36">
        <v>5.4</v>
      </c>
      <c r="Y25" s="9" t="s">
        <v>20</v>
      </c>
      <c r="Z25" s="9" t="s">
        <v>20</v>
      </c>
      <c r="AA25" s="9" t="s">
        <v>20</v>
      </c>
      <c r="AB25" s="14">
        <v>5.05</v>
      </c>
      <c r="AC25" s="38">
        <v>5.3849999999999998</v>
      </c>
      <c r="AD25" s="14">
        <v>5.41</v>
      </c>
      <c r="AE25" s="14">
        <v>5.45</v>
      </c>
      <c r="AF25" s="35">
        <v>5.03</v>
      </c>
      <c r="AG25" s="35">
        <v>5.8</v>
      </c>
      <c r="AH25" s="35">
        <v>5.78</v>
      </c>
      <c r="AI25" s="9" t="s">
        <v>20</v>
      </c>
      <c r="AJ25" s="9" t="s">
        <v>20</v>
      </c>
      <c r="AK25" s="14">
        <v>4.9400000000000004</v>
      </c>
      <c r="AL25" s="9" t="s">
        <v>20</v>
      </c>
      <c r="AM25" s="9" t="s">
        <v>20</v>
      </c>
      <c r="AN25" s="14">
        <v>5.44</v>
      </c>
      <c r="AO25" s="9" t="s">
        <v>20</v>
      </c>
      <c r="AP25" s="9" t="s">
        <v>20</v>
      </c>
      <c r="AQ25" s="9" t="s">
        <v>20</v>
      </c>
      <c r="AR25" s="14">
        <v>5.7050000000000001</v>
      </c>
      <c r="AS25" s="14">
        <v>6.1</v>
      </c>
      <c r="AT25" s="14">
        <v>6.3599999999999994</v>
      </c>
      <c r="AU25" s="9" t="s">
        <v>20</v>
      </c>
      <c r="AV25" s="9" t="s">
        <v>20</v>
      </c>
      <c r="AW25" s="14"/>
      <c r="AX25" s="14"/>
    </row>
    <row r="26" spans="1:50" x14ac:dyDescent="0.25">
      <c r="A26" s="2">
        <v>47</v>
      </c>
      <c r="B26" s="2">
        <v>1</v>
      </c>
      <c r="C26" s="2" t="s">
        <v>10</v>
      </c>
      <c r="D26" s="2" t="s">
        <v>9</v>
      </c>
      <c r="E26" s="2" t="s">
        <v>44</v>
      </c>
      <c r="F26">
        <v>7.08</v>
      </c>
      <c r="G26" s="72">
        <f t="shared" si="0"/>
        <v>0</v>
      </c>
      <c r="H26" s="2"/>
      <c r="I26" s="31">
        <v>5.8</v>
      </c>
      <c r="J26" s="31">
        <v>6.1</v>
      </c>
      <c r="K26" s="31">
        <v>6.8</v>
      </c>
      <c r="L26" s="31">
        <v>7.4</v>
      </c>
      <c r="M26" s="31">
        <v>7.2</v>
      </c>
      <c r="N26" s="31">
        <v>7.4</v>
      </c>
      <c r="O26" s="9" t="s">
        <v>20</v>
      </c>
      <c r="P26" s="31">
        <v>7.2</v>
      </c>
      <c r="Q26" s="31">
        <v>7.3</v>
      </c>
      <c r="R26" s="9" t="s">
        <v>20</v>
      </c>
      <c r="S26" s="9" t="s">
        <v>20</v>
      </c>
      <c r="T26" s="31">
        <v>6.9</v>
      </c>
      <c r="U26" s="31">
        <v>6.6</v>
      </c>
      <c r="V26" s="31">
        <v>6.9</v>
      </c>
      <c r="W26" s="31">
        <v>6.8</v>
      </c>
      <c r="X26" s="36">
        <v>6.4</v>
      </c>
      <c r="Y26" s="9" t="s">
        <v>20</v>
      </c>
      <c r="Z26" s="9" t="s">
        <v>20</v>
      </c>
      <c r="AA26" s="9" t="s">
        <v>20</v>
      </c>
      <c r="AB26" s="14">
        <v>5.8550000000000004</v>
      </c>
      <c r="AC26" s="38">
        <v>6.1950000000000003</v>
      </c>
      <c r="AD26" s="14">
        <v>5.9350000000000005</v>
      </c>
      <c r="AE26" s="14">
        <v>6.1850000000000005</v>
      </c>
      <c r="AF26" s="35">
        <v>5.69</v>
      </c>
      <c r="AG26" s="35">
        <v>6.63</v>
      </c>
      <c r="AH26" s="14">
        <v>7.08</v>
      </c>
      <c r="AI26" s="9" t="s">
        <v>20</v>
      </c>
      <c r="AJ26" s="9" t="s">
        <v>20</v>
      </c>
      <c r="AK26" s="14">
        <v>6.49</v>
      </c>
      <c r="AL26" s="9" t="s">
        <v>20</v>
      </c>
      <c r="AM26" s="9" t="s">
        <v>20</v>
      </c>
      <c r="AN26" s="14">
        <v>6.52</v>
      </c>
      <c r="AO26" s="9" t="s">
        <v>20</v>
      </c>
      <c r="AP26" s="9" t="s">
        <v>20</v>
      </c>
      <c r="AQ26" s="9" t="s">
        <v>20</v>
      </c>
      <c r="AR26" s="14">
        <v>6.84</v>
      </c>
      <c r="AS26" s="14"/>
      <c r="AT26" s="14"/>
      <c r="AU26" s="9" t="s">
        <v>20</v>
      </c>
      <c r="AV26" s="9" t="s">
        <v>20</v>
      </c>
      <c r="AW26" s="14"/>
      <c r="AX26" s="14"/>
    </row>
    <row r="27" spans="1:50" x14ac:dyDescent="0.25">
      <c r="A27" s="2">
        <v>48</v>
      </c>
      <c r="B27" s="2">
        <v>1</v>
      </c>
      <c r="C27" s="2" t="s">
        <v>7</v>
      </c>
      <c r="D27" s="2" t="s">
        <v>42</v>
      </c>
      <c r="E27" s="2" t="s">
        <v>42</v>
      </c>
      <c r="F27">
        <v>7.84</v>
      </c>
      <c r="G27" s="72">
        <f t="shared" si="0"/>
        <v>0</v>
      </c>
      <c r="H27" s="2"/>
      <c r="I27" s="31">
        <v>6</v>
      </c>
      <c r="J27" s="31">
        <v>6</v>
      </c>
      <c r="K27" s="31">
        <v>6.9</v>
      </c>
      <c r="L27" s="31">
        <v>7.2</v>
      </c>
      <c r="M27" s="31">
        <v>7.3</v>
      </c>
      <c r="N27" s="31">
        <v>7.5</v>
      </c>
      <c r="O27" s="9" t="s">
        <v>20</v>
      </c>
      <c r="P27" s="31">
        <v>7.4</v>
      </c>
      <c r="Q27" s="31">
        <v>7.6</v>
      </c>
      <c r="R27" s="9" t="s">
        <v>20</v>
      </c>
      <c r="S27" s="9" t="s">
        <v>20</v>
      </c>
      <c r="T27" s="31">
        <v>7.3</v>
      </c>
      <c r="U27" s="31">
        <v>7.1</v>
      </c>
      <c r="V27" s="31">
        <v>7.5</v>
      </c>
      <c r="W27" s="31">
        <v>7.3</v>
      </c>
      <c r="X27" s="36">
        <v>7</v>
      </c>
      <c r="Y27" s="9" t="s">
        <v>20</v>
      </c>
      <c r="Z27" s="9" t="s">
        <v>20</v>
      </c>
      <c r="AA27" s="9" t="s">
        <v>20</v>
      </c>
      <c r="AB27" s="14">
        <v>6.4550000000000001</v>
      </c>
      <c r="AC27" s="38">
        <v>6.5449999999999999</v>
      </c>
      <c r="AD27" s="14">
        <v>7.04</v>
      </c>
      <c r="AE27" s="14">
        <v>7.0449999999999999</v>
      </c>
      <c r="AF27" s="35">
        <v>6.6</v>
      </c>
      <c r="AG27" s="35">
        <v>6.94</v>
      </c>
      <c r="AH27" s="14">
        <v>7.84</v>
      </c>
      <c r="AI27" s="9" t="s">
        <v>20</v>
      </c>
      <c r="AJ27" s="9" t="s">
        <v>20</v>
      </c>
      <c r="AK27" s="14">
        <v>7.37</v>
      </c>
      <c r="AL27" s="9" t="s">
        <v>20</v>
      </c>
      <c r="AM27" s="9" t="s">
        <v>20</v>
      </c>
      <c r="AN27" s="14">
        <v>7.6</v>
      </c>
      <c r="AO27" s="9" t="s">
        <v>20</v>
      </c>
      <c r="AP27" s="9" t="s">
        <v>20</v>
      </c>
      <c r="AQ27" s="9" t="s">
        <v>20</v>
      </c>
      <c r="AR27" s="14">
        <v>7.9700000000000006</v>
      </c>
      <c r="AS27" s="14">
        <v>7.8150000000000004</v>
      </c>
      <c r="AT27" s="14">
        <v>7.4</v>
      </c>
      <c r="AU27" s="9" t="s">
        <v>20</v>
      </c>
      <c r="AV27" s="9" t="s">
        <v>20</v>
      </c>
      <c r="AW27" s="14"/>
      <c r="AX27" s="14"/>
    </row>
    <row r="28" spans="1:50" x14ac:dyDescent="0.25">
      <c r="A28" s="2">
        <v>49</v>
      </c>
      <c r="B28" s="2">
        <v>2</v>
      </c>
      <c r="C28" s="2" t="s">
        <v>8</v>
      </c>
      <c r="D28" s="2" t="s">
        <v>42</v>
      </c>
      <c r="E28" s="2" t="s">
        <v>42</v>
      </c>
      <c r="F28">
        <v>6.25</v>
      </c>
      <c r="G28" s="72">
        <f t="shared" si="0"/>
        <v>0</v>
      </c>
      <c r="H28" s="2"/>
      <c r="I28" s="31">
        <v>6.1</v>
      </c>
      <c r="J28" s="31">
        <v>6.4</v>
      </c>
      <c r="K28" s="31">
        <v>6.1</v>
      </c>
      <c r="L28" s="31">
        <v>7.1</v>
      </c>
      <c r="M28" s="31">
        <v>6.9</v>
      </c>
      <c r="N28" s="31">
        <v>6.8</v>
      </c>
      <c r="O28" s="9" t="s">
        <v>20</v>
      </c>
      <c r="P28" s="31">
        <v>6.5</v>
      </c>
      <c r="Q28" s="31">
        <v>6.5</v>
      </c>
      <c r="R28" s="9" t="s">
        <v>20</v>
      </c>
      <c r="S28" s="9" t="s">
        <v>20</v>
      </c>
      <c r="T28" s="31">
        <v>6.2</v>
      </c>
      <c r="U28" s="31">
        <v>6.1</v>
      </c>
      <c r="V28" s="31">
        <v>6.2</v>
      </c>
      <c r="W28" s="31">
        <v>5.9</v>
      </c>
      <c r="X28" s="36">
        <v>5.5</v>
      </c>
      <c r="Y28" s="9" t="s">
        <v>20</v>
      </c>
      <c r="Z28" s="9" t="s">
        <v>20</v>
      </c>
      <c r="AA28" s="9" t="s">
        <v>20</v>
      </c>
      <c r="AB28" s="14">
        <v>5.5649999999999995</v>
      </c>
      <c r="AC28" s="38">
        <v>5.3949999999999996</v>
      </c>
      <c r="AD28" s="14">
        <v>5.15</v>
      </c>
      <c r="AE28" s="14">
        <v>5.57</v>
      </c>
      <c r="AF28" s="35">
        <v>4.9800000000000004</v>
      </c>
      <c r="AG28" s="35">
        <v>5.4</v>
      </c>
      <c r="AH28" s="14">
        <v>6.25</v>
      </c>
      <c r="AI28" s="9" t="s">
        <v>20</v>
      </c>
      <c r="AJ28" s="9" t="s">
        <v>20</v>
      </c>
      <c r="AK28" s="14">
        <v>5.72</v>
      </c>
      <c r="AL28" s="9" t="s">
        <v>20</v>
      </c>
      <c r="AM28" s="9" t="s">
        <v>20</v>
      </c>
      <c r="AN28" s="14">
        <v>5.41</v>
      </c>
      <c r="AO28" s="9" t="s">
        <v>20</v>
      </c>
      <c r="AP28" s="9" t="s">
        <v>20</v>
      </c>
      <c r="AQ28" s="9" t="s">
        <v>20</v>
      </c>
      <c r="AR28" s="14">
        <v>5.55</v>
      </c>
      <c r="AS28" s="14"/>
      <c r="AT28" s="14"/>
      <c r="AU28" s="9" t="s">
        <v>20</v>
      </c>
      <c r="AV28" s="9" t="s">
        <v>20</v>
      </c>
      <c r="AW28" s="14"/>
      <c r="AX28" s="14"/>
    </row>
    <row r="29" spans="1:50" x14ac:dyDescent="0.25">
      <c r="A29" s="2">
        <v>50</v>
      </c>
      <c r="B29" s="2">
        <v>2</v>
      </c>
      <c r="C29" s="2" t="s">
        <v>8</v>
      </c>
      <c r="D29" s="2" t="s">
        <v>9</v>
      </c>
      <c r="E29" s="2" t="s">
        <v>44</v>
      </c>
      <c r="F29">
        <v>5.72</v>
      </c>
      <c r="G29" s="72">
        <f t="shared" si="0"/>
        <v>0</v>
      </c>
      <c r="H29" s="2"/>
      <c r="I29" s="31">
        <v>6.2</v>
      </c>
      <c r="J29" s="31">
        <v>6.2</v>
      </c>
      <c r="K29" s="31">
        <v>6</v>
      </c>
      <c r="L29" s="31">
        <v>7.1</v>
      </c>
      <c r="M29" s="31">
        <v>6.7</v>
      </c>
      <c r="N29" s="31">
        <v>6.8</v>
      </c>
      <c r="O29" s="9" t="s">
        <v>20</v>
      </c>
      <c r="P29" s="31">
        <v>6.4</v>
      </c>
      <c r="Q29" s="31">
        <v>6.2</v>
      </c>
      <c r="R29" s="9" t="s">
        <v>20</v>
      </c>
      <c r="S29" s="9" t="s">
        <v>20</v>
      </c>
      <c r="T29" s="31">
        <v>6</v>
      </c>
      <c r="U29" s="31">
        <v>5.9</v>
      </c>
      <c r="V29" s="31">
        <v>6</v>
      </c>
      <c r="W29" s="31">
        <v>6</v>
      </c>
      <c r="X29" s="36">
        <v>5.4</v>
      </c>
      <c r="Y29" s="9" t="s">
        <v>20</v>
      </c>
      <c r="Z29" s="9" t="s">
        <v>20</v>
      </c>
      <c r="AA29" s="9" t="s">
        <v>20</v>
      </c>
      <c r="AB29" s="14">
        <v>5.09</v>
      </c>
      <c r="AC29" s="38">
        <v>5.83</v>
      </c>
      <c r="AD29" s="14">
        <v>5.15</v>
      </c>
      <c r="AE29" s="14">
        <v>5.51</v>
      </c>
      <c r="AF29" s="35">
        <v>4.99</v>
      </c>
      <c r="AG29" s="35">
        <v>6.4</v>
      </c>
      <c r="AH29" s="14">
        <v>5.72</v>
      </c>
      <c r="AI29" s="9" t="s">
        <v>20</v>
      </c>
      <c r="AJ29" s="9" t="s">
        <v>20</v>
      </c>
      <c r="AK29" s="14">
        <v>5.37</v>
      </c>
      <c r="AL29" s="9" t="s">
        <v>20</v>
      </c>
      <c r="AM29" s="9" t="s">
        <v>20</v>
      </c>
      <c r="AN29" s="14">
        <v>5.32</v>
      </c>
      <c r="AO29" s="9" t="s">
        <v>20</v>
      </c>
      <c r="AP29" s="9" t="s">
        <v>20</v>
      </c>
      <c r="AQ29" s="9" t="s">
        <v>20</v>
      </c>
      <c r="AR29" s="14">
        <v>5.74</v>
      </c>
      <c r="AS29" s="14"/>
      <c r="AT29" s="14"/>
      <c r="AU29" s="9" t="s">
        <v>20</v>
      </c>
      <c r="AV29" s="9" t="s">
        <v>20</v>
      </c>
      <c r="AW29" s="14"/>
      <c r="AX29" s="14"/>
    </row>
    <row r="30" spans="1:50" x14ac:dyDescent="0.25">
      <c r="A30" s="2">
        <v>51</v>
      </c>
      <c r="B30" s="2">
        <v>2</v>
      </c>
      <c r="C30" s="2" t="s">
        <v>10</v>
      </c>
      <c r="D30" s="2" t="s">
        <v>5</v>
      </c>
      <c r="E30" s="2" t="s">
        <v>43</v>
      </c>
      <c r="F30">
        <v>7.1</v>
      </c>
      <c r="G30" s="72">
        <f t="shared" si="0"/>
        <v>0</v>
      </c>
      <c r="H30" s="2"/>
      <c r="I30" s="31">
        <v>6</v>
      </c>
      <c r="J30" s="31">
        <v>6.1</v>
      </c>
      <c r="K30" s="31">
        <v>6.2</v>
      </c>
      <c r="L30" s="31">
        <v>7.3</v>
      </c>
      <c r="M30" s="31">
        <v>7.2</v>
      </c>
      <c r="N30" s="31">
        <v>7.4</v>
      </c>
      <c r="O30" s="9" t="s">
        <v>20</v>
      </c>
      <c r="P30" s="31">
        <v>7.1</v>
      </c>
      <c r="Q30" s="31">
        <v>7.2</v>
      </c>
      <c r="R30" s="9" t="s">
        <v>20</v>
      </c>
      <c r="S30" s="9" t="s">
        <v>20</v>
      </c>
      <c r="T30" s="31">
        <v>7</v>
      </c>
      <c r="U30" s="31">
        <v>6.8</v>
      </c>
      <c r="V30" s="31">
        <v>6.7</v>
      </c>
      <c r="W30" s="31">
        <v>6.5</v>
      </c>
      <c r="X30" s="36">
        <v>6.5</v>
      </c>
      <c r="Y30" s="9" t="s">
        <v>20</v>
      </c>
      <c r="Z30" s="9" t="s">
        <v>20</v>
      </c>
      <c r="AA30" s="9" t="s">
        <v>20</v>
      </c>
      <c r="AB30" s="14">
        <v>5.83</v>
      </c>
      <c r="AC30" s="38">
        <v>6.125</v>
      </c>
      <c r="AD30" s="14">
        <v>6.0049999999999999</v>
      </c>
      <c r="AE30" s="14">
        <v>6.2100000000000009</v>
      </c>
      <c r="AF30" s="35">
        <v>5.62</v>
      </c>
      <c r="AG30" s="35">
        <v>5.73</v>
      </c>
      <c r="AH30" s="35">
        <v>7.1</v>
      </c>
      <c r="AI30" s="9" t="s">
        <v>20</v>
      </c>
      <c r="AJ30" s="9" t="s">
        <v>20</v>
      </c>
      <c r="AK30" s="14">
        <v>6.79</v>
      </c>
      <c r="AL30" s="9" t="s">
        <v>20</v>
      </c>
      <c r="AM30" s="9" t="s">
        <v>20</v>
      </c>
      <c r="AN30" s="14">
        <v>6.5</v>
      </c>
      <c r="AO30" s="9" t="s">
        <v>20</v>
      </c>
      <c r="AP30" s="9" t="s">
        <v>20</v>
      </c>
      <c r="AQ30" s="9" t="s">
        <v>20</v>
      </c>
      <c r="AR30" s="14">
        <v>6.07</v>
      </c>
      <c r="AS30" s="14"/>
      <c r="AT30" s="14"/>
      <c r="AU30" s="9" t="s">
        <v>20</v>
      </c>
      <c r="AV30" s="9" t="s">
        <v>20</v>
      </c>
      <c r="AW30" s="14"/>
      <c r="AX30" s="14"/>
    </row>
    <row r="31" spans="1:50" x14ac:dyDescent="0.25">
      <c r="A31" s="2">
        <v>52</v>
      </c>
      <c r="B31" s="2">
        <v>2</v>
      </c>
      <c r="C31" s="2" t="s">
        <v>42</v>
      </c>
      <c r="D31" s="2" t="s">
        <v>9</v>
      </c>
      <c r="E31" s="2" t="s">
        <v>44</v>
      </c>
      <c r="F31">
        <v>4.6399999999999997</v>
      </c>
      <c r="G31" s="72">
        <f t="shared" si="0"/>
        <v>0</v>
      </c>
      <c r="H31" s="2"/>
      <c r="I31" s="31">
        <v>5.6</v>
      </c>
      <c r="J31" s="31">
        <v>5.5</v>
      </c>
      <c r="K31" s="31">
        <v>6.4</v>
      </c>
      <c r="L31" s="31">
        <v>5.7</v>
      </c>
      <c r="M31" s="31">
        <v>5.6</v>
      </c>
      <c r="N31" s="31">
        <v>5.3</v>
      </c>
      <c r="O31" s="9" t="s">
        <v>20</v>
      </c>
      <c r="P31" s="31">
        <v>5</v>
      </c>
      <c r="Q31" s="31">
        <v>4.9000000000000004</v>
      </c>
      <c r="R31" s="9" t="s">
        <v>20</v>
      </c>
      <c r="S31" s="9" t="s">
        <v>20</v>
      </c>
      <c r="T31" s="31">
        <v>4.7</v>
      </c>
      <c r="U31" s="31">
        <v>4.7</v>
      </c>
      <c r="V31" s="31">
        <v>4.5999999999999996</v>
      </c>
      <c r="W31" s="31">
        <v>4.4000000000000004</v>
      </c>
      <c r="X31" s="36">
        <v>4.5999999999999996</v>
      </c>
      <c r="Y31" s="9" t="s">
        <v>20</v>
      </c>
      <c r="Z31" s="9" t="s">
        <v>20</v>
      </c>
      <c r="AA31" s="9" t="s">
        <v>20</v>
      </c>
      <c r="AB31" s="14">
        <v>4.085</v>
      </c>
      <c r="AC31" s="38">
        <v>5.0150000000000006</v>
      </c>
      <c r="AD31" s="14">
        <v>4.26</v>
      </c>
      <c r="AE31" s="14">
        <v>4.79</v>
      </c>
      <c r="AF31" s="35">
        <v>4.4000000000000004</v>
      </c>
      <c r="AG31" s="35">
        <v>4.5999999999999996</v>
      </c>
      <c r="AH31" s="14">
        <v>4.6399999999999997</v>
      </c>
      <c r="AI31" s="9" t="s">
        <v>20</v>
      </c>
      <c r="AJ31" s="9" t="s">
        <v>20</v>
      </c>
      <c r="AK31" s="14">
        <v>4.38</v>
      </c>
      <c r="AL31" s="9" t="s">
        <v>20</v>
      </c>
      <c r="AM31" s="9" t="s">
        <v>20</v>
      </c>
      <c r="AN31" s="14">
        <v>4.38</v>
      </c>
      <c r="AO31" s="9" t="s">
        <v>20</v>
      </c>
      <c r="AP31" s="9" t="s">
        <v>20</v>
      </c>
      <c r="AQ31" s="9" t="s">
        <v>20</v>
      </c>
      <c r="AR31" s="14">
        <v>4.9800000000000004</v>
      </c>
      <c r="AS31" s="14"/>
      <c r="AT31" s="14"/>
      <c r="AU31" s="9" t="s">
        <v>20</v>
      </c>
      <c r="AV31" s="9" t="s">
        <v>20</v>
      </c>
      <c r="AW31" s="14"/>
      <c r="AX31" s="14"/>
    </row>
    <row r="32" spans="1:50" x14ac:dyDescent="0.25">
      <c r="A32" s="2">
        <v>53</v>
      </c>
      <c r="B32" s="2">
        <v>2</v>
      </c>
      <c r="C32" s="2" t="s">
        <v>42</v>
      </c>
      <c r="D32" s="2" t="s">
        <v>12</v>
      </c>
      <c r="E32" s="2" t="s">
        <v>45</v>
      </c>
      <c r="F32">
        <v>4.8499999999999996</v>
      </c>
      <c r="G32" s="72">
        <f t="shared" si="0"/>
        <v>0</v>
      </c>
      <c r="H32" s="2"/>
      <c r="I32" s="31">
        <v>5.8</v>
      </c>
      <c r="J32" s="31">
        <v>6</v>
      </c>
      <c r="K32" s="31">
        <v>6.2</v>
      </c>
      <c r="L32" s="31">
        <v>5.7</v>
      </c>
      <c r="M32" s="31">
        <v>5.7</v>
      </c>
      <c r="N32" s="31">
        <v>5.6</v>
      </c>
      <c r="O32" s="9" t="s">
        <v>20</v>
      </c>
      <c r="P32" s="31">
        <v>5.0999999999999996</v>
      </c>
      <c r="Q32" s="31">
        <v>5.0999999999999996</v>
      </c>
      <c r="R32" s="9" t="s">
        <v>20</v>
      </c>
      <c r="S32" s="9" t="s">
        <v>20</v>
      </c>
      <c r="T32" s="31">
        <v>4.8</v>
      </c>
      <c r="U32" s="31">
        <v>4.7</v>
      </c>
      <c r="V32" s="31">
        <v>4.8</v>
      </c>
      <c r="W32" s="31">
        <v>4.5</v>
      </c>
      <c r="X32" s="36">
        <v>4.7</v>
      </c>
      <c r="Y32" s="9" t="s">
        <v>20</v>
      </c>
      <c r="Z32" s="9" t="s">
        <v>20</v>
      </c>
      <c r="AA32" s="9" t="s">
        <v>20</v>
      </c>
      <c r="AB32" s="14">
        <v>4.3900000000000006</v>
      </c>
      <c r="AC32" s="38">
        <v>5.35</v>
      </c>
      <c r="AD32" s="14">
        <v>4.2650000000000006</v>
      </c>
      <c r="AE32" s="14">
        <v>4.95</v>
      </c>
      <c r="AF32" s="35">
        <v>4.71</v>
      </c>
      <c r="AG32" s="35">
        <v>6.45</v>
      </c>
      <c r="AH32" s="14">
        <v>4.8499999999999996</v>
      </c>
      <c r="AI32" s="9" t="s">
        <v>20</v>
      </c>
      <c r="AJ32" s="9" t="s">
        <v>20</v>
      </c>
      <c r="AK32" s="14">
        <v>4.5599999999999996</v>
      </c>
      <c r="AL32" s="9" t="s">
        <v>20</v>
      </c>
      <c r="AM32" s="9" t="s">
        <v>20</v>
      </c>
      <c r="AN32" s="14">
        <v>4.7</v>
      </c>
      <c r="AO32" s="9" t="s">
        <v>20</v>
      </c>
      <c r="AP32" s="9" t="s">
        <v>20</v>
      </c>
      <c r="AQ32" s="9" t="s">
        <v>20</v>
      </c>
      <c r="AR32" s="14">
        <v>5.665</v>
      </c>
      <c r="AS32" s="14"/>
      <c r="AT32" s="14"/>
      <c r="AU32" s="9" t="s">
        <v>20</v>
      </c>
      <c r="AV32" s="9" t="s">
        <v>20</v>
      </c>
      <c r="AW32" s="14"/>
      <c r="AX32" s="14"/>
    </row>
    <row r="33" spans="1:50" x14ac:dyDescent="0.25">
      <c r="A33" s="2">
        <v>54</v>
      </c>
      <c r="B33" s="2">
        <v>2</v>
      </c>
      <c r="C33" s="2" t="s">
        <v>7</v>
      </c>
      <c r="D33" s="2" t="s">
        <v>5</v>
      </c>
      <c r="E33" s="2" t="s">
        <v>43</v>
      </c>
      <c r="F33">
        <v>7.45</v>
      </c>
      <c r="G33" s="72">
        <f t="shared" si="0"/>
        <v>0</v>
      </c>
      <c r="H33" s="2"/>
      <c r="I33" s="31">
        <v>5.9</v>
      </c>
      <c r="J33" s="31">
        <v>5.8</v>
      </c>
      <c r="K33" s="31">
        <v>6.2</v>
      </c>
      <c r="L33" s="31">
        <v>7.4</v>
      </c>
      <c r="M33" s="31">
        <v>7.6</v>
      </c>
      <c r="N33" s="31">
        <v>7.5</v>
      </c>
      <c r="O33" s="9" t="s">
        <v>20</v>
      </c>
      <c r="P33" s="31">
        <v>7.4</v>
      </c>
      <c r="Q33" s="31">
        <v>7.3</v>
      </c>
      <c r="R33" s="9" t="s">
        <v>20</v>
      </c>
      <c r="S33" s="9" t="s">
        <v>20</v>
      </c>
      <c r="T33" s="31">
        <v>7.5</v>
      </c>
      <c r="U33" s="31">
        <v>7</v>
      </c>
      <c r="V33" s="31">
        <v>7.4</v>
      </c>
      <c r="W33" s="31">
        <v>7.2</v>
      </c>
      <c r="X33" s="36">
        <v>6.7</v>
      </c>
      <c r="Y33" s="9" t="s">
        <v>20</v>
      </c>
      <c r="Z33" s="9" t="s">
        <v>20</v>
      </c>
      <c r="AA33" s="9" t="s">
        <v>20</v>
      </c>
      <c r="AB33" s="14">
        <v>6.43</v>
      </c>
      <c r="AC33" s="38">
        <v>6.51</v>
      </c>
      <c r="AD33" s="14">
        <v>6.5250000000000004</v>
      </c>
      <c r="AE33" s="14">
        <v>7.05</v>
      </c>
      <c r="AF33" s="35">
        <v>6.35</v>
      </c>
      <c r="AG33" s="35">
        <v>6.41</v>
      </c>
      <c r="AH33" s="35">
        <v>7.45</v>
      </c>
      <c r="AI33" s="9" t="s">
        <v>20</v>
      </c>
      <c r="AJ33" s="9" t="s">
        <v>20</v>
      </c>
      <c r="AK33" s="14">
        <v>7.14</v>
      </c>
      <c r="AL33" s="9" t="s">
        <v>20</v>
      </c>
      <c r="AM33" s="9" t="s">
        <v>20</v>
      </c>
      <c r="AN33" s="14">
        <v>7.34</v>
      </c>
      <c r="AO33" s="9" t="s">
        <v>20</v>
      </c>
      <c r="AP33" s="9" t="s">
        <v>20</v>
      </c>
      <c r="AQ33" s="9" t="s">
        <v>20</v>
      </c>
      <c r="AR33" s="14">
        <v>7.38</v>
      </c>
      <c r="AS33" s="14"/>
      <c r="AT33" s="14"/>
      <c r="AU33" s="9" t="s">
        <v>20</v>
      </c>
      <c r="AV33" s="9" t="s">
        <v>20</v>
      </c>
      <c r="AW33" s="14"/>
      <c r="AX33" s="14"/>
    </row>
    <row r="34" spans="1:50" x14ac:dyDescent="0.25">
      <c r="A34" s="2">
        <v>55</v>
      </c>
      <c r="B34" s="2">
        <v>2</v>
      </c>
      <c r="C34" s="2" t="s">
        <v>42</v>
      </c>
      <c r="D34" s="2" t="s">
        <v>42</v>
      </c>
      <c r="E34" s="2" t="s">
        <v>42</v>
      </c>
      <c r="F34">
        <v>4.87</v>
      </c>
      <c r="G34" s="72">
        <f t="shared" si="0"/>
        <v>0</v>
      </c>
      <c r="H34" s="2"/>
      <c r="I34" s="31">
        <v>6</v>
      </c>
      <c r="J34" s="31">
        <v>6.6</v>
      </c>
      <c r="K34" s="31">
        <v>6.5</v>
      </c>
      <c r="L34" s="31">
        <v>6.2</v>
      </c>
      <c r="M34" s="31">
        <v>5.9</v>
      </c>
      <c r="N34" s="31">
        <v>5.7</v>
      </c>
      <c r="O34" s="9" t="s">
        <v>20</v>
      </c>
      <c r="P34" s="31">
        <v>5.4</v>
      </c>
      <c r="Q34" s="31">
        <v>5.2</v>
      </c>
      <c r="R34" s="9" t="s">
        <v>20</v>
      </c>
      <c r="S34" s="9" t="s">
        <v>20</v>
      </c>
      <c r="T34" s="31">
        <v>5.0999999999999996</v>
      </c>
      <c r="U34" s="31">
        <v>4.8</v>
      </c>
      <c r="V34" s="31">
        <v>4.7</v>
      </c>
      <c r="W34" s="31">
        <v>4.5999999999999996</v>
      </c>
      <c r="X34" s="36">
        <v>4.7</v>
      </c>
      <c r="Y34" s="9" t="s">
        <v>20</v>
      </c>
      <c r="Z34" s="9" t="s">
        <v>20</v>
      </c>
      <c r="AA34" s="9" t="s">
        <v>20</v>
      </c>
      <c r="AB34" s="14">
        <v>4.2650000000000006</v>
      </c>
      <c r="AC34" s="38">
        <v>4.9949999999999992</v>
      </c>
      <c r="AD34" s="14">
        <v>4.3800000000000008</v>
      </c>
      <c r="AE34" s="14">
        <v>4.9400000000000004</v>
      </c>
      <c r="AF34" s="35">
        <v>4.25</v>
      </c>
      <c r="AG34" s="35">
        <v>4.7</v>
      </c>
      <c r="AH34" s="14">
        <v>4.87</v>
      </c>
      <c r="AI34" s="9" t="s">
        <v>20</v>
      </c>
      <c r="AJ34" s="9" t="s">
        <v>20</v>
      </c>
      <c r="AK34" s="14">
        <v>4.32</v>
      </c>
      <c r="AL34" s="9" t="s">
        <v>20</v>
      </c>
      <c r="AM34" s="9" t="s">
        <v>20</v>
      </c>
      <c r="AN34" s="14">
        <v>4.57</v>
      </c>
      <c r="AO34" s="9" t="s">
        <v>20</v>
      </c>
      <c r="AP34" s="9" t="s">
        <v>20</v>
      </c>
      <c r="AQ34" s="9" t="s">
        <v>20</v>
      </c>
      <c r="AR34" s="14">
        <v>5.0299999999999994</v>
      </c>
      <c r="AS34" s="14"/>
      <c r="AT34" s="14"/>
      <c r="AU34" s="9" t="s">
        <v>20</v>
      </c>
      <c r="AV34" s="9" t="s">
        <v>20</v>
      </c>
      <c r="AW34" s="14"/>
      <c r="AX34" s="14"/>
    </row>
    <row r="35" spans="1:50" x14ac:dyDescent="0.25">
      <c r="A35" s="2">
        <v>56</v>
      </c>
      <c r="B35" s="2">
        <v>2</v>
      </c>
      <c r="C35" s="2" t="s">
        <v>8</v>
      </c>
      <c r="D35" s="2" t="s">
        <v>11</v>
      </c>
      <c r="E35" s="2" t="s">
        <v>45</v>
      </c>
      <c r="F35">
        <v>6.12</v>
      </c>
      <c r="G35" s="72">
        <f t="shared" si="0"/>
        <v>0</v>
      </c>
      <c r="H35" s="2"/>
      <c r="I35" s="31">
        <v>6.2</v>
      </c>
      <c r="J35" s="31">
        <v>6.3</v>
      </c>
      <c r="K35" s="31">
        <v>6.6</v>
      </c>
      <c r="L35" s="31">
        <v>7.1</v>
      </c>
      <c r="M35" s="31">
        <v>6.8</v>
      </c>
      <c r="N35" s="31">
        <v>6.8</v>
      </c>
      <c r="O35" s="9" t="s">
        <v>20</v>
      </c>
      <c r="P35" s="31">
        <v>6.5</v>
      </c>
      <c r="Q35" s="31">
        <v>6.4</v>
      </c>
      <c r="R35" s="9" t="s">
        <v>20</v>
      </c>
      <c r="S35" s="9" t="s">
        <v>20</v>
      </c>
      <c r="T35" s="31">
        <v>5.9</v>
      </c>
      <c r="U35" s="31">
        <v>6.3</v>
      </c>
      <c r="V35" s="31">
        <v>6.2</v>
      </c>
      <c r="W35" s="31">
        <v>5.7</v>
      </c>
      <c r="X35" s="36">
        <v>5.6</v>
      </c>
      <c r="Y35" s="9" t="s">
        <v>20</v>
      </c>
      <c r="Z35" s="9" t="s">
        <v>20</v>
      </c>
      <c r="AA35" s="9" t="s">
        <v>20</v>
      </c>
      <c r="AB35" s="14">
        <v>5.1150000000000002</v>
      </c>
      <c r="AC35" s="38">
        <v>5.4849999999999994</v>
      </c>
      <c r="AD35" s="14">
        <v>5.0600000000000005</v>
      </c>
      <c r="AE35" s="14">
        <v>5.57</v>
      </c>
      <c r="AF35" s="35">
        <v>5.0999999999999996</v>
      </c>
      <c r="AG35" s="35">
        <v>5.8</v>
      </c>
      <c r="AH35" s="14">
        <v>6.12</v>
      </c>
      <c r="AI35" s="9" t="s">
        <v>20</v>
      </c>
      <c r="AJ35" s="9" t="s">
        <v>20</v>
      </c>
      <c r="AK35" s="14">
        <v>5.48</v>
      </c>
      <c r="AL35" s="9" t="s">
        <v>20</v>
      </c>
      <c r="AM35" s="9" t="s">
        <v>20</v>
      </c>
      <c r="AN35" s="14">
        <v>5.49</v>
      </c>
      <c r="AO35" s="9" t="s">
        <v>20</v>
      </c>
      <c r="AP35" s="9" t="s">
        <v>20</v>
      </c>
      <c r="AQ35" s="9" t="s">
        <v>20</v>
      </c>
      <c r="AR35" s="14">
        <v>6.0449999999999999</v>
      </c>
      <c r="AS35" s="14"/>
      <c r="AT35" s="14"/>
      <c r="AU35" s="9" t="s">
        <v>20</v>
      </c>
      <c r="AV35" s="9" t="s">
        <v>20</v>
      </c>
      <c r="AW35" s="14"/>
      <c r="AX35" s="14"/>
    </row>
    <row r="36" spans="1:50" x14ac:dyDescent="0.25">
      <c r="A36" s="2">
        <v>57</v>
      </c>
      <c r="B36" s="2">
        <v>2</v>
      </c>
      <c r="C36" s="2" t="s">
        <v>7</v>
      </c>
      <c r="D36" s="2" t="s">
        <v>9</v>
      </c>
      <c r="E36" s="2" t="s">
        <v>44</v>
      </c>
      <c r="F36">
        <v>7.6</v>
      </c>
      <c r="G36" s="72">
        <f t="shared" si="0"/>
        <v>0</v>
      </c>
      <c r="H36" s="2"/>
      <c r="I36" s="31">
        <v>6</v>
      </c>
      <c r="J36" s="31">
        <v>6.1</v>
      </c>
      <c r="K36" s="31">
        <v>6.4</v>
      </c>
      <c r="L36" s="31">
        <v>7.4</v>
      </c>
      <c r="M36" s="31">
        <v>7.7</v>
      </c>
      <c r="N36" s="31">
        <v>7.6</v>
      </c>
      <c r="O36" s="9" t="s">
        <v>20</v>
      </c>
      <c r="P36" s="31">
        <v>7.4</v>
      </c>
      <c r="Q36" s="31">
        <v>7.5</v>
      </c>
      <c r="R36" s="9" t="s">
        <v>20</v>
      </c>
      <c r="S36" s="9" t="s">
        <v>20</v>
      </c>
      <c r="T36" s="31">
        <v>7.7</v>
      </c>
      <c r="U36" s="31">
        <v>7.2</v>
      </c>
      <c r="V36" s="31">
        <v>7.5</v>
      </c>
      <c r="W36" s="31">
        <v>7.2</v>
      </c>
      <c r="X36" s="36">
        <v>6.7</v>
      </c>
      <c r="Y36" s="9" t="s">
        <v>20</v>
      </c>
      <c r="Z36" s="9" t="s">
        <v>20</v>
      </c>
      <c r="AA36" s="9" t="s">
        <v>20</v>
      </c>
      <c r="AB36" s="14">
        <v>6.65</v>
      </c>
      <c r="AC36" s="38">
        <v>6.585</v>
      </c>
      <c r="AD36" s="14">
        <v>6.6549999999999994</v>
      </c>
      <c r="AE36" s="14">
        <v>7.0399999999999991</v>
      </c>
      <c r="AF36" s="35">
        <v>6.52</v>
      </c>
      <c r="AG36" s="35">
        <v>6.67</v>
      </c>
      <c r="AH36" s="14">
        <v>7.6</v>
      </c>
      <c r="AI36" s="9" t="s">
        <v>20</v>
      </c>
      <c r="AJ36" s="9" t="s">
        <v>20</v>
      </c>
      <c r="AK36" s="14">
        <v>7.35</v>
      </c>
      <c r="AL36" s="9" t="s">
        <v>20</v>
      </c>
      <c r="AM36" s="9" t="s">
        <v>20</v>
      </c>
      <c r="AN36" s="14">
        <v>7.34</v>
      </c>
      <c r="AO36" s="9" t="s">
        <v>20</v>
      </c>
      <c r="AP36" s="9" t="s">
        <v>20</v>
      </c>
      <c r="AQ36" s="9" t="s">
        <v>20</v>
      </c>
      <c r="AR36" s="14">
        <v>7.57</v>
      </c>
      <c r="AS36" s="14"/>
      <c r="AT36" s="14"/>
      <c r="AU36" s="9" t="s">
        <v>20</v>
      </c>
      <c r="AV36" s="9" t="s">
        <v>20</v>
      </c>
      <c r="AW36" s="14"/>
      <c r="AX36" s="14"/>
    </row>
    <row r="37" spans="1:50" x14ac:dyDescent="0.25">
      <c r="A37" s="2">
        <v>58</v>
      </c>
      <c r="B37" s="2">
        <v>2</v>
      </c>
      <c r="C37" s="2" t="s">
        <v>8</v>
      </c>
      <c r="D37" s="2" t="s">
        <v>5</v>
      </c>
      <c r="E37" s="2" t="s">
        <v>43</v>
      </c>
      <c r="F37">
        <v>6.07</v>
      </c>
      <c r="G37" s="72">
        <f t="shared" si="0"/>
        <v>0</v>
      </c>
      <c r="H37" s="2"/>
      <c r="I37" s="31">
        <v>6</v>
      </c>
      <c r="J37" s="31">
        <v>6.3</v>
      </c>
      <c r="K37" s="31">
        <v>6.2</v>
      </c>
      <c r="L37" s="31">
        <v>6.9</v>
      </c>
      <c r="M37" s="31">
        <v>6.8</v>
      </c>
      <c r="N37" s="31">
        <v>6.8</v>
      </c>
      <c r="O37" s="9" t="s">
        <v>20</v>
      </c>
      <c r="P37" s="31">
        <v>6.5</v>
      </c>
      <c r="Q37" s="31">
        <v>6.3</v>
      </c>
      <c r="R37" s="9" t="s">
        <v>20</v>
      </c>
      <c r="S37" s="9" t="s">
        <v>20</v>
      </c>
      <c r="T37" s="31">
        <v>5.8</v>
      </c>
      <c r="U37" s="31">
        <v>6</v>
      </c>
      <c r="V37" s="31">
        <v>5.8</v>
      </c>
      <c r="W37" s="31">
        <v>5.9</v>
      </c>
      <c r="X37" s="36">
        <v>5.5</v>
      </c>
      <c r="Y37" s="9" t="s">
        <v>20</v>
      </c>
      <c r="Z37" s="9" t="s">
        <v>20</v>
      </c>
      <c r="AA37" s="9" t="s">
        <v>20</v>
      </c>
      <c r="AB37" s="14">
        <v>5.16</v>
      </c>
      <c r="AC37" s="38">
        <v>5.7949999999999999</v>
      </c>
      <c r="AD37" s="14">
        <v>5.27</v>
      </c>
      <c r="AE37" s="14">
        <v>5.7050000000000001</v>
      </c>
      <c r="AF37" s="35">
        <v>5.22</v>
      </c>
      <c r="AG37" s="35">
        <v>6.15</v>
      </c>
      <c r="AH37" s="35">
        <v>6.07</v>
      </c>
      <c r="AI37" s="9" t="s">
        <v>20</v>
      </c>
      <c r="AJ37" s="9" t="s">
        <v>20</v>
      </c>
      <c r="AK37" s="14">
        <v>5.36</v>
      </c>
      <c r="AL37" s="9" t="s">
        <v>20</v>
      </c>
      <c r="AM37" s="9" t="s">
        <v>20</v>
      </c>
      <c r="AN37" s="14">
        <v>5.98</v>
      </c>
      <c r="AO37" s="9" t="s">
        <v>20</v>
      </c>
      <c r="AP37" s="9" t="s">
        <v>20</v>
      </c>
      <c r="AQ37" s="9" t="s">
        <v>20</v>
      </c>
      <c r="AR37" s="14">
        <v>6.0149999999999997</v>
      </c>
      <c r="AS37" s="14"/>
      <c r="AT37" s="14"/>
      <c r="AU37" s="9" t="s">
        <v>20</v>
      </c>
      <c r="AV37" s="9" t="s">
        <v>20</v>
      </c>
      <c r="AW37" s="14"/>
      <c r="AX37" s="14"/>
    </row>
    <row r="38" spans="1:50" x14ac:dyDescent="0.25">
      <c r="A38" s="2">
        <v>59</v>
      </c>
      <c r="B38" s="2">
        <v>2</v>
      </c>
      <c r="C38" s="2" t="s">
        <v>7</v>
      </c>
      <c r="D38" s="2" t="s">
        <v>42</v>
      </c>
      <c r="E38" s="2" t="s">
        <v>42</v>
      </c>
      <c r="F38">
        <v>7.68</v>
      </c>
      <c r="G38" s="72">
        <f t="shared" si="0"/>
        <v>0</v>
      </c>
      <c r="H38" s="2"/>
      <c r="I38" s="31">
        <v>6.1</v>
      </c>
      <c r="J38" s="31">
        <v>6.2</v>
      </c>
      <c r="K38" s="31">
        <v>6.4</v>
      </c>
      <c r="L38" s="31">
        <v>7.2</v>
      </c>
      <c r="M38" s="31">
        <v>8</v>
      </c>
      <c r="N38" s="31">
        <v>7.6</v>
      </c>
      <c r="O38" s="9" t="s">
        <v>20</v>
      </c>
      <c r="P38" s="31">
        <v>7.5</v>
      </c>
      <c r="Q38" s="31">
        <v>7.7</v>
      </c>
      <c r="R38" s="9" t="s">
        <v>20</v>
      </c>
      <c r="S38" s="9" t="s">
        <v>20</v>
      </c>
      <c r="T38" s="31">
        <v>7.5</v>
      </c>
      <c r="U38" s="31">
        <v>7.3</v>
      </c>
      <c r="V38" s="31">
        <v>7.4</v>
      </c>
      <c r="W38" s="31">
        <v>7.4</v>
      </c>
      <c r="X38" s="36">
        <v>7</v>
      </c>
      <c r="Y38" s="9" t="s">
        <v>20</v>
      </c>
      <c r="Z38" s="9" t="s">
        <v>20</v>
      </c>
      <c r="AA38" s="9" t="s">
        <v>20</v>
      </c>
      <c r="AB38" s="14">
        <v>6.59</v>
      </c>
      <c r="AC38" s="38">
        <v>6.6950000000000003</v>
      </c>
      <c r="AD38" s="14">
        <v>6.67</v>
      </c>
      <c r="AE38" s="14">
        <v>7.0299999999999994</v>
      </c>
      <c r="AF38" s="35">
        <v>6.62</v>
      </c>
      <c r="AG38" s="35">
        <v>7.04</v>
      </c>
      <c r="AH38" s="14">
        <v>7.68</v>
      </c>
      <c r="AI38" s="9" t="s">
        <v>20</v>
      </c>
      <c r="AJ38" s="9" t="s">
        <v>20</v>
      </c>
      <c r="AK38" s="14">
        <v>7.31</v>
      </c>
      <c r="AL38" s="9" t="s">
        <v>20</v>
      </c>
      <c r="AM38" s="9" t="s">
        <v>20</v>
      </c>
      <c r="AN38" s="14">
        <v>7.46</v>
      </c>
      <c r="AO38" s="9" t="s">
        <v>20</v>
      </c>
      <c r="AP38" s="9" t="s">
        <v>20</v>
      </c>
      <c r="AQ38" s="9" t="s">
        <v>20</v>
      </c>
      <c r="AR38" s="14">
        <v>7.5649999999999995</v>
      </c>
      <c r="AS38" s="14"/>
      <c r="AT38" s="14"/>
      <c r="AU38" s="9" t="s">
        <v>20</v>
      </c>
      <c r="AV38" s="9" t="s">
        <v>20</v>
      </c>
      <c r="AW38" s="14"/>
      <c r="AX38" s="14"/>
    </row>
    <row r="39" spans="1:50" x14ac:dyDescent="0.25">
      <c r="A39" s="2">
        <v>60</v>
      </c>
      <c r="B39" s="2">
        <v>2</v>
      </c>
      <c r="C39" s="2" t="s">
        <v>42</v>
      </c>
      <c r="D39" s="2" t="s">
        <v>5</v>
      </c>
      <c r="E39" s="2" t="s">
        <v>43</v>
      </c>
      <c r="F39">
        <v>5.1100000000000003</v>
      </c>
      <c r="G39" s="72">
        <f t="shared" si="0"/>
        <v>0</v>
      </c>
      <c r="H39" s="2"/>
      <c r="I39" s="31">
        <v>6</v>
      </c>
      <c r="J39" s="31">
        <v>6.2</v>
      </c>
      <c r="K39" s="31">
        <v>6.4</v>
      </c>
      <c r="L39" s="31">
        <v>5.8</v>
      </c>
      <c r="M39" s="31">
        <v>5.9</v>
      </c>
      <c r="N39" s="31">
        <v>5.7</v>
      </c>
      <c r="O39" s="9" t="s">
        <v>20</v>
      </c>
      <c r="P39" s="31">
        <v>5.6</v>
      </c>
      <c r="Q39" s="31">
        <v>5.2</v>
      </c>
      <c r="R39" s="9" t="s">
        <v>20</v>
      </c>
      <c r="S39" s="9" t="s">
        <v>20</v>
      </c>
      <c r="T39" s="31">
        <v>5</v>
      </c>
      <c r="U39" s="31">
        <v>5.0999999999999996</v>
      </c>
      <c r="V39" s="31">
        <v>5</v>
      </c>
      <c r="W39" s="31">
        <v>5</v>
      </c>
      <c r="X39" s="36">
        <v>5</v>
      </c>
      <c r="Y39" s="9" t="s">
        <v>20</v>
      </c>
      <c r="Z39" s="9" t="s">
        <v>20</v>
      </c>
      <c r="AA39" s="9" t="s">
        <v>20</v>
      </c>
      <c r="AB39" s="14">
        <v>4.4399999999999995</v>
      </c>
      <c r="AC39" s="38">
        <v>5.59</v>
      </c>
      <c r="AD39" s="14">
        <v>4.59</v>
      </c>
      <c r="AE39" s="14">
        <v>5.0600000000000005</v>
      </c>
      <c r="AF39" s="35">
        <v>4.59</v>
      </c>
      <c r="AG39" s="35">
        <v>5.2</v>
      </c>
      <c r="AH39" s="35">
        <v>5.1100000000000003</v>
      </c>
      <c r="AI39" s="9" t="s">
        <v>20</v>
      </c>
      <c r="AJ39" s="9" t="s">
        <v>20</v>
      </c>
      <c r="AK39" s="14">
        <v>4.3600000000000003</v>
      </c>
      <c r="AL39" s="9" t="s">
        <v>20</v>
      </c>
      <c r="AM39" s="9" t="s">
        <v>20</v>
      </c>
      <c r="AN39" s="14">
        <v>4.66</v>
      </c>
      <c r="AO39" s="9" t="s">
        <v>20</v>
      </c>
      <c r="AP39" s="9" t="s">
        <v>20</v>
      </c>
      <c r="AQ39" s="9" t="s">
        <v>20</v>
      </c>
      <c r="AR39" s="14">
        <v>5.13</v>
      </c>
      <c r="AS39" s="14"/>
      <c r="AT39" s="14"/>
      <c r="AU39" s="9" t="s">
        <v>20</v>
      </c>
      <c r="AV39" s="9" t="s">
        <v>20</v>
      </c>
      <c r="AW39" s="14"/>
      <c r="AX39" s="14"/>
    </row>
    <row r="40" spans="1:50" x14ac:dyDescent="0.25">
      <c r="A40" s="2">
        <v>61</v>
      </c>
      <c r="B40" s="2">
        <v>2</v>
      </c>
      <c r="C40" s="2" t="s">
        <v>10</v>
      </c>
      <c r="D40" s="2" t="s">
        <v>42</v>
      </c>
      <c r="E40" s="2" t="s">
        <v>42</v>
      </c>
      <c r="F40">
        <v>7.17</v>
      </c>
      <c r="G40" s="72">
        <f t="shared" si="0"/>
        <v>0</v>
      </c>
      <c r="H40" s="2"/>
      <c r="I40" s="31">
        <v>6.3</v>
      </c>
      <c r="J40" s="31">
        <v>6.5</v>
      </c>
      <c r="K40" s="31">
        <v>6.3</v>
      </c>
      <c r="L40" s="31">
        <v>7.3</v>
      </c>
      <c r="M40" s="31">
        <v>7.5</v>
      </c>
      <c r="N40" s="31">
        <v>7.4</v>
      </c>
      <c r="O40" s="9" t="s">
        <v>20</v>
      </c>
      <c r="P40" s="31">
        <v>7.2</v>
      </c>
      <c r="Q40" s="31">
        <v>7.3</v>
      </c>
      <c r="R40" s="9" t="s">
        <v>20</v>
      </c>
      <c r="S40" s="9" t="s">
        <v>20</v>
      </c>
      <c r="T40" s="31">
        <v>7.2</v>
      </c>
      <c r="U40" s="31">
        <v>6.8</v>
      </c>
      <c r="V40" s="31">
        <v>7</v>
      </c>
      <c r="W40" s="31">
        <v>6.7</v>
      </c>
      <c r="X40" s="36">
        <v>6.4</v>
      </c>
      <c r="Y40" s="9" t="s">
        <v>20</v>
      </c>
      <c r="Z40" s="9" t="s">
        <v>20</v>
      </c>
      <c r="AA40" s="9" t="s">
        <v>20</v>
      </c>
      <c r="AB40" s="14">
        <v>5.8250000000000002</v>
      </c>
      <c r="AC40" s="38">
        <v>6.1999999999999993</v>
      </c>
      <c r="AD40" s="14">
        <v>6.05</v>
      </c>
      <c r="AE40" s="14">
        <v>6.32</v>
      </c>
      <c r="AF40" s="35">
        <v>5.78</v>
      </c>
      <c r="AG40" s="35">
        <v>6.35</v>
      </c>
      <c r="AH40" s="14">
        <v>7.17</v>
      </c>
      <c r="AI40" s="9" t="s">
        <v>20</v>
      </c>
      <c r="AJ40" s="9" t="s">
        <v>20</v>
      </c>
      <c r="AK40" s="14">
        <v>6.63</v>
      </c>
      <c r="AL40" s="9" t="s">
        <v>20</v>
      </c>
      <c r="AM40" s="9" t="s">
        <v>20</v>
      </c>
      <c r="AN40" s="14">
        <v>6.84</v>
      </c>
      <c r="AO40" s="9" t="s">
        <v>20</v>
      </c>
      <c r="AP40" s="9" t="s">
        <v>20</v>
      </c>
      <c r="AQ40" s="9" t="s">
        <v>20</v>
      </c>
      <c r="AR40" s="14">
        <v>6.82</v>
      </c>
      <c r="AS40" s="14"/>
      <c r="AT40" s="14"/>
      <c r="AU40" s="9" t="s">
        <v>20</v>
      </c>
      <c r="AV40" s="9" t="s">
        <v>20</v>
      </c>
      <c r="AW40" s="14"/>
      <c r="AX40" s="14"/>
    </row>
    <row r="41" spans="1:50" x14ac:dyDescent="0.25">
      <c r="A41" s="2">
        <v>62</v>
      </c>
      <c r="B41" s="2">
        <v>2</v>
      </c>
      <c r="C41" s="2" t="s">
        <v>7</v>
      </c>
      <c r="D41" s="2" t="s">
        <v>11</v>
      </c>
      <c r="E41" s="2" t="s">
        <v>45</v>
      </c>
      <c r="F41">
        <v>7.7</v>
      </c>
      <c r="G41" s="72">
        <f t="shared" si="0"/>
        <v>0</v>
      </c>
      <c r="H41" s="2"/>
      <c r="I41" s="31">
        <v>6.2</v>
      </c>
      <c r="J41" s="31">
        <v>6.2</v>
      </c>
      <c r="K41" s="31">
        <v>6.7</v>
      </c>
      <c r="L41" s="31">
        <v>7.3</v>
      </c>
      <c r="M41" s="31">
        <v>7.5</v>
      </c>
      <c r="N41" s="31">
        <v>7.6</v>
      </c>
      <c r="O41" s="9" t="s">
        <v>20</v>
      </c>
      <c r="P41" s="31">
        <v>7.5</v>
      </c>
      <c r="Q41" s="31">
        <v>7.6</v>
      </c>
      <c r="R41" s="9" t="s">
        <v>20</v>
      </c>
      <c r="S41" s="9" t="s">
        <v>20</v>
      </c>
      <c r="T41" s="31">
        <v>7.5</v>
      </c>
      <c r="U41" s="31">
        <v>7.2</v>
      </c>
      <c r="V41" s="31">
        <v>7.2</v>
      </c>
      <c r="W41" s="31">
        <v>7.3</v>
      </c>
      <c r="X41" s="36">
        <v>7</v>
      </c>
      <c r="Y41" s="9" t="s">
        <v>20</v>
      </c>
      <c r="Z41" s="9" t="s">
        <v>20</v>
      </c>
      <c r="AA41" s="9" t="s">
        <v>20</v>
      </c>
      <c r="AB41" s="14">
        <v>6.6899999999999995</v>
      </c>
      <c r="AC41" s="38">
        <v>6.57</v>
      </c>
      <c r="AD41" s="14">
        <v>6.7949999999999999</v>
      </c>
      <c r="AE41" s="14">
        <v>7.0500000000000007</v>
      </c>
      <c r="AF41" s="35">
        <v>6.6</v>
      </c>
      <c r="AG41" s="35">
        <v>6.9</v>
      </c>
      <c r="AH41" s="14">
        <v>7.7</v>
      </c>
      <c r="AI41" s="9" t="s">
        <v>20</v>
      </c>
      <c r="AJ41" s="9" t="s">
        <v>20</v>
      </c>
      <c r="AK41" s="14">
        <v>7.21</v>
      </c>
      <c r="AL41" s="9" t="s">
        <v>20</v>
      </c>
      <c r="AM41" s="9" t="s">
        <v>20</v>
      </c>
      <c r="AN41" s="14">
        <v>7.38</v>
      </c>
      <c r="AO41" s="9" t="s">
        <v>20</v>
      </c>
      <c r="AP41" s="9" t="s">
        <v>20</v>
      </c>
      <c r="AQ41" s="9" t="s">
        <v>20</v>
      </c>
      <c r="AR41" s="14">
        <v>7.6150000000000002</v>
      </c>
      <c r="AS41" s="14"/>
      <c r="AT41" s="14"/>
      <c r="AU41" s="9" t="s">
        <v>20</v>
      </c>
      <c r="AV41" s="9" t="s">
        <v>20</v>
      </c>
      <c r="AW41" s="14"/>
      <c r="AX41" s="14"/>
    </row>
    <row r="42" spans="1:50" x14ac:dyDescent="0.25">
      <c r="A42" s="2">
        <v>63</v>
      </c>
      <c r="B42" s="2">
        <v>2</v>
      </c>
      <c r="C42" s="2" t="s">
        <v>10</v>
      </c>
      <c r="D42" s="2" t="s">
        <v>11</v>
      </c>
      <c r="E42" s="2" t="s">
        <v>45</v>
      </c>
      <c r="F42">
        <v>7.18</v>
      </c>
      <c r="G42" s="72">
        <f t="shared" si="0"/>
        <v>0</v>
      </c>
      <c r="H42" s="2"/>
      <c r="I42" s="31">
        <v>6.1</v>
      </c>
      <c r="J42" s="31">
        <v>6.4</v>
      </c>
      <c r="K42" s="31">
        <v>6.5</v>
      </c>
      <c r="L42" s="31">
        <v>7.3</v>
      </c>
      <c r="M42" s="31">
        <v>7.4</v>
      </c>
      <c r="N42" s="31">
        <v>7.4</v>
      </c>
      <c r="O42" s="9" t="s">
        <v>20</v>
      </c>
      <c r="P42" s="31">
        <v>7.1</v>
      </c>
      <c r="Q42" s="31">
        <v>7.3</v>
      </c>
      <c r="R42" s="9" t="s">
        <v>20</v>
      </c>
      <c r="S42" s="9" t="s">
        <v>20</v>
      </c>
      <c r="T42" s="31">
        <v>6.9</v>
      </c>
      <c r="U42" s="31">
        <v>6.8</v>
      </c>
      <c r="V42" s="31">
        <v>6.7</v>
      </c>
      <c r="W42" s="31">
        <v>7</v>
      </c>
      <c r="X42" s="36">
        <v>6.3</v>
      </c>
      <c r="Y42" s="9" t="s">
        <v>20</v>
      </c>
      <c r="Z42" s="9" t="s">
        <v>20</v>
      </c>
      <c r="AA42" s="9" t="s">
        <v>20</v>
      </c>
      <c r="AB42" s="14">
        <v>5.92</v>
      </c>
      <c r="AC42" s="38">
        <v>6.07</v>
      </c>
      <c r="AD42" s="14">
        <v>6.0649999999999995</v>
      </c>
      <c r="AE42" s="14">
        <v>6.32</v>
      </c>
      <c r="AF42" s="35">
        <v>6.23</v>
      </c>
      <c r="AG42" s="35">
        <v>6.53</v>
      </c>
      <c r="AH42" s="14">
        <v>7.18</v>
      </c>
      <c r="AI42" s="9" t="s">
        <v>20</v>
      </c>
      <c r="AJ42" s="9" t="s">
        <v>20</v>
      </c>
      <c r="AK42" s="14">
        <v>6.56</v>
      </c>
      <c r="AL42" s="9" t="s">
        <v>20</v>
      </c>
      <c r="AM42" s="9" t="s">
        <v>20</v>
      </c>
      <c r="AN42" s="14">
        <v>6.5</v>
      </c>
      <c r="AO42" s="9" t="s">
        <v>20</v>
      </c>
      <c r="AP42" s="9" t="s">
        <v>20</v>
      </c>
      <c r="AQ42" s="9" t="s">
        <v>20</v>
      </c>
      <c r="AR42" s="14">
        <v>6.75</v>
      </c>
      <c r="AS42" s="14"/>
      <c r="AT42" s="14"/>
      <c r="AU42" s="9" t="s">
        <v>20</v>
      </c>
      <c r="AV42" s="9" t="s">
        <v>20</v>
      </c>
      <c r="AW42" s="14"/>
      <c r="AX42" s="14"/>
    </row>
    <row r="43" spans="1:50" x14ac:dyDescent="0.25">
      <c r="A43" s="2">
        <v>64</v>
      </c>
      <c r="B43" s="2">
        <v>2</v>
      </c>
      <c r="C43" s="2" t="s">
        <v>10</v>
      </c>
      <c r="D43" s="2" t="s">
        <v>9</v>
      </c>
      <c r="E43" s="2" t="s">
        <v>44</v>
      </c>
      <c r="F43">
        <v>7.22</v>
      </c>
      <c r="G43" s="72">
        <f t="shared" si="0"/>
        <v>0</v>
      </c>
      <c r="H43" s="2"/>
      <c r="I43" s="31">
        <v>6.2</v>
      </c>
      <c r="J43" s="31">
        <v>6.5</v>
      </c>
      <c r="K43" s="31">
        <v>6.8</v>
      </c>
      <c r="L43" s="31">
        <v>7.1</v>
      </c>
      <c r="M43" s="31">
        <v>7.5</v>
      </c>
      <c r="N43" s="31">
        <v>7.3</v>
      </c>
      <c r="O43" s="9" t="s">
        <v>20</v>
      </c>
      <c r="P43" s="31">
        <v>7.2</v>
      </c>
      <c r="Q43" s="31">
        <v>7.4</v>
      </c>
      <c r="R43" s="9" t="s">
        <v>20</v>
      </c>
      <c r="S43" s="9" t="s">
        <v>20</v>
      </c>
      <c r="T43" s="31">
        <v>7.2</v>
      </c>
      <c r="U43" s="31">
        <v>6.8</v>
      </c>
      <c r="V43" s="31">
        <v>7.1</v>
      </c>
      <c r="W43" s="31">
        <v>6.9</v>
      </c>
      <c r="X43" s="36">
        <v>6.6</v>
      </c>
      <c r="Y43" s="9" t="s">
        <v>20</v>
      </c>
      <c r="Z43" s="9" t="s">
        <v>20</v>
      </c>
      <c r="AA43" s="9" t="s">
        <v>20</v>
      </c>
      <c r="AB43" s="14">
        <v>5.9350000000000005</v>
      </c>
      <c r="AC43" s="38">
        <v>6.0949999999999998</v>
      </c>
      <c r="AD43" s="14">
        <v>6.0649999999999995</v>
      </c>
      <c r="AE43" s="14">
        <v>6.3100000000000005</v>
      </c>
      <c r="AF43" s="35">
        <v>5.78</v>
      </c>
      <c r="AG43" s="35">
        <v>6.63</v>
      </c>
      <c r="AH43" s="14">
        <v>7.22</v>
      </c>
      <c r="AI43" s="9" t="s">
        <v>20</v>
      </c>
      <c r="AJ43" s="9" t="s">
        <v>20</v>
      </c>
      <c r="AK43" s="14">
        <v>6.47</v>
      </c>
      <c r="AL43" s="9" t="s">
        <v>20</v>
      </c>
      <c r="AM43" s="9" t="s">
        <v>20</v>
      </c>
      <c r="AN43" s="14">
        <v>6.67</v>
      </c>
      <c r="AO43" s="9" t="s">
        <v>20</v>
      </c>
      <c r="AP43" s="9" t="s">
        <v>20</v>
      </c>
      <c r="AQ43" s="9" t="s">
        <v>20</v>
      </c>
      <c r="AR43" s="14">
        <v>6.6950000000000003</v>
      </c>
      <c r="AS43" s="14"/>
      <c r="AT43" s="14"/>
      <c r="AU43" s="9" t="s">
        <v>20</v>
      </c>
      <c r="AV43" s="9" t="s">
        <v>20</v>
      </c>
      <c r="AW43" s="14"/>
      <c r="AX43" s="14"/>
    </row>
    <row r="44" spans="1:50" x14ac:dyDescent="0.25">
      <c r="R44" s="11"/>
      <c r="S44" s="11"/>
      <c r="Y44" s="11"/>
      <c r="Z44" s="11"/>
      <c r="AA44" s="11"/>
      <c r="AB44" s="11"/>
      <c r="AC44" s="11"/>
      <c r="AD44" s="11"/>
      <c r="AE44" s="11"/>
      <c r="AK44" s="31"/>
      <c r="AW44" s="14"/>
      <c r="AX44" s="14"/>
    </row>
    <row r="45" spans="1:50" x14ac:dyDescent="0.25">
      <c r="A45" s="1" t="s">
        <v>13</v>
      </c>
      <c r="B45" s="1"/>
      <c r="C45" s="1"/>
      <c r="D45" s="1"/>
      <c r="E45" s="1"/>
      <c r="F45" s="1"/>
      <c r="G45" s="1"/>
      <c r="H45" s="1"/>
      <c r="I45" s="31"/>
      <c r="J45" s="31"/>
      <c r="K45" s="31"/>
      <c r="L45" s="31"/>
      <c r="M45" s="31"/>
      <c r="N45" s="31"/>
      <c r="O45" s="2"/>
      <c r="P45" s="31"/>
      <c r="Q45" s="31"/>
      <c r="T45" s="31"/>
      <c r="U45" s="31"/>
      <c r="V45" s="31"/>
      <c r="W45" s="31"/>
      <c r="X45" s="31"/>
      <c r="Y45" s="11"/>
      <c r="Z45" s="11"/>
      <c r="AA45" s="11"/>
      <c r="AB45" s="31"/>
      <c r="AC45" s="31"/>
      <c r="AD45" s="31"/>
      <c r="AE45" s="31"/>
      <c r="AF45" s="31"/>
      <c r="AG45" s="31"/>
      <c r="AH45" s="31"/>
      <c r="AK45" s="31"/>
      <c r="AN45" s="31"/>
      <c r="AR45" s="31"/>
      <c r="AW45" s="14"/>
      <c r="AX45" s="14"/>
    </row>
    <row r="46" spans="1:50" x14ac:dyDescent="0.25">
      <c r="A46" s="1" t="s">
        <v>4</v>
      </c>
      <c r="B46" s="1"/>
      <c r="E46" s="1"/>
      <c r="F46" s="1"/>
      <c r="G46" s="1"/>
      <c r="H46" s="1"/>
      <c r="N46"/>
      <c r="O46" s="2"/>
      <c r="Y46" s="11"/>
      <c r="Z46" s="11"/>
      <c r="AA46" s="11"/>
      <c r="AB46" s="11"/>
      <c r="AC46" s="11"/>
      <c r="AD46" s="11"/>
      <c r="AE46" s="11"/>
      <c r="AW46" s="14"/>
      <c r="AX46" s="14"/>
    </row>
    <row r="47" spans="1:50" x14ac:dyDescent="0.25">
      <c r="A47" t="s">
        <v>42</v>
      </c>
      <c r="C47" s="5">
        <v>0</v>
      </c>
      <c r="H47" s="5"/>
      <c r="I47" s="37">
        <f>AVERAGE(I12,I17,I20,I22,I31,I32,I34,I39)</f>
        <v>5.8374999999999995</v>
      </c>
      <c r="J47" s="12"/>
      <c r="K47" s="12"/>
      <c r="L47" s="31">
        <f>AVERAGE(L12,L17,L20,L22,L31,L32,L34,L39)</f>
        <v>5.8250000000000002</v>
      </c>
      <c r="M47" s="31">
        <f>AVERAGE(M12,M17,M20,M22,M31,M32,M34,M39)</f>
        <v>5.7</v>
      </c>
      <c r="N47" s="31">
        <f>AVERAGE(N12,N17,N20,N22,N31,N32,N34,N39)</f>
        <v>5.5875000000000004</v>
      </c>
      <c r="O47" s="31"/>
      <c r="P47" s="31">
        <f>AVERAGE(P12,P17,P20,P22,P31,P32,P34,P39)</f>
        <v>5.25</v>
      </c>
      <c r="Q47" s="31">
        <f>AVERAGE(Q12,Q17,Q20,Q22,Q31,Q32,Q34,Q39)</f>
        <v>5.0250000000000012</v>
      </c>
      <c r="R47" s="31"/>
      <c r="S47" s="31"/>
      <c r="T47" s="31">
        <f>AVERAGE(T12,T17,T20,T22,T31,T32,T34,T39)</f>
        <v>4.9750000000000005</v>
      </c>
      <c r="U47" s="31">
        <f>AVERAGE(U12,U17,U20,U22,U31,U32,U34,U39)</f>
        <v>4.8624999999999998</v>
      </c>
      <c r="V47" s="31">
        <f>AVERAGE(V12,V17,V20,V22,V31,V32,V34,V39)</f>
        <v>4.7249999999999996</v>
      </c>
      <c r="W47" s="32">
        <f>AVERAGE(W12,W17,W20,W22,W31,W32,W34,W39)</f>
        <v>4.5875000000000004</v>
      </c>
      <c r="X47" s="32">
        <f>AVERAGE(X12,X17,X20,X22,X31,X32,X34,X39)</f>
        <v>4.7249999999999996</v>
      </c>
      <c r="Y47" s="11"/>
      <c r="Z47" s="11"/>
      <c r="AA47" s="11"/>
      <c r="AB47" s="14">
        <f t="shared" ref="AB47:AH47" si="1">AVERAGE(AB12,AB17,AB20,AB22,AB31,AB32,AB34,AB39)</f>
        <v>4.3075000000000001</v>
      </c>
      <c r="AC47" s="14"/>
      <c r="AD47" s="14">
        <f t="shared" si="1"/>
        <v>4.3450000000000006</v>
      </c>
      <c r="AE47" s="14">
        <f t="shared" si="1"/>
        <v>4.8187500000000005</v>
      </c>
      <c r="AF47" s="14">
        <f t="shared" si="1"/>
        <v>4.4024999999999999</v>
      </c>
      <c r="AG47" s="14">
        <f t="shared" si="1"/>
        <v>5.0200000000000005</v>
      </c>
      <c r="AH47" s="14">
        <f t="shared" si="1"/>
        <v>4.84</v>
      </c>
      <c r="AK47" s="14">
        <f>AVERAGE(AK12,AK17,AK20,AK22,AK31,AK32,AK34,AK39)</f>
        <v>4.2625000000000002</v>
      </c>
      <c r="AN47" s="14">
        <f>AVERAGE(AN12,AN17,AN20,AN22,AN31,AN32,AN34,AN39)</f>
        <v>4.5250000000000004</v>
      </c>
      <c r="AR47" s="14">
        <f>AVERAGE(AR12,AR17,AR20,AR22,AR31,AR32,AR34,AR39)</f>
        <v>5.0893750000000004</v>
      </c>
      <c r="AS47" s="14"/>
      <c r="AT47" s="14"/>
    </row>
    <row r="48" spans="1:50" x14ac:dyDescent="0.25">
      <c r="A48" t="s">
        <v>14</v>
      </c>
      <c r="C48" s="5" t="s">
        <v>8</v>
      </c>
      <c r="H48" s="5"/>
      <c r="I48" s="31">
        <f>AVERAGE(I13,I15,I18,I25,I28,I29,I35,I37)</f>
        <v>6.0125000000000011</v>
      </c>
      <c r="J48" s="13"/>
      <c r="K48" s="13"/>
      <c r="L48" s="31">
        <f>AVERAGE(L13,L15,L18,L25,L28,L29,L35,L37)</f>
        <v>6.9750000000000005</v>
      </c>
      <c r="M48" s="31">
        <f>AVERAGE(M13,M15,M18,M25,M28,M29,M35,M37)</f>
        <v>6.7249999999999996</v>
      </c>
      <c r="N48" s="31">
        <f>AVERAGE(N13,N15,N18,N25,N28,N29,N35,N37)</f>
        <v>6.7249999999999988</v>
      </c>
      <c r="O48" s="31"/>
      <c r="P48" s="31">
        <f>AVERAGE(P13,P15,P18,P25,P28,P29,P35,P37)</f>
        <v>6.4124999999999996</v>
      </c>
      <c r="Q48" s="31">
        <f>AVERAGE(Q13,Q15,Q18,Q25,Q28,Q29,Q35,Q37)</f>
        <v>6.2625000000000002</v>
      </c>
      <c r="R48" s="31"/>
      <c r="S48" s="31"/>
      <c r="T48" s="31">
        <f>AVERAGE(T13,T15,T18,T25,T28,T29,T35,T37)</f>
        <v>5.9624999999999995</v>
      </c>
      <c r="U48" s="31">
        <f>AVERAGE(U13,U15,U18,U25,U28,U29,U35,U37)</f>
        <v>5.8874999999999993</v>
      </c>
      <c r="V48" s="31">
        <f>AVERAGE(V13,V15,V18,V25,V28,V29,V35,V37)</f>
        <v>5.9874999999999998</v>
      </c>
      <c r="W48" s="32">
        <f>AVERAGE(W13,W15,W18,W25,W28,W29,W35,W37)</f>
        <v>5.7374999999999998</v>
      </c>
      <c r="X48" s="32">
        <f>AVERAGE(X13,X15,X18,X25,X28,X29,X35,X37)</f>
        <v>5.4625000000000004</v>
      </c>
      <c r="Y48" s="11"/>
      <c r="Z48" s="11"/>
      <c r="AA48" s="11"/>
      <c r="AB48" s="14">
        <f t="shared" ref="AB48:AH48" si="2">AVERAGE(AB13,AB15,AB18,AB25,AB28,AB29,AB35,AB37)</f>
        <v>5.1293749999999996</v>
      </c>
      <c r="AC48" s="14"/>
      <c r="AD48" s="14">
        <f t="shared" si="2"/>
        <v>5.1862499999999994</v>
      </c>
      <c r="AE48" s="14">
        <f t="shared" si="2"/>
        <v>5.4725000000000001</v>
      </c>
      <c r="AF48" s="14">
        <f t="shared" si="2"/>
        <v>4.99125</v>
      </c>
      <c r="AG48" s="14">
        <f t="shared" si="2"/>
        <v>5.9024999999999999</v>
      </c>
      <c r="AH48" s="14">
        <f t="shared" si="2"/>
        <v>5.8787500000000001</v>
      </c>
      <c r="AK48" s="14">
        <f>AVERAGE(AK13,AK15,AK18,AK25,AK28,AK29,AK35,AK37)</f>
        <v>5.19625</v>
      </c>
      <c r="AN48" s="14">
        <f>AVERAGE(AN13,AN15,AN18,AN25,AN28,AN29,AN35,AN37)</f>
        <v>5.4362500000000011</v>
      </c>
      <c r="AR48" s="14">
        <f>AVERAGE(AR13,AR15,AR18,AR25,AR28,AR29,AR35,AR37)</f>
        <v>5.7874999999999996</v>
      </c>
      <c r="AS48" s="14"/>
      <c r="AT48" s="14"/>
    </row>
    <row r="49" spans="1:46" x14ac:dyDescent="0.25">
      <c r="A49" t="s">
        <v>15</v>
      </c>
      <c r="C49" s="5" t="s">
        <v>10</v>
      </c>
      <c r="H49" s="5"/>
      <c r="I49" s="31">
        <f>AVERAGE(I16,I21,I23,I26,I30,I40,I42,I43)</f>
        <v>5.95</v>
      </c>
      <c r="J49" s="13"/>
      <c r="K49" s="13"/>
      <c r="L49" s="31">
        <f>AVERAGE(L16,L21,L23,L26,L30,L40,L42,L43)</f>
        <v>7.2249999999999988</v>
      </c>
      <c r="M49" s="31">
        <f>AVERAGE(M16,M21,M23,M26,M30,M40,M42,M43)</f>
        <v>7.3250000000000002</v>
      </c>
      <c r="N49" s="31">
        <f>AVERAGE(N16,N21,N23,N26,N30,N40,N42,N43)</f>
        <v>7.3124999999999991</v>
      </c>
      <c r="O49" s="31"/>
      <c r="P49" s="31">
        <f>AVERAGE(P16,P21,P23,P26,P30,P40,P42,P43)</f>
        <v>7.1125000000000007</v>
      </c>
      <c r="Q49" s="31">
        <f>AVERAGE(Q16,Q21,Q23,Q26,Q30,Q40,Q42,Q43)</f>
        <v>7.2124999999999995</v>
      </c>
      <c r="R49" s="31"/>
      <c r="S49" s="31"/>
      <c r="T49" s="31">
        <f>AVERAGE(T16,T21,T23,T26,T30,T40,T42,T43)</f>
        <v>6.9375000000000009</v>
      </c>
      <c r="U49" s="31">
        <f>AVERAGE(U16,U21,U23,U26,U30,U40,U42,U43)</f>
        <v>6.6374999999999984</v>
      </c>
      <c r="V49" s="31">
        <f>AVERAGE(V16,V21,V23,V26,V30,V40,V42,V43)</f>
        <v>6.7250000000000005</v>
      </c>
      <c r="W49" s="32">
        <f>AVERAGE(W16,W21,W23,W26,W30,W40,W42,W43)</f>
        <v>6.6749999999999998</v>
      </c>
      <c r="X49" s="32">
        <f>AVERAGE(X16,X21,X23,X26,X30,X40,X42,X43)</f>
        <v>6.3374999999999995</v>
      </c>
      <c r="Y49" s="11"/>
      <c r="Z49" s="11"/>
      <c r="AA49" s="11"/>
      <c r="AB49" s="14">
        <f t="shared" ref="AB49:AH49" si="3">AVERAGE(AB16,AB21,AB23,AB26,AB30,AB40,AB42,AB43)</f>
        <v>5.7900000000000009</v>
      </c>
      <c r="AC49" s="14"/>
      <c r="AD49" s="14">
        <f t="shared" si="3"/>
        <v>5.9793749999999992</v>
      </c>
      <c r="AE49" s="14">
        <f t="shared" si="3"/>
        <v>6.1650000000000009</v>
      </c>
      <c r="AF49" s="14">
        <f t="shared" si="3"/>
        <v>5.7350000000000012</v>
      </c>
      <c r="AG49" s="14">
        <f t="shared" si="3"/>
        <v>6.1850000000000005</v>
      </c>
      <c r="AH49" s="14">
        <f t="shared" si="3"/>
        <v>7.0949999999999998</v>
      </c>
      <c r="AK49" s="14">
        <f>AVERAGE(AK16,AK21,AK23,AK26,AK30,AK40,AK42,AK43)</f>
        <v>6.4875000000000007</v>
      </c>
      <c r="AN49" s="14">
        <f>AVERAGE(AN16,AN21,AN23,AN26,AN30,AN40,AN42,AN43)</f>
        <v>6.5337500000000013</v>
      </c>
      <c r="AR49" s="14">
        <f>AVERAGE(AR16,AR21,AR23,AR26,AR30,AR40,AR42,AR43)</f>
        <v>6.5525000000000002</v>
      </c>
      <c r="AS49" s="14"/>
      <c r="AT49" s="14"/>
    </row>
    <row r="50" spans="1:46" x14ac:dyDescent="0.25">
      <c r="A50" t="s">
        <v>16</v>
      </c>
      <c r="C50" s="5" t="s">
        <v>7</v>
      </c>
      <c r="H50" s="5"/>
      <c r="I50" s="31">
        <f>AVERAGE(I14,I19,I24,I27,I33,I36,I38,I41)</f>
        <v>6.0000000000000009</v>
      </c>
      <c r="J50" s="13"/>
      <c r="K50" s="13"/>
      <c r="L50" s="31">
        <f>AVERAGE(L14,L19,L24,L27,L33,L36,L38,L41)</f>
        <v>7.3250000000000002</v>
      </c>
      <c r="M50" s="31">
        <f>AVERAGE(M14,M19,M24,M27,M33,M36,M38,M41)</f>
        <v>7.5625</v>
      </c>
      <c r="N50" s="31">
        <f>AVERAGE(N14,N19,N24,N27,N33,N36,N38,N41)</f>
        <v>7.5625000000000009</v>
      </c>
      <c r="O50" s="31"/>
      <c r="P50" s="31">
        <f>AVERAGE(P14,P19,P24,P27,P33,P36,P38,P41)</f>
        <v>7.4249999999999998</v>
      </c>
      <c r="Q50" s="31">
        <f>AVERAGE(Q14,Q19,Q24,Q27,Q33,Q36,Q38,Q41)</f>
        <v>7.5250000000000004</v>
      </c>
      <c r="R50" s="31"/>
      <c r="S50" s="31"/>
      <c r="T50" s="31">
        <f>AVERAGE(T14,T19,T24,T27,T33,T36,T38,T41)</f>
        <v>7.4625000000000004</v>
      </c>
      <c r="U50" s="31">
        <f>AVERAGE(U14,U19,U24,U27,U33,U36,U38,U41)</f>
        <v>7.125</v>
      </c>
      <c r="V50" s="31">
        <f>AVERAGE(V14,V19,V24,V27,V33,V36,V38,V41)</f>
        <v>7.3375000000000004</v>
      </c>
      <c r="W50" s="32">
        <f>AVERAGE(W14,W19,W24,W27,W33,W36,W38,W41)</f>
        <v>7.25</v>
      </c>
      <c r="X50" s="32">
        <f>AVERAGE(X14,X19,X24,X27,X33,X36,X38,X41)</f>
        <v>6.8125</v>
      </c>
      <c r="Y50" s="11"/>
      <c r="Z50" s="11"/>
      <c r="AA50" s="11"/>
      <c r="AB50" s="14">
        <f t="shared" ref="AB50:AH50" si="4">AVERAGE(AB14,AB19,AB24,AB27,AB33,AB36,AB38,AB41)</f>
        <v>6.5337499999999995</v>
      </c>
      <c r="AC50" s="14"/>
      <c r="AD50" s="14">
        <f t="shared" si="4"/>
        <v>6.6975000000000007</v>
      </c>
      <c r="AE50" s="14">
        <f t="shared" si="4"/>
        <v>7.0662500000000001</v>
      </c>
      <c r="AF50" s="14">
        <f t="shared" si="4"/>
        <v>6.5362500000000008</v>
      </c>
      <c r="AG50" s="14">
        <f t="shared" si="4"/>
        <v>6.9700000000000006</v>
      </c>
      <c r="AH50" s="14">
        <f t="shared" si="4"/>
        <v>7.6562500000000009</v>
      </c>
      <c r="AK50" s="14">
        <f>AVERAGE(AK14,AK19,AK24,AK27,AK33,AK36,AK38,AK41)</f>
        <v>7.2037500000000003</v>
      </c>
      <c r="AN50" s="14">
        <f>AVERAGE(AN14,AN19,AN24,AN27,AN33,AN36,AN38,AN41)</f>
        <v>7.4</v>
      </c>
      <c r="AR50" s="14">
        <f>AVERAGE(AR14,AR19,AR24,AR27,AR33,AR36,AR38,AR41)</f>
        <v>7.6431250000000004</v>
      </c>
      <c r="AS50" s="14"/>
      <c r="AT50" s="14"/>
    </row>
    <row r="51" spans="1:46" x14ac:dyDescent="0.25">
      <c r="A51" t="s">
        <v>17</v>
      </c>
      <c r="I51" s="31">
        <f>AVERAGE(I12:I43)</f>
        <v>5.9499999999999984</v>
      </c>
      <c r="J51" s="13"/>
      <c r="K51" s="13"/>
      <c r="L51" s="31">
        <f t="shared" ref="L51:X51" si="5">AVERAGE(L12:L43)</f>
        <v>6.8375000000000012</v>
      </c>
      <c r="M51" s="31">
        <f t="shared" si="5"/>
        <v>6.828125</v>
      </c>
      <c r="N51" s="31">
        <f t="shared" si="5"/>
        <v>6.796875</v>
      </c>
      <c r="O51" s="31"/>
      <c r="P51" s="31">
        <f t="shared" si="5"/>
        <v>6.55</v>
      </c>
      <c r="Q51" s="31">
        <f t="shared" si="5"/>
        <v>6.5062500000000005</v>
      </c>
      <c r="R51" s="31"/>
      <c r="S51" s="31"/>
      <c r="T51" s="31">
        <f t="shared" si="5"/>
        <v>6.3343749999999996</v>
      </c>
      <c r="U51" s="31">
        <f t="shared" si="5"/>
        <v>6.1281250000000007</v>
      </c>
      <c r="V51" s="31">
        <f>AVERAGE(V12:V43)</f>
        <v>6.1937499999999988</v>
      </c>
      <c r="W51" s="32">
        <f t="shared" si="5"/>
        <v>6.0624999999999991</v>
      </c>
      <c r="X51" s="31">
        <f t="shared" si="5"/>
        <v>5.8343749999999996</v>
      </c>
      <c r="Y51" s="11"/>
      <c r="Z51" s="11"/>
      <c r="AA51" s="11"/>
      <c r="AB51" s="14">
        <f t="shared" ref="AB51:AE51" si="6">AVERAGE(AB12:AB43)</f>
        <v>5.4401562499999985</v>
      </c>
      <c r="AC51" s="14"/>
      <c r="AD51" s="14">
        <f t="shared" si="6"/>
        <v>5.5520312500000006</v>
      </c>
      <c r="AE51" s="14">
        <f t="shared" si="6"/>
        <v>5.8806250000000011</v>
      </c>
      <c r="AF51" s="13">
        <f t="shared" ref="AF51:AH51" si="7">AVERAGE(AF12:AF43)</f>
        <v>5.4162499999999989</v>
      </c>
      <c r="AG51" s="13">
        <f t="shared" si="7"/>
        <v>6.0193749999999993</v>
      </c>
      <c r="AH51" s="13">
        <f t="shared" si="7"/>
        <v>6.3674999999999997</v>
      </c>
      <c r="AK51" s="13">
        <f t="shared" ref="AK51" si="8">AVERAGE(AK12:AK43)</f>
        <v>5.7875000000000005</v>
      </c>
      <c r="AN51" s="13">
        <f t="shared" ref="AN51" si="9">AVERAGE(AN12:AN43)</f>
        <v>5.973749999999999</v>
      </c>
      <c r="AR51" s="14">
        <f t="shared" ref="AR51:AT51" si="10">AVERAGE(AR12:AR43)</f>
        <v>6.2681249999999986</v>
      </c>
      <c r="AS51" s="14">
        <f>AVERAGE(AS12:AS43)</f>
        <v>6.9112499999999999</v>
      </c>
      <c r="AT51" s="14">
        <f t="shared" si="10"/>
        <v>6.8925000000000001</v>
      </c>
    </row>
    <row r="52" spans="1:46" x14ac:dyDescent="0.25">
      <c r="I52" s="31"/>
      <c r="J52" s="13"/>
      <c r="K52" s="13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11"/>
      <c r="Z52" s="11"/>
      <c r="AA52" s="11"/>
      <c r="AB52" s="14"/>
      <c r="AC52" s="14"/>
      <c r="AD52" s="14"/>
      <c r="AE52" s="14"/>
      <c r="AF52" s="13"/>
      <c r="AG52" s="13"/>
      <c r="AH52" s="13"/>
      <c r="AK52" s="13"/>
      <c r="AN52" s="13"/>
      <c r="AR52" s="14"/>
      <c r="AS52" s="14"/>
      <c r="AT52" s="14"/>
    </row>
    <row r="53" spans="1:46" x14ac:dyDescent="0.25">
      <c r="A53" t="s">
        <v>1</v>
      </c>
      <c r="B53" s="15" t="s">
        <v>18</v>
      </c>
      <c r="D53" t="s">
        <v>20</v>
      </c>
      <c r="E53" s="2" t="s">
        <v>73</v>
      </c>
      <c r="F53" s="2"/>
      <c r="G53" s="2"/>
      <c r="H53" s="2"/>
      <c r="O53" s="2"/>
    </row>
    <row r="54" spans="1:46" x14ac:dyDescent="0.25">
      <c r="W54" s="14">
        <v>4.5875000000000004</v>
      </c>
      <c r="X54" s="14">
        <v>4.7250000000000005</v>
      </c>
    </row>
    <row r="55" spans="1:46" ht="18.75" x14ac:dyDescent="0.35">
      <c r="A55" s="16" t="s">
        <v>162</v>
      </c>
      <c r="O55" s="2"/>
      <c r="W55" s="14">
        <v>5.7375000000000007</v>
      </c>
      <c r="X55" s="14">
        <v>5.4624999999999995</v>
      </c>
    </row>
    <row r="56" spans="1:46" ht="17.25" x14ac:dyDescent="0.25">
      <c r="A56" t="s">
        <v>70</v>
      </c>
      <c r="O56" s="2"/>
      <c r="U56" s="1"/>
      <c r="W56" s="14">
        <v>6.6750000000000007</v>
      </c>
      <c r="X56" s="14">
        <v>6.3374999999999995</v>
      </c>
    </row>
    <row r="57" spans="1:46" ht="17.25" x14ac:dyDescent="0.25">
      <c r="A57" t="s">
        <v>71</v>
      </c>
      <c r="O57" s="2"/>
      <c r="W57" s="14">
        <v>7.2500000000000009</v>
      </c>
      <c r="X57" s="14">
        <v>6.8125000000000009</v>
      </c>
    </row>
    <row r="58" spans="1:46" x14ac:dyDescent="0.25">
      <c r="N58"/>
    </row>
    <row r="59" spans="1:46" x14ac:dyDescent="0.25">
      <c r="A59" t="s">
        <v>163</v>
      </c>
    </row>
    <row r="60" spans="1:46" x14ac:dyDescent="0.25">
      <c r="A60" t="s">
        <v>153</v>
      </c>
    </row>
    <row r="62" spans="1:46" x14ac:dyDescent="0.25">
      <c r="A62" s="1" t="s">
        <v>72</v>
      </c>
      <c r="N62"/>
      <c r="U62" s="30"/>
    </row>
    <row r="63" spans="1:46" x14ac:dyDescent="0.25">
      <c r="A63" s="16" t="s">
        <v>19</v>
      </c>
      <c r="B63" s="16"/>
      <c r="N63"/>
      <c r="U63" s="30"/>
    </row>
    <row r="64" spans="1:46" x14ac:dyDescent="0.25">
      <c r="N64"/>
    </row>
    <row r="65" spans="1:14" x14ac:dyDescent="0.25">
      <c r="A65" t="s">
        <v>75</v>
      </c>
    </row>
    <row r="70" spans="1:14" x14ac:dyDescent="0.25">
      <c r="N70"/>
    </row>
    <row r="71" spans="1:14" x14ac:dyDescent="0.25">
      <c r="N71"/>
    </row>
  </sheetData>
  <autoFilter ref="C10:E43"/>
  <mergeCells count="14">
    <mergeCell ref="C9:E9"/>
    <mergeCell ref="AB9:AC9"/>
    <mergeCell ref="AB8:AC8"/>
    <mergeCell ref="AB7:AC7"/>
    <mergeCell ref="I6:K6"/>
    <mergeCell ref="I5:K5"/>
    <mergeCell ref="AB5:AC5"/>
    <mergeCell ref="AB6:AC6"/>
    <mergeCell ref="AR9:AT9"/>
    <mergeCell ref="AR8:AT8"/>
    <mergeCell ref="AR7:AT7"/>
    <mergeCell ref="I7:K7"/>
    <mergeCell ref="I8:K8"/>
    <mergeCell ref="I9:K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8"/>
  <sheetViews>
    <sheetView topLeftCell="J1" workbookViewId="0">
      <selection activeCell="U12" sqref="U12"/>
    </sheetView>
  </sheetViews>
  <sheetFormatPr defaultRowHeight="15" x14ac:dyDescent="0.25"/>
  <cols>
    <col min="1" max="1" width="12.7109375" bestFit="1" customWidth="1"/>
    <col min="2" max="2" width="6.5703125" customWidth="1"/>
    <col min="3" max="3" width="9.140625" customWidth="1"/>
    <col min="4" max="4" width="6.7109375" customWidth="1"/>
    <col min="5" max="5" width="8.140625" customWidth="1"/>
    <col min="6" max="6" width="8.85546875" customWidth="1"/>
    <col min="7" max="7" width="8.28515625" customWidth="1"/>
    <col min="8" max="8" width="7.7109375" customWidth="1"/>
    <col min="9" max="9" width="7.85546875" customWidth="1"/>
    <col min="10" max="10" width="13.42578125" customWidth="1"/>
    <col min="11" max="11" width="8.28515625" customWidth="1"/>
    <col min="12" max="12" width="8.5703125" customWidth="1"/>
    <col min="13" max="14" width="13.42578125" customWidth="1"/>
    <col min="15" max="15" width="6.85546875" customWidth="1"/>
    <col min="18" max="18" width="10.28515625" customWidth="1"/>
    <col min="19" max="20" width="10.85546875" customWidth="1"/>
    <col min="21" max="21" width="16.28515625" customWidth="1"/>
    <col min="22" max="22" width="10.85546875" customWidth="1"/>
    <col min="23" max="23" width="8.140625" customWidth="1"/>
    <col min="24" max="25" width="9.28515625" customWidth="1"/>
  </cols>
  <sheetData>
    <row r="1" spans="1:25" x14ac:dyDescent="0.25">
      <c r="A1" s="1" t="s">
        <v>56</v>
      </c>
      <c r="F1" t="s">
        <v>74</v>
      </c>
      <c r="H1" t="s">
        <v>61</v>
      </c>
      <c r="W1" t="s">
        <v>62</v>
      </c>
    </row>
    <row r="2" spans="1:25" x14ac:dyDescent="0.25">
      <c r="A2" s="1" t="s">
        <v>48</v>
      </c>
      <c r="T2" s="79" t="s">
        <v>168</v>
      </c>
      <c r="U2" s="79"/>
    </row>
    <row r="3" spans="1:25" x14ac:dyDescent="0.25">
      <c r="A3" s="1" t="s">
        <v>191</v>
      </c>
      <c r="K3" t="s">
        <v>167</v>
      </c>
      <c r="L3" s="14">
        <f>SUM(L7:L70)</f>
        <v>0</v>
      </c>
      <c r="M3" s="78" t="s">
        <v>192</v>
      </c>
      <c r="N3" s="78" t="s">
        <v>192</v>
      </c>
      <c r="P3" s="78" t="s">
        <v>192</v>
      </c>
      <c r="R3" s="78" t="s">
        <v>192</v>
      </c>
      <c r="S3" s="78" t="s">
        <v>192</v>
      </c>
      <c r="T3" s="78" t="s">
        <v>192</v>
      </c>
      <c r="U3" s="78" t="s">
        <v>192</v>
      </c>
      <c r="W3" s="78" t="s">
        <v>192</v>
      </c>
    </row>
    <row r="4" spans="1:25" ht="17.25" customHeight="1" x14ac:dyDescent="0.25">
      <c r="E4" s="82" t="s">
        <v>67</v>
      </c>
      <c r="F4" s="82"/>
      <c r="G4" s="82"/>
      <c r="H4" s="82"/>
      <c r="I4" s="82"/>
      <c r="J4" s="1" t="s">
        <v>60</v>
      </c>
      <c r="K4" s="1"/>
      <c r="L4" s="1"/>
      <c r="M4" s="74">
        <v>26938</v>
      </c>
      <c r="N4" s="74">
        <v>27426</v>
      </c>
      <c r="O4" s="74"/>
      <c r="P4" s="83" t="s">
        <v>28</v>
      </c>
      <c r="Q4" s="83"/>
      <c r="R4" s="18" t="s">
        <v>29</v>
      </c>
      <c r="S4" s="18" t="s">
        <v>30</v>
      </c>
      <c r="T4" s="18" t="s">
        <v>33</v>
      </c>
      <c r="U4" s="11" t="s">
        <v>164</v>
      </c>
      <c r="V4" s="18"/>
      <c r="W4" s="79" t="s">
        <v>34</v>
      </c>
      <c r="X4" s="79"/>
      <c r="Y4" s="79"/>
    </row>
    <row r="5" spans="1:25" x14ac:dyDescent="0.25">
      <c r="E5" s="1" t="s">
        <v>4</v>
      </c>
      <c r="F5" s="1" t="s">
        <v>5</v>
      </c>
      <c r="G5" s="1" t="s">
        <v>11</v>
      </c>
      <c r="H5" s="1" t="s">
        <v>64</v>
      </c>
      <c r="I5" s="1" t="s">
        <v>39</v>
      </c>
      <c r="J5" s="1" t="s">
        <v>2</v>
      </c>
      <c r="K5" s="1"/>
      <c r="L5" s="1"/>
      <c r="M5" s="1">
        <v>1974</v>
      </c>
      <c r="N5" s="1">
        <v>1975</v>
      </c>
      <c r="O5" s="1"/>
      <c r="P5" s="82">
        <v>1979</v>
      </c>
      <c r="Q5" s="82"/>
      <c r="R5" s="6">
        <v>1980</v>
      </c>
      <c r="S5" s="1">
        <v>1981</v>
      </c>
      <c r="T5" s="1">
        <v>1987</v>
      </c>
      <c r="U5" s="1">
        <v>1990</v>
      </c>
      <c r="V5" s="1"/>
      <c r="W5" s="82">
        <v>1994</v>
      </c>
      <c r="X5" s="82"/>
      <c r="Y5" s="82"/>
    </row>
    <row r="6" spans="1:25" x14ac:dyDescent="0.25">
      <c r="A6" s="34" t="s">
        <v>63</v>
      </c>
      <c r="B6" s="24" t="s">
        <v>40</v>
      </c>
      <c r="C6" s="24" t="s">
        <v>36</v>
      </c>
      <c r="D6" s="24" t="s">
        <v>35</v>
      </c>
      <c r="E6" s="24"/>
      <c r="F6" s="25" t="s">
        <v>47</v>
      </c>
      <c r="G6" s="26" t="s">
        <v>46</v>
      </c>
      <c r="H6" s="26" t="s">
        <v>65</v>
      </c>
      <c r="I6" s="25" t="s">
        <v>66</v>
      </c>
      <c r="J6" s="23" t="s">
        <v>76</v>
      </c>
      <c r="K6" s="23"/>
      <c r="L6" s="23"/>
      <c r="M6" s="25" t="s">
        <v>50</v>
      </c>
      <c r="N6" s="25" t="s">
        <v>50</v>
      </c>
      <c r="O6" s="25"/>
      <c r="P6" s="25" t="s">
        <v>50</v>
      </c>
      <c r="Q6" s="25" t="s">
        <v>37</v>
      </c>
      <c r="R6" s="25" t="s">
        <v>50</v>
      </c>
      <c r="S6" s="25" t="s">
        <v>50</v>
      </c>
      <c r="T6" s="25" t="s">
        <v>50</v>
      </c>
      <c r="U6" s="25" t="s">
        <v>50</v>
      </c>
      <c r="V6" s="25"/>
      <c r="W6" s="34" t="s">
        <v>50</v>
      </c>
      <c r="X6" s="34" t="s">
        <v>37</v>
      </c>
      <c r="Y6" s="34" t="s">
        <v>38</v>
      </c>
    </row>
    <row r="7" spans="1:25" x14ac:dyDescent="0.25">
      <c r="A7" s="5">
        <v>33</v>
      </c>
      <c r="B7" s="33">
        <v>1</v>
      </c>
      <c r="C7" s="33">
        <v>1</v>
      </c>
      <c r="D7" s="2">
        <v>331</v>
      </c>
      <c r="E7" s="2" t="s">
        <v>42</v>
      </c>
      <c r="F7" s="5" t="s">
        <v>42</v>
      </c>
      <c r="G7" s="2" t="s">
        <v>42</v>
      </c>
      <c r="H7" s="2" t="s">
        <v>64</v>
      </c>
      <c r="I7" s="2" t="s">
        <v>39</v>
      </c>
      <c r="J7" s="15"/>
      <c r="K7">
        <v>4.78</v>
      </c>
      <c r="L7" s="35">
        <f>K7-W7</f>
        <v>0</v>
      </c>
      <c r="M7" s="73">
        <v>4.2</v>
      </c>
      <c r="N7" s="73">
        <v>4.5</v>
      </c>
      <c r="O7" s="73"/>
      <c r="P7" s="5">
        <v>4.17</v>
      </c>
      <c r="Q7">
        <v>5.49</v>
      </c>
      <c r="R7" s="5">
        <v>4.21</v>
      </c>
      <c r="S7" s="5">
        <v>4.6100000000000003</v>
      </c>
      <c r="T7" s="14">
        <v>4</v>
      </c>
      <c r="U7" s="14">
        <v>4.2</v>
      </c>
      <c r="W7" s="5">
        <v>4.78</v>
      </c>
      <c r="X7" s="5" t="s">
        <v>20</v>
      </c>
      <c r="Y7" s="42" t="s">
        <v>20</v>
      </c>
    </row>
    <row r="8" spans="1:25" x14ac:dyDescent="0.25">
      <c r="A8" s="5">
        <v>33</v>
      </c>
      <c r="B8" s="33">
        <v>1</v>
      </c>
      <c r="C8" s="33">
        <v>2</v>
      </c>
      <c r="D8" s="2">
        <v>332</v>
      </c>
      <c r="E8" s="2" t="s">
        <v>42</v>
      </c>
      <c r="F8" s="5" t="s">
        <v>42</v>
      </c>
      <c r="G8" s="2" t="s">
        <v>42</v>
      </c>
      <c r="H8" s="2" t="s">
        <v>42</v>
      </c>
      <c r="I8" s="2" t="s">
        <v>42</v>
      </c>
      <c r="K8">
        <v>4.7</v>
      </c>
      <c r="L8" s="35">
        <f t="shared" ref="L8:L70" si="0">K8-W8</f>
        <v>0</v>
      </c>
      <c r="M8" s="73">
        <v>4.2</v>
      </c>
      <c r="N8" s="73">
        <v>4.5</v>
      </c>
      <c r="O8" s="73"/>
      <c r="P8" s="5">
        <v>4.17</v>
      </c>
      <c r="Q8">
        <v>5.29</v>
      </c>
      <c r="R8" s="5">
        <v>4.2300000000000004</v>
      </c>
      <c r="S8" s="5">
        <v>4.6100000000000003</v>
      </c>
      <c r="T8" s="14">
        <v>4</v>
      </c>
      <c r="U8" s="14">
        <v>4.2</v>
      </c>
      <c r="W8" s="5">
        <v>4.7</v>
      </c>
      <c r="X8" s="5" t="s">
        <v>20</v>
      </c>
      <c r="Y8" s="42" t="s">
        <v>20</v>
      </c>
    </row>
    <row r="9" spans="1:25" x14ac:dyDescent="0.25">
      <c r="A9" s="5">
        <v>34</v>
      </c>
      <c r="B9" s="33">
        <v>1</v>
      </c>
      <c r="C9" s="33">
        <v>1</v>
      </c>
      <c r="D9" s="2">
        <v>341</v>
      </c>
      <c r="E9" s="2" t="s">
        <v>8</v>
      </c>
      <c r="F9" s="5" t="s">
        <v>42</v>
      </c>
      <c r="G9" s="2" t="s">
        <v>42</v>
      </c>
      <c r="H9" s="2" t="s">
        <v>64</v>
      </c>
      <c r="I9" s="2" t="s">
        <v>42</v>
      </c>
      <c r="K9">
        <v>5.89</v>
      </c>
      <c r="L9" s="35">
        <f t="shared" si="0"/>
        <v>0</v>
      </c>
      <c r="M9" s="73">
        <v>5.6</v>
      </c>
      <c r="N9" s="73">
        <v>5.6</v>
      </c>
      <c r="O9" s="73"/>
      <c r="P9" s="5">
        <v>5.0199999999999996</v>
      </c>
      <c r="Q9">
        <v>5.86</v>
      </c>
      <c r="R9" s="5">
        <v>5.0999999999999996</v>
      </c>
      <c r="S9" s="5">
        <v>5.32</v>
      </c>
      <c r="T9" s="14">
        <v>4.99</v>
      </c>
      <c r="U9" s="14">
        <v>5.19</v>
      </c>
      <c r="W9" s="5">
        <v>5.89</v>
      </c>
      <c r="X9" s="5">
        <v>6.27</v>
      </c>
      <c r="Y9" s="5">
        <v>6.53</v>
      </c>
    </row>
    <row r="10" spans="1:25" x14ac:dyDescent="0.25">
      <c r="A10" s="5">
        <v>34</v>
      </c>
      <c r="B10" s="33">
        <v>1</v>
      </c>
      <c r="C10" s="33">
        <v>2</v>
      </c>
      <c r="D10" s="2">
        <v>342</v>
      </c>
      <c r="E10" s="2" t="s">
        <v>8</v>
      </c>
      <c r="F10" s="5" t="s">
        <v>42</v>
      </c>
      <c r="G10" s="2" t="s">
        <v>42</v>
      </c>
      <c r="H10" s="2" t="s">
        <v>42</v>
      </c>
      <c r="I10" s="2" t="s">
        <v>39</v>
      </c>
      <c r="K10">
        <v>5.8</v>
      </c>
      <c r="L10" s="35">
        <f t="shared" si="0"/>
        <v>0</v>
      </c>
      <c r="M10" s="73">
        <v>5.6</v>
      </c>
      <c r="N10" s="73">
        <v>5.6</v>
      </c>
      <c r="O10" s="73"/>
      <c r="P10" s="5">
        <v>5.21</v>
      </c>
      <c r="Q10">
        <v>5.85</v>
      </c>
      <c r="R10" s="5">
        <v>5.12</v>
      </c>
      <c r="S10" s="5">
        <v>5.33</v>
      </c>
      <c r="T10" s="14">
        <v>4.99</v>
      </c>
      <c r="U10" s="14">
        <v>5.19</v>
      </c>
      <c r="W10" s="5">
        <v>5.8</v>
      </c>
      <c r="X10" s="5">
        <v>5.9</v>
      </c>
      <c r="Y10" s="5">
        <v>6.15</v>
      </c>
    </row>
    <row r="11" spans="1:25" x14ac:dyDescent="0.25">
      <c r="A11" s="5">
        <v>35</v>
      </c>
      <c r="B11" s="33">
        <v>1</v>
      </c>
      <c r="C11" s="33">
        <v>1</v>
      </c>
      <c r="D11" s="2">
        <v>351</v>
      </c>
      <c r="E11" s="2" t="s">
        <v>7</v>
      </c>
      <c r="F11" s="5" t="s">
        <v>5</v>
      </c>
      <c r="G11" s="2" t="s">
        <v>43</v>
      </c>
      <c r="H11" s="2" t="s">
        <v>42</v>
      </c>
      <c r="I11" s="2" t="s">
        <v>42</v>
      </c>
      <c r="K11">
        <v>7.74</v>
      </c>
      <c r="L11" s="35">
        <f t="shared" si="0"/>
        <v>0</v>
      </c>
      <c r="M11" s="73">
        <v>7.2</v>
      </c>
      <c r="N11" s="73">
        <v>6.6</v>
      </c>
      <c r="O11" s="73"/>
      <c r="P11" s="5">
        <v>6.18</v>
      </c>
      <c r="Q11">
        <v>6.74</v>
      </c>
      <c r="R11" s="5">
        <v>6.81</v>
      </c>
      <c r="S11" s="5">
        <v>7.26</v>
      </c>
      <c r="T11" s="14">
        <v>7.11</v>
      </c>
      <c r="U11" s="14">
        <v>7.29</v>
      </c>
      <c r="W11" s="5">
        <v>7.74</v>
      </c>
      <c r="X11" s="5">
        <v>7.86</v>
      </c>
      <c r="Y11" s="5">
        <v>7.41</v>
      </c>
    </row>
    <row r="12" spans="1:25" x14ac:dyDescent="0.25">
      <c r="A12" s="5">
        <v>35</v>
      </c>
      <c r="B12" s="33">
        <v>1</v>
      </c>
      <c r="C12" s="33">
        <v>2</v>
      </c>
      <c r="D12" s="2">
        <v>352</v>
      </c>
      <c r="E12" s="2" t="s">
        <v>7</v>
      </c>
      <c r="F12" s="5" t="s">
        <v>5</v>
      </c>
      <c r="G12" s="2" t="s">
        <v>43</v>
      </c>
      <c r="H12" s="2" t="s">
        <v>64</v>
      </c>
      <c r="I12" s="2" t="s">
        <v>39</v>
      </c>
      <c r="K12">
        <v>7.71</v>
      </c>
      <c r="L12" s="35">
        <f t="shared" si="0"/>
        <v>0</v>
      </c>
      <c r="M12" s="73">
        <v>7.2</v>
      </c>
      <c r="N12" s="73">
        <v>6.6</v>
      </c>
      <c r="O12" s="73"/>
      <c r="P12" s="5">
        <v>6.68</v>
      </c>
      <c r="Q12">
        <v>6.32</v>
      </c>
      <c r="R12" s="5">
        <v>6.43</v>
      </c>
      <c r="S12" s="5">
        <v>6.9</v>
      </c>
      <c r="T12" s="14">
        <v>7.11</v>
      </c>
      <c r="U12" s="14">
        <v>7.29</v>
      </c>
      <c r="W12" s="5">
        <v>7.71</v>
      </c>
      <c r="X12" s="5">
        <v>7.43</v>
      </c>
      <c r="Y12" s="5">
        <v>7.53</v>
      </c>
    </row>
    <row r="13" spans="1:25" x14ac:dyDescent="0.25">
      <c r="A13" s="5">
        <v>36</v>
      </c>
      <c r="B13" s="33">
        <v>1</v>
      </c>
      <c r="C13" s="33">
        <v>1</v>
      </c>
      <c r="D13" s="2">
        <v>361</v>
      </c>
      <c r="E13" s="2" t="s">
        <v>8</v>
      </c>
      <c r="F13" s="5" t="s">
        <v>9</v>
      </c>
      <c r="G13" s="2" t="s">
        <v>44</v>
      </c>
      <c r="H13" s="2" t="s">
        <v>64</v>
      </c>
      <c r="I13" s="2" t="s">
        <v>39</v>
      </c>
      <c r="K13">
        <v>5.78</v>
      </c>
      <c r="L13" s="35">
        <f t="shared" si="0"/>
        <v>0</v>
      </c>
      <c r="M13" s="73">
        <v>5.4</v>
      </c>
      <c r="N13" s="73">
        <v>5.4</v>
      </c>
      <c r="O13" s="73"/>
      <c r="P13" s="5">
        <v>5.0599999999999996</v>
      </c>
      <c r="Q13">
        <v>5.5</v>
      </c>
      <c r="R13" s="5">
        <v>5.0599999999999996</v>
      </c>
      <c r="S13" s="5">
        <v>5.56</v>
      </c>
      <c r="T13" s="14">
        <v>4.84</v>
      </c>
      <c r="U13" s="14">
        <v>5.44</v>
      </c>
      <c r="W13" s="5">
        <v>5.78</v>
      </c>
      <c r="X13" s="42" t="s">
        <v>20</v>
      </c>
      <c r="Y13" s="42" t="s">
        <v>20</v>
      </c>
    </row>
    <row r="14" spans="1:25" x14ac:dyDescent="0.25">
      <c r="A14" s="5">
        <v>36</v>
      </c>
      <c r="B14" s="33">
        <v>1</v>
      </c>
      <c r="C14" s="33">
        <v>2</v>
      </c>
      <c r="D14" s="2">
        <v>362</v>
      </c>
      <c r="E14" s="2" t="s">
        <v>8</v>
      </c>
      <c r="F14" s="5" t="s">
        <v>9</v>
      </c>
      <c r="G14" s="2" t="s">
        <v>44</v>
      </c>
      <c r="H14" s="2" t="s">
        <v>42</v>
      </c>
      <c r="I14" s="2" t="s">
        <v>42</v>
      </c>
      <c r="K14">
        <v>5.65</v>
      </c>
      <c r="L14" s="35">
        <f t="shared" si="0"/>
        <v>0</v>
      </c>
      <c r="M14" s="73">
        <v>5.4</v>
      </c>
      <c r="N14" s="73">
        <v>5.4</v>
      </c>
      <c r="O14" s="73"/>
      <c r="P14" s="5">
        <v>4.83</v>
      </c>
      <c r="Q14">
        <v>5.2</v>
      </c>
      <c r="R14" s="5">
        <v>5.29</v>
      </c>
      <c r="S14" s="5">
        <v>5.24</v>
      </c>
      <c r="T14" s="14">
        <v>4.84</v>
      </c>
      <c r="U14" s="14">
        <v>5.44</v>
      </c>
      <c r="W14" s="5">
        <v>5.65</v>
      </c>
      <c r="X14" s="42" t="s">
        <v>20</v>
      </c>
      <c r="Y14" s="42" t="s">
        <v>20</v>
      </c>
    </row>
    <row r="15" spans="1:25" x14ac:dyDescent="0.25">
      <c r="A15" s="5">
        <v>37</v>
      </c>
      <c r="B15" s="33">
        <v>1</v>
      </c>
      <c r="C15" s="33">
        <v>1</v>
      </c>
      <c r="D15" s="2">
        <v>371</v>
      </c>
      <c r="E15" s="2" t="s">
        <v>10</v>
      </c>
      <c r="F15" s="5" t="s">
        <v>12</v>
      </c>
      <c r="G15" s="2" t="s">
        <v>45</v>
      </c>
      <c r="H15" s="2" t="s">
        <v>64</v>
      </c>
      <c r="I15" s="2" t="s">
        <v>39</v>
      </c>
      <c r="K15" t="s">
        <v>20</v>
      </c>
      <c r="L15" t="s">
        <v>20</v>
      </c>
      <c r="M15" s="73">
        <v>6.5</v>
      </c>
      <c r="N15" s="73">
        <v>6.3</v>
      </c>
      <c r="O15" s="73"/>
      <c r="P15" s="5">
        <v>5.8</v>
      </c>
      <c r="Q15">
        <v>5.96</v>
      </c>
      <c r="R15" s="5">
        <v>6.25</v>
      </c>
      <c r="S15" s="5">
        <v>6.53</v>
      </c>
      <c r="T15" s="14">
        <v>6.45</v>
      </c>
      <c r="U15" s="14">
        <v>6.39</v>
      </c>
      <c r="W15" s="5" t="s">
        <v>20</v>
      </c>
      <c r="X15" s="42" t="s">
        <v>20</v>
      </c>
      <c r="Y15" s="42" t="s">
        <v>20</v>
      </c>
    </row>
    <row r="16" spans="1:25" x14ac:dyDescent="0.25">
      <c r="A16" s="5">
        <v>37</v>
      </c>
      <c r="B16" s="33">
        <v>1</v>
      </c>
      <c r="C16" s="33">
        <v>2</v>
      </c>
      <c r="D16" s="2">
        <v>372</v>
      </c>
      <c r="E16" s="2" t="s">
        <v>10</v>
      </c>
      <c r="F16" s="5" t="s">
        <v>12</v>
      </c>
      <c r="G16" s="2" t="s">
        <v>45</v>
      </c>
      <c r="H16" s="2" t="s">
        <v>42</v>
      </c>
      <c r="I16" s="2" t="s">
        <v>42</v>
      </c>
      <c r="K16">
        <v>6.17</v>
      </c>
      <c r="L16" s="35">
        <f t="shared" si="0"/>
        <v>0</v>
      </c>
      <c r="M16" s="73">
        <v>6.5</v>
      </c>
      <c r="N16" s="73">
        <v>6.3</v>
      </c>
      <c r="O16" s="73"/>
      <c r="P16" s="5">
        <v>5.65</v>
      </c>
      <c r="Q16">
        <v>6.07</v>
      </c>
      <c r="R16" s="5">
        <v>5.86</v>
      </c>
      <c r="S16" s="5">
        <v>6.02</v>
      </c>
      <c r="T16" s="14">
        <v>6.45</v>
      </c>
      <c r="U16" s="14">
        <v>6.39</v>
      </c>
      <c r="W16" s="5">
        <v>6.17</v>
      </c>
      <c r="X16" s="42" t="s">
        <v>20</v>
      </c>
      <c r="Y16" s="42" t="s">
        <v>20</v>
      </c>
    </row>
    <row r="17" spans="1:25" x14ac:dyDescent="0.25">
      <c r="A17" s="5">
        <v>38</v>
      </c>
      <c r="B17" s="33">
        <v>1</v>
      </c>
      <c r="C17" s="33">
        <v>1</v>
      </c>
      <c r="D17" s="2">
        <v>381</v>
      </c>
      <c r="E17" s="2" t="s">
        <v>42</v>
      </c>
      <c r="F17" s="5" t="s">
        <v>9</v>
      </c>
      <c r="G17" s="2" t="s">
        <v>44</v>
      </c>
      <c r="H17" s="2" t="s">
        <v>42</v>
      </c>
      <c r="I17" s="2" t="s">
        <v>42</v>
      </c>
      <c r="J17" s="15"/>
      <c r="K17">
        <v>4.78</v>
      </c>
      <c r="L17" s="35">
        <f t="shared" si="0"/>
        <v>0</v>
      </c>
      <c r="M17" s="73">
        <v>4.5</v>
      </c>
      <c r="N17" s="73">
        <v>4.5999999999999996</v>
      </c>
      <c r="O17" s="73"/>
      <c r="P17" s="10">
        <v>4.17</v>
      </c>
      <c r="Q17">
        <v>5.1100000000000003</v>
      </c>
      <c r="R17" s="10">
        <v>4.22</v>
      </c>
      <c r="S17" s="10">
        <v>4.57</v>
      </c>
      <c r="T17" s="14">
        <v>4</v>
      </c>
      <c r="U17" s="14">
        <v>4.46</v>
      </c>
      <c r="W17" s="5">
        <v>4.78</v>
      </c>
      <c r="X17" s="42" t="s">
        <v>20</v>
      </c>
      <c r="Y17" s="42" t="s">
        <v>20</v>
      </c>
    </row>
    <row r="18" spans="1:25" x14ac:dyDescent="0.25">
      <c r="A18" s="5">
        <v>38</v>
      </c>
      <c r="B18" s="33">
        <v>1</v>
      </c>
      <c r="C18" s="20">
        <v>2</v>
      </c>
      <c r="D18" s="2">
        <v>382</v>
      </c>
      <c r="E18" s="2" t="s">
        <v>42</v>
      </c>
      <c r="F18" s="5" t="s">
        <v>9</v>
      </c>
      <c r="G18" s="2" t="s">
        <v>44</v>
      </c>
      <c r="H18" s="2" t="s">
        <v>64</v>
      </c>
      <c r="I18" s="2" t="s">
        <v>39</v>
      </c>
      <c r="J18" s="15"/>
      <c r="K18">
        <v>4.91</v>
      </c>
      <c r="L18" s="35">
        <f t="shared" si="0"/>
        <v>0</v>
      </c>
      <c r="M18" s="73">
        <v>4.5</v>
      </c>
      <c r="N18" s="73">
        <v>4.5999999999999996</v>
      </c>
      <c r="O18" s="73"/>
      <c r="P18" s="10">
        <v>4.2699999999999996</v>
      </c>
      <c r="Q18">
        <v>5.04</v>
      </c>
      <c r="R18" s="10">
        <v>4.24</v>
      </c>
      <c r="S18" s="10">
        <v>4.67</v>
      </c>
      <c r="T18" s="14">
        <v>4</v>
      </c>
      <c r="U18" s="14">
        <v>4.46</v>
      </c>
      <c r="W18" s="5">
        <v>4.91</v>
      </c>
      <c r="X18" s="42" t="s">
        <v>20</v>
      </c>
      <c r="Y18" s="42" t="s">
        <v>20</v>
      </c>
    </row>
    <row r="19" spans="1:25" x14ac:dyDescent="0.25">
      <c r="A19" s="5">
        <v>39</v>
      </c>
      <c r="B19" s="33">
        <v>1</v>
      </c>
      <c r="C19" s="33">
        <v>1</v>
      </c>
      <c r="D19" s="2">
        <v>391</v>
      </c>
      <c r="E19" s="2" t="s">
        <v>8</v>
      </c>
      <c r="F19" s="5" t="s">
        <v>12</v>
      </c>
      <c r="G19" s="2" t="s">
        <v>45</v>
      </c>
      <c r="H19" s="2" t="s">
        <v>42</v>
      </c>
      <c r="I19" s="2" t="s">
        <v>42</v>
      </c>
      <c r="J19" s="15"/>
      <c r="K19">
        <v>5.73</v>
      </c>
      <c r="L19" s="35">
        <f t="shared" si="0"/>
        <v>0</v>
      </c>
      <c r="M19" s="73">
        <v>5.8</v>
      </c>
      <c r="N19" s="73">
        <v>5.3</v>
      </c>
      <c r="O19" s="73"/>
      <c r="P19" s="10">
        <v>5.05</v>
      </c>
      <c r="Q19">
        <v>5.83</v>
      </c>
      <c r="R19" s="10">
        <v>5.0599999999999996</v>
      </c>
      <c r="S19" s="10">
        <v>5.28</v>
      </c>
      <c r="T19" s="14">
        <v>4.87</v>
      </c>
      <c r="U19" s="14">
        <v>5.22</v>
      </c>
      <c r="W19" s="5">
        <v>5.73</v>
      </c>
      <c r="X19" s="42" t="s">
        <v>20</v>
      </c>
      <c r="Y19" s="42" t="s">
        <v>20</v>
      </c>
    </row>
    <row r="20" spans="1:25" x14ac:dyDescent="0.25">
      <c r="A20" s="5">
        <v>39</v>
      </c>
      <c r="B20" s="33">
        <v>1</v>
      </c>
      <c r="C20" s="33">
        <v>2</v>
      </c>
      <c r="D20" s="2">
        <v>392</v>
      </c>
      <c r="E20" s="2" t="s">
        <v>8</v>
      </c>
      <c r="F20" s="5" t="s">
        <v>12</v>
      </c>
      <c r="G20" s="2" t="s">
        <v>45</v>
      </c>
      <c r="H20" s="2" t="s">
        <v>64</v>
      </c>
      <c r="I20" s="2" t="s">
        <v>39</v>
      </c>
      <c r="J20" s="15"/>
      <c r="K20">
        <v>5.64</v>
      </c>
      <c r="L20" s="35">
        <f t="shared" si="0"/>
        <v>0</v>
      </c>
      <c r="M20" s="73">
        <v>5.8</v>
      </c>
      <c r="N20" s="73">
        <v>5.3</v>
      </c>
      <c r="O20" s="73"/>
      <c r="P20" s="10">
        <v>4.9400000000000004</v>
      </c>
      <c r="Q20">
        <v>5.72</v>
      </c>
      <c r="R20" s="10">
        <v>5.27</v>
      </c>
      <c r="S20" s="10">
        <v>5.22</v>
      </c>
      <c r="T20" s="14">
        <v>4.87</v>
      </c>
      <c r="U20" s="14">
        <v>5.22</v>
      </c>
      <c r="W20" s="5">
        <v>5.64</v>
      </c>
      <c r="X20" s="42" t="s">
        <v>20</v>
      </c>
      <c r="Y20" s="42" t="s">
        <v>20</v>
      </c>
    </row>
    <row r="21" spans="1:25" x14ac:dyDescent="0.25">
      <c r="A21" s="5">
        <v>40</v>
      </c>
      <c r="B21" s="33">
        <v>1</v>
      </c>
      <c r="C21" s="33">
        <v>1</v>
      </c>
      <c r="D21" s="2">
        <v>401</v>
      </c>
      <c r="E21" s="2" t="s">
        <v>7</v>
      </c>
      <c r="F21" s="5" t="s">
        <v>9</v>
      </c>
      <c r="G21" s="2" t="s">
        <v>44</v>
      </c>
      <c r="H21" s="2" t="s">
        <v>64</v>
      </c>
      <c r="I21" s="2" t="s">
        <v>42</v>
      </c>
      <c r="J21" s="15"/>
      <c r="K21">
        <v>7.83</v>
      </c>
      <c r="L21" s="35">
        <f t="shared" si="0"/>
        <v>0</v>
      </c>
      <c r="M21" s="73">
        <v>7.2</v>
      </c>
      <c r="N21" s="73">
        <v>6.8</v>
      </c>
      <c r="O21" s="73"/>
      <c r="P21" s="10">
        <v>6.67</v>
      </c>
      <c r="Q21">
        <v>6.48</v>
      </c>
      <c r="R21" s="10">
        <v>6.7</v>
      </c>
      <c r="S21" s="10">
        <v>7.22</v>
      </c>
      <c r="T21" s="14">
        <v>7.19</v>
      </c>
      <c r="U21" s="14">
        <v>7.43</v>
      </c>
      <c r="W21" s="5">
        <v>7.83</v>
      </c>
      <c r="X21" s="42" t="s">
        <v>20</v>
      </c>
      <c r="Y21" s="42" t="s">
        <v>20</v>
      </c>
    </row>
    <row r="22" spans="1:25" x14ac:dyDescent="0.25">
      <c r="A22" s="5">
        <v>40</v>
      </c>
      <c r="B22" s="33">
        <v>1</v>
      </c>
      <c r="C22" s="33">
        <v>2</v>
      </c>
      <c r="D22" s="2">
        <v>402</v>
      </c>
      <c r="E22" s="2" t="s">
        <v>7</v>
      </c>
      <c r="F22" s="5" t="s">
        <v>9</v>
      </c>
      <c r="G22" s="2" t="s">
        <v>44</v>
      </c>
      <c r="H22" s="2" t="s">
        <v>42</v>
      </c>
      <c r="I22" s="2" t="s">
        <v>39</v>
      </c>
      <c r="J22" s="15"/>
      <c r="K22">
        <v>8.11</v>
      </c>
      <c r="L22" s="35">
        <f t="shared" si="0"/>
        <v>0</v>
      </c>
      <c r="M22" s="73">
        <v>7.2</v>
      </c>
      <c r="N22" s="73">
        <v>6.8</v>
      </c>
      <c r="O22" s="73"/>
      <c r="P22" s="10">
        <v>6.67</v>
      </c>
      <c r="Q22">
        <v>6.64</v>
      </c>
      <c r="R22" s="10">
        <v>6.7</v>
      </c>
      <c r="S22" s="10">
        <v>7.23</v>
      </c>
      <c r="T22" s="14">
        <v>7.19</v>
      </c>
      <c r="U22" s="14">
        <v>7.43</v>
      </c>
      <c r="W22" s="5">
        <v>8.11</v>
      </c>
      <c r="X22" s="42" t="s">
        <v>20</v>
      </c>
      <c r="Y22" s="42" t="s">
        <v>20</v>
      </c>
    </row>
    <row r="23" spans="1:25" x14ac:dyDescent="0.25">
      <c r="A23" s="5">
        <v>41</v>
      </c>
      <c r="B23" s="33">
        <v>1</v>
      </c>
      <c r="C23" s="33">
        <v>1</v>
      </c>
      <c r="D23" s="2">
        <v>411</v>
      </c>
      <c r="E23" s="2" t="s">
        <v>42</v>
      </c>
      <c r="F23" s="5" t="s">
        <v>5</v>
      </c>
      <c r="G23" s="2" t="s">
        <v>43</v>
      </c>
      <c r="H23" s="2" t="s">
        <v>64</v>
      </c>
      <c r="I23" s="2" t="s">
        <v>39</v>
      </c>
      <c r="J23" s="15"/>
      <c r="K23">
        <v>4.97</v>
      </c>
      <c r="L23" s="35">
        <f t="shared" si="0"/>
        <v>0</v>
      </c>
      <c r="M23" s="73">
        <v>4.5999999999999996</v>
      </c>
      <c r="N23" s="73">
        <v>4.8</v>
      </c>
      <c r="O23" s="73"/>
      <c r="P23" s="10">
        <v>4.43</v>
      </c>
      <c r="Q23">
        <v>5.1100000000000003</v>
      </c>
      <c r="R23" s="10">
        <v>4.3600000000000003</v>
      </c>
      <c r="S23" s="10">
        <v>4.7</v>
      </c>
      <c r="T23" s="14">
        <v>4.1399999999999997</v>
      </c>
      <c r="U23" s="14">
        <v>4.49</v>
      </c>
      <c r="W23" s="5">
        <v>4.97</v>
      </c>
      <c r="X23" s="42" t="s">
        <v>20</v>
      </c>
      <c r="Y23" s="42" t="s">
        <v>20</v>
      </c>
    </row>
    <row r="24" spans="1:25" x14ac:dyDescent="0.25">
      <c r="A24" s="5">
        <v>41</v>
      </c>
      <c r="B24" s="33">
        <v>1</v>
      </c>
      <c r="C24" s="33">
        <v>2</v>
      </c>
      <c r="D24" s="2">
        <v>412</v>
      </c>
      <c r="E24" s="2" t="s">
        <v>42</v>
      </c>
      <c r="F24" s="5" t="s">
        <v>5</v>
      </c>
      <c r="G24" s="2" t="s">
        <v>43</v>
      </c>
      <c r="H24" s="2" t="s">
        <v>42</v>
      </c>
      <c r="I24" s="2" t="s">
        <v>42</v>
      </c>
      <c r="J24" s="15"/>
      <c r="K24">
        <v>5.04</v>
      </c>
      <c r="L24" s="35">
        <f t="shared" si="0"/>
        <v>0</v>
      </c>
      <c r="M24" s="73">
        <v>4.5999999999999996</v>
      </c>
      <c r="N24" s="73">
        <v>4.8</v>
      </c>
      <c r="O24" s="73"/>
      <c r="P24" s="10">
        <v>4.46</v>
      </c>
      <c r="Q24">
        <v>5.2</v>
      </c>
      <c r="R24" s="10">
        <v>4.3600000000000003</v>
      </c>
      <c r="S24" s="10">
        <v>4.71</v>
      </c>
      <c r="T24" s="14">
        <v>4.1399999999999997</v>
      </c>
      <c r="U24" s="14">
        <v>4.49</v>
      </c>
      <c r="W24" s="5">
        <v>5.04</v>
      </c>
      <c r="X24" s="42" t="s">
        <v>20</v>
      </c>
      <c r="Y24" s="42" t="s">
        <v>20</v>
      </c>
    </row>
    <row r="25" spans="1:25" x14ac:dyDescent="0.25">
      <c r="A25" s="5">
        <v>42</v>
      </c>
      <c r="B25" s="33">
        <v>1</v>
      </c>
      <c r="C25" s="33">
        <v>1</v>
      </c>
      <c r="D25" s="2">
        <v>421</v>
      </c>
      <c r="E25" s="2" t="s">
        <v>10</v>
      </c>
      <c r="F25" s="5" t="s">
        <v>42</v>
      </c>
      <c r="G25" s="2" t="s">
        <v>42</v>
      </c>
      <c r="H25" s="2" t="s">
        <v>42</v>
      </c>
      <c r="I25" s="2" t="s">
        <v>42</v>
      </c>
      <c r="J25" s="15"/>
      <c r="K25">
        <v>6.19</v>
      </c>
      <c r="L25" s="35">
        <f t="shared" si="0"/>
        <v>0</v>
      </c>
      <c r="M25" s="73">
        <v>6.4</v>
      </c>
      <c r="N25" s="73">
        <v>6.1</v>
      </c>
      <c r="O25" s="73"/>
      <c r="P25" s="10">
        <v>5.61</v>
      </c>
      <c r="Q25">
        <v>5.95</v>
      </c>
      <c r="R25" s="10">
        <v>5.64</v>
      </c>
      <c r="S25" s="10">
        <v>5.74</v>
      </c>
      <c r="T25" s="14">
        <v>6.46</v>
      </c>
      <c r="U25" s="14">
        <v>6.36</v>
      </c>
      <c r="W25" s="5">
        <v>6.19</v>
      </c>
      <c r="X25" s="42" t="s">
        <v>20</v>
      </c>
      <c r="Y25" s="42" t="s">
        <v>20</v>
      </c>
    </row>
    <row r="26" spans="1:25" x14ac:dyDescent="0.25">
      <c r="A26" s="5">
        <v>42</v>
      </c>
      <c r="B26" s="33">
        <v>1</v>
      </c>
      <c r="C26" s="33">
        <v>2</v>
      </c>
      <c r="D26" s="2">
        <v>422</v>
      </c>
      <c r="E26" s="2" t="s">
        <v>10</v>
      </c>
      <c r="F26" s="5" t="s">
        <v>42</v>
      </c>
      <c r="G26" s="2" t="s">
        <v>42</v>
      </c>
      <c r="H26" s="2" t="s">
        <v>64</v>
      </c>
      <c r="I26" s="2" t="s">
        <v>39</v>
      </c>
      <c r="J26" s="15"/>
      <c r="K26">
        <v>6.24</v>
      </c>
      <c r="L26" s="35">
        <f t="shared" si="0"/>
        <v>0</v>
      </c>
      <c r="M26" s="73">
        <v>6.4</v>
      </c>
      <c r="N26" s="73">
        <v>6.1</v>
      </c>
      <c r="O26" s="73"/>
      <c r="P26" s="10">
        <v>5.58</v>
      </c>
      <c r="Q26">
        <v>5.75</v>
      </c>
      <c r="R26" s="10">
        <v>5.33</v>
      </c>
      <c r="S26" s="10">
        <v>5.78</v>
      </c>
      <c r="T26" s="14">
        <v>6.46</v>
      </c>
      <c r="U26" s="14">
        <v>6.36</v>
      </c>
      <c r="W26" s="5">
        <v>6.24</v>
      </c>
      <c r="X26" s="42" t="s">
        <v>20</v>
      </c>
      <c r="Y26" s="42" t="s">
        <v>20</v>
      </c>
    </row>
    <row r="27" spans="1:25" x14ac:dyDescent="0.25">
      <c r="A27" s="5">
        <v>43</v>
      </c>
      <c r="B27" s="33">
        <v>1</v>
      </c>
      <c r="C27" s="33">
        <v>1</v>
      </c>
      <c r="D27" s="2">
        <v>431</v>
      </c>
      <c r="E27" s="2" t="s">
        <v>42</v>
      </c>
      <c r="F27" s="5" t="s">
        <v>12</v>
      </c>
      <c r="G27" s="2" t="s">
        <v>45</v>
      </c>
      <c r="H27" s="2" t="s">
        <v>42</v>
      </c>
      <c r="I27" s="2" t="s">
        <v>39</v>
      </c>
      <c r="J27" s="15"/>
      <c r="K27">
        <v>5.35</v>
      </c>
      <c r="L27" s="35">
        <f t="shared" si="0"/>
        <v>0</v>
      </c>
      <c r="M27" s="73">
        <v>4.9000000000000004</v>
      </c>
      <c r="N27" s="73">
        <v>4.9000000000000004</v>
      </c>
      <c r="O27" s="73"/>
      <c r="P27" s="10">
        <v>4.47</v>
      </c>
      <c r="Q27">
        <v>4.9800000000000004</v>
      </c>
      <c r="R27" s="10">
        <v>4.45</v>
      </c>
      <c r="S27" s="10">
        <v>4.8499999999999996</v>
      </c>
      <c r="T27" s="14">
        <v>4.34</v>
      </c>
      <c r="U27" s="14">
        <v>4.74</v>
      </c>
      <c r="W27" s="5">
        <v>5.35</v>
      </c>
      <c r="X27" s="42" t="s">
        <v>20</v>
      </c>
      <c r="Y27" s="42" t="s">
        <v>20</v>
      </c>
    </row>
    <row r="28" spans="1:25" x14ac:dyDescent="0.25">
      <c r="A28" s="5">
        <v>43</v>
      </c>
      <c r="B28" s="33">
        <v>1</v>
      </c>
      <c r="C28" s="33">
        <v>2</v>
      </c>
      <c r="D28" s="2">
        <v>432</v>
      </c>
      <c r="E28" s="2" t="s">
        <v>42</v>
      </c>
      <c r="F28" s="5" t="s">
        <v>12</v>
      </c>
      <c r="G28" s="2" t="s">
        <v>45</v>
      </c>
      <c r="H28" s="2" t="s">
        <v>64</v>
      </c>
      <c r="I28" s="2" t="s">
        <v>42</v>
      </c>
      <c r="J28" s="15"/>
      <c r="K28">
        <v>5.29</v>
      </c>
      <c r="L28" s="35">
        <f t="shared" si="0"/>
        <v>0</v>
      </c>
      <c r="M28" s="73">
        <v>4.9000000000000004</v>
      </c>
      <c r="N28" s="73">
        <v>4.9000000000000004</v>
      </c>
      <c r="O28" s="73"/>
      <c r="P28" s="10">
        <v>4.42</v>
      </c>
      <c r="Q28">
        <v>5.15</v>
      </c>
      <c r="R28" s="10">
        <v>4.46</v>
      </c>
      <c r="S28" s="10">
        <v>4.9000000000000004</v>
      </c>
      <c r="T28" s="14">
        <v>4.34</v>
      </c>
      <c r="U28" s="14">
        <v>4.74</v>
      </c>
      <c r="W28" s="5">
        <v>5.29</v>
      </c>
      <c r="X28" s="42" t="s">
        <v>20</v>
      </c>
      <c r="Y28" s="42" t="s">
        <v>20</v>
      </c>
    </row>
    <row r="29" spans="1:25" x14ac:dyDescent="0.25">
      <c r="A29" s="5">
        <v>44</v>
      </c>
      <c r="B29" s="33">
        <v>1</v>
      </c>
      <c r="C29" s="33">
        <v>1</v>
      </c>
      <c r="D29" s="2">
        <v>441</v>
      </c>
      <c r="E29" s="2" t="s">
        <v>10</v>
      </c>
      <c r="F29" s="5" t="s">
        <v>5</v>
      </c>
      <c r="G29" s="2" t="s">
        <v>43</v>
      </c>
      <c r="H29" s="2" t="s">
        <v>64</v>
      </c>
      <c r="I29" s="2" t="s">
        <v>39</v>
      </c>
      <c r="J29" s="15"/>
      <c r="K29">
        <v>6.87</v>
      </c>
      <c r="L29" s="35">
        <f t="shared" si="0"/>
        <v>0</v>
      </c>
      <c r="M29" s="73">
        <v>6.6</v>
      </c>
      <c r="N29" s="73">
        <v>6.1</v>
      </c>
      <c r="O29" s="73"/>
      <c r="P29" s="10">
        <v>5.6</v>
      </c>
      <c r="Q29">
        <v>5.64</v>
      </c>
      <c r="R29" s="10">
        <v>6.41</v>
      </c>
      <c r="S29" s="10">
        <v>5.98</v>
      </c>
      <c r="T29" s="14">
        <v>6.05</v>
      </c>
      <c r="U29" s="14">
        <v>6.49</v>
      </c>
      <c r="W29" s="5">
        <v>6.87</v>
      </c>
      <c r="X29" s="42" t="s">
        <v>20</v>
      </c>
      <c r="Y29" s="42" t="s">
        <v>20</v>
      </c>
    </row>
    <row r="30" spans="1:25" x14ac:dyDescent="0.25">
      <c r="A30" s="5">
        <v>44</v>
      </c>
      <c r="B30" s="33">
        <v>1</v>
      </c>
      <c r="C30" s="33">
        <v>2</v>
      </c>
      <c r="D30" s="2">
        <v>442</v>
      </c>
      <c r="E30" s="2" t="s">
        <v>10</v>
      </c>
      <c r="F30" s="5" t="s">
        <v>5</v>
      </c>
      <c r="G30" s="2" t="s">
        <v>43</v>
      </c>
      <c r="H30" s="2" t="s">
        <v>42</v>
      </c>
      <c r="I30" s="2" t="s">
        <v>42</v>
      </c>
      <c r="J30" s="15"/>
      <c r="K30">
        <v>6.85</v>
      </c>
      <c r="L30" s="35">
        <f t="shared" si="0"/>
        <v>0</v>
      </c>
      <c r="M30" s="73">
        <v>6.6</v>
      </c>
      <c r="N30" s="73">
        <v>6.1</v>
      </c>
      <c r="O30" s="73"/>
      <c r="P30" s="10">
        <v>5.67</v>
      </c>
      <c r="Q30">
        <v>5.82</v>
      </c>
      <c r="R30" s="10">
        <v>5.94</v>
      </c>
      <c r="S30" s="10">
        <v>5.9</v>
      </c>
      <c r="T30" s="14">
        <v>6.05</v>
      </c>
      <c r="U30" s="14">
        <v>6.49</v>
      </c>
      <c r="W30" s="5">
        <v>6.85</v>
      </c>
      <c r="X30" s="42" t="s">
        <v>20</v>
      </c>
      <c r="Y30" s="42" t="s">
        <v>20</v>
      </c>
    </row>
    <row r="31" spans="1:25" x14ac:dyDescent="0.25">
      <c r="A31" s="5">
        <v>45</v>
      </c>
      <c r="B31" s="33">
        <v>1</v>
      </c>
      <c r="C31" s="33">
        <v>1</v>
      </c>
      <c r="D31" s="2">
        <v>451</v>
      </c>
      <c r="E31" s="2" t="s">
        <v>7</v>
      </c>
      <c r="F31" s="5" t="s">
        <v>12</v>
      </c>
      <c r="G31" s="2" t="s">
        <v>45</v>
      </c>
      <c r="H31" s="2" t="s">
        <v>42</v>
      </c>
      <c r="I31" s="2" t="s">
        <v>39</v>
      </c>
      <c r="J31" s="15"/>
      <c r="K31">
        <v>7.52</v>
      </c>
      <c r="L31" s="35">
        <f t="shared" si="0"/>
        <v>0</v>
      </c>
      <c r="M31" s="73">
        <v>7.2</v>
      </c>
      <c r="N31" s="73">
        <v>6.7</v>
      </c>
      <c r="O31" s="73"/>
      <c r="P31" s="10">
        <v>6.47</v>
      </c>
      <c r="Q31">
        <v>6.43</v>
      </c>
      <c r="R31" s="10">
        <v>6.8</v>
      </c>
      <c r="S31" s="10">
        <v>7.25</v>
      </c>
      <c r="T31" s="14">
        <v>6.95</v>
      </c>
      <c r="U31" s="14">
        <v>7.36</v>
      </c>
      <c r="W31" s="5">
        <v>7.52</v>
      </c>
      <c r="X31" s="42" t="s">
        <v>20</v>
      </c>
      <c r="Y31" s="42" t="s">
        <v>20</v>
      </c>
    </row>
    <row r="32" spans="1:25" x14ac:dyDescent="0.25">
      <c r="A32" s="5">
        <v>45</v>
      </c>
      <c r="B32" s="33">
        <v>1</v>
      </c>
      <c r="C32" s="33">
        <v>2</v>
      </c>
      <c r="D32" s="2">
        <v>452</v>
      </c>
      <c r="E32" s="2" t="s">
        <v>7</v>
      </c>
      <c r="F32" s="5" t="s">
        <v>12</v>
      </c>
      <c r="G32" s="2" t="s">
        <v>45</v>
      </c>
      <c r="H32" s="2" t="s">
        <v>64</v>
      </c>
      <c r="I32" s="2" t="s">
        <v>42</v>
      </c>
      <c r="J32" s="15"/>
      <c r="K32">
        <v>7.18</v>
      </c>
      <c r="L32" s="35">
        <f t="shared" si="0"/>
        <v>0</v>
      </c>
      <c r="M32" s="73">
        <v>7.2</v>
      </c>
      <c r="N32" s="73">
        <v>6.7</v>
      </c>
      <c r="O32" s="73"/>
      <c r="P32" s="10">
        <v>6.24</v>
      </c>
      <c r="Q32">
        <v>6.34</v>
      </c>
      <c r="R32" s="10">
        <v>6.35</v>
      </c>
      <c r="S32" s="10">
        <v>6.77</v>
      </c>
      <c r="T32" s="14">
        <v>6.95</v>
      </c>
      <c r="U32" s="14">
        <v>7.36</v>
      </c>
      <c r="W32" s="5">
        <v>7.18</v>
      </c>
      <c r="X32" s="42" t="s">
        <v>20</v>
      </c>
      <c r="Y32" s="42" t="s">
        <v>20</v>
      </c>
    </row>
    <row r="33" spans="1:25" x14ac:dyDescent="0.25">
      <c r="A33" s="5">
        <v>46</v>
      </c>
      <c r="B33" s="33">
        <v>1</v>
      </c>
      <c r="C33" s="33">
        <v>1</v>
      </c>
      <c r="D33" s="2">
        <v>461</v>
      </c>
      <c r="E33" s="2" t="s">
        <v>8</v>
      </c>
      <c r="F33" s="5" t="s">
        <v>5</v>
      </c>
      <c r="G33" s="2" t="s">
        <v>43</v>
      </c>
      <c r="H33" s="2" t="s">
        <v>64</v>
      </c>
      <c r="I33" s="2" t="s">
        <v>39</v>
      </c>
      <c r="J33" s="15"/>
      <c r="K33">
        <v>5.55</v>
      </c>
      <c r="L33" s="35">
        <f t="shared" si="0"/>
        <v>0</v>
      </c>
      <c r="M33" s="73">
        <v>5.6</v>
      </c>
      <c r="N33" s="73">
        <v>5.4</v>
      </c>
      <c r="O33" s="73"/>
      <c r="P33" s="10">
        <v>5.09</v>
      </c>
      <c r="Q33">
        <v>5.25</v>
      </c>
      <c r="R33" s="10">
        <v>5.47</v>
      </c>
      <c r="S33" s="10">
        <v>5.44</v>
      </c>
      <c r="T33" s="14">
        <v>4.9400000000000004</v>
      </c>
      <c r="U33" s="14">
        <v>5.44</v>
      </c>
      <c r="W33" s="5">
        <v>5.55</v>
      </c>
      <c r="X33" s="32">
        <v>6</v>
      </c>
      <c r="Y33" s="32">
        <v>6.29</v>
      </c>
    </row>
    <row r="34" spans="1:25" x14ac:dyDescent="0.25">
      <c r="A34" s="5">
        <v>46</v>
      </c>
      <c r="B34" s="33">
        <v>1</v>
      </c>
      <c r="C34" s="33">
        <v>2</v>
      </c>
      <c r="D34" s="2">
        <v>462</v>
      </c>
      <c r="E34" s="2" t="s">
        <v>8</v>
      </c>
      <c r="F34" s="5" t="s">
        <v>5</v>
      </c>
      <c r="G34" s="2" t="s">
        <v>43</v>
      </c>
      <c r="H34" s="2" t="s">
        <v>42</v>
      </c>
      <c r="I34" s="2" t="s">
        <v>42</v>
      </c>
      <c r="J34" s="15"/>
      <c r="K34">
        <v>5.86</v>
      </c>
      <c r="L34" s="35">
        <f t="shared" si="0"/>
        <v>0</v>
      </c>
      <c r="M34" s="73">
        <v>5.6</v>
      </c>
      <c r="N34" s="73">
        <v>5.4</v>
      </c>
      <c r="O34" s="73"/>
      <c r="P34" s="10">
        <v>5.01</v>
      </c>
      <c r="Q34">
        <v>5.52</v>
      </c>
      <c r="R34" s="10">
        <v>5.35</v>
      </c>
      <c r="S34" s="10">
        <v>5.46</v>
      </c>
      <c r="T34" s="14">
        <v>4.9400000000000004</v>
      </c>
      <c r="U34" s="14">
        <v>5.44</v>
      </c>
      <c r="W34" s="5">
        <v>5.86</v>
      </c>
      <c r="X34" s="32">
        <v>6.2</v>
      </c>
      <c r="Y34" s="32">
        <v>6.43</v>
      </c>
    </row>
    <row r="35" spans="1:25" x14ac:dyDescent="0.25">
      <c r="A35" s="5">
        <v>47</v>
      </c>
      <c r="B35" s="33">
        <v>1</v>
      </c>
      <c r="C35" s="33">
        <v>1</v>
      </c>
      <c r="D35" s="2">
        <v>471</v>
      </c>
      <c r="E35" s="2" t="s">
        <v>10</v>
      </c>
      <c r="F35" s="5" t="s">
        <v>9</v>
      </c>
      <c r="G35" s="2" t="s">
        <v>44</v>
      </c>
      <c r="H35" s="2" t="s">
        <v>64</v>
      </c>
      <c r="I35" s="2" t="s">
        <v>39</v>
      </c>
      <c r="J35" s="15"/>
      <c r="K35">
        <v>6.95</v>
      </c>
      <c r="L35" s="35">
        <f t="shared" si="0"/>
        <v>0</v>
      </c>
      <c r="M35" s="73">
        <v>6.8</v>
      </c>
      <c r="N35" s="73">
        <v>6.4</v>
      </c>
      <c r="O35" s="73"/>
      <c r="P35" s="10">
        <v>5.99</v>
      </c>
      <c r="Q35">
        <v>6.22</v>
      </c>
      <c r="R35" s="10">
        <v>6.09</v>
      </c>
      <c r="S35" s="10">
        <v>6.18</v>
      </c>
      <c r="T35" s="14">
        <v>6.49</v>
      </c>
      <c r="U35" s="14">
        <v>6.52</v>
      </c>
      <c r="W35" s="5">
        <v>6.95</v>
      </c>
      <c r="X35" s="42" t="s">
        <v>20</v>
      </c>
      <c r="Y35" s="42" t="s">
        <v>20</v>
      </c>
    </row>
    <row r="36" spans="1:25" x14ac:dyDescent="0.25">
      <c r="A36" s="5">
        <v>47</v>
      </c>
      <c r="B36" s="33">
        <v>1</v>
      </c>
      <c r="C36" s="33">
        <v>2</v>
      </c>
      <c r="D36" s="2">
        <v>472</v>
      </c>
      <c r="E36" s="2" t="s">
        <v>10</v>
      </c>
      <c r="F36" s="5" t="s">
        <v>9</v>
      </c>
      <c r="G36" s="2" t="s">
        <v>44</v>
      </c>
      <c r="H36" s="2" t="s">
        <v>42</v>
      </c>
      <c r="I36" s="2" t="s">
        <v>42</v>
      </c>
      <c r="J36" s="15"/>
      <c r="K36">
        <v>6.73</v>
      </c>
      <c r="L36" s="35">
        <f t="shared" si="0"/>
        <v>0</v>
      </c>
      <c r="M36" s="73">
        <v>6.8</v>
      </c>
      <c r="N36" s="73">
        <v>6.4</v>
      </c>
      <c r="O36" s="73"/>
      <c r="P36" s="10">
        <v>5.72</v>
      </c>
      <c r="Q36">
        <v>6.17</v>
      </c>
      <c r="R36" s="10">
        <v>5.78</v>
      </c>
      <c r="S36" s="10">
        <v>6.19</v>
      </c>
      <c r="T36" s="14">
        <v>6.49</v>
      </c>
      <c r="U36" s="14">
        <v>6.52</v>
      </c>
      <c r="W36" s="5">
        <v>6.73</v>
      </c>
      <c r="X36" s="42" t="s">
        <v>20</v>
      </c>
      <c r="Y36" s="42" t="s">
        <v>20</v>
      </c>
    </row>
    <row r="37" spans="1:25" x14ac:dyDescent="0.25">
      <c r="A37" s="5">
        <v>48</v>
      </c>
      <c r="B37" s="33">
        <v>1</v>
      </c>
      <c r="C37" s="33">
        <v>1</v>
      </c>
      <c r="D37" s="2">
        <v>481</v>
      </c>
      <c r="E37" s="2" t="s">
        <v>7</v>
      </c>
      <c r="F37" s="5" t="s">
        <v>42</v>
      </c>
      <c r="G37" s="2" t="s">
        <v>42</v>
      </c>
      <c r="H37" s="2" t="s">
        <v>42</v>
      </c>
      <c r="I37" s="2" t="s">
        <v>42</v>
      </c>
      <c r="J37" s="15"/>
      <c r="K37">
        <v>8.0500000000000007</v>
      </c>
      <c r="L37" s="35">
        <f t="shared" si="0"/>
        <v>0</v>
      </c>
      <c r="M37" s="73">
        <v>7.3</v>
      </c>
      <c r="N37" s="73">
        <v>7</v>
      </c>
      <c r="O37" s="73"/>
      <c r="P37" s="10">
        <v>6.52</v>
      </c>
      <c r="Q37">
        <v>6.59</v>
      </c>
      <c r="R37" s="10">
        <v>7.14</v>
      </c>
      <c r="S37" s="10">
        <v>7.16</v>
      </c>
      <c r="T37" s="14">
        <v>7.37</v>
      </c>
      <c r="U37" s="14">
        <v>7.6</v>
      </c>
      <c r="W37" s="5">
        <v>8.0500000000000007</v>
      </c>
      <c r="X37" s="32">
        <v>7.73</v>
      </c>
      <c r="Y37" s="32">
        <v>7.42</v>
      </c>
    </row>
    <row r="38" spans="1:25" x14ac:dyDescent="0.25">
      <c r="A38" s="5">
        <v>48</v>
      </c>
      <c r="B38" s="33">
        <v>1</v>
      </c>
      <c r="C38" s="33">
        <v>2</v>
      </c>
      <c r="D38" s="2">
        <v>482</v>
      </c>
      <c r="E38" s="2" t="s">
        <v>7</v>
      </c>
      <c r="F38" s="5" t="s">
        <v>42</v>
      </c>
      <c r="G38" s="2" t="s">
        <v>42</v>
      </c>
      <c r="H38" s="2" t="s">
        <v>64</v>
      </c>
      <c r="I38" s="2" t="s">
        <v>39</v>
      </c>
      <c r="J38" s="15"/>
      <c r="K38">
        <v>7.89</v>
      </c>
      <c r="L38" s="35">
        <f t="shared" si="0"/>
        <v>0</v>
      </c>
      <c r="M38" s="73">
        <v>7.3</v>
      </c>
      <c r="N38" s="73">
        <v>7</v>
      </c>
      <c r="O38" s="73"/>
      <c r="P38" s="10">
        <v>6.39</v>
      </c>
      <c r="Q38">
        <v>6.5</v>
      </c>
      <c r="R38" s="10">
        <v>6.94</v>
      </c>
      <c r="S38" s="10">
        <v>6.93</v>
      </c>
      <c r="T38" s="14">
        <v>7.37</v>
      </c>
      <c r="U38" s="14">
        <v>7.6</v>
      </c>
      <c r="W38" s="5">
        <v>7.89</v>
      </c>
      <c r="X38" s="32">
        <v>7.9</v>
      </c>
      <c r="Y38" s="32">
        <v>7.38</v>
      </c>
    </row>
    <row r="39" spans="1:25" x14ac:dyDescent="0.25">
      <c r="A39" s="5">
        <v>49</v>
      </c>
      <c r="B39" s="33">
        <v>2</v>
      </c>
      <c r="C39" s="33">
        <v>1</v>
      </c>
      <c r="D39" s="2">
        <v>491</v>
      </c>
      <c r="E39" s="2" t="s">
        <v>8</v>
      </c>
      <c r="F39" s="5" t="s">
        <v>42</v>
      </c>
      <c r="G39" s="2" t="s">
        <v>42</v>
      </c>
      <c r="H39" s="2" t="s">
        <v>42</v>
      </c>
      <c r="I39" s="2" t="s">
        <v>42</v>
      </c>
      <c r="K39">
        <v>5.34</v>
      </c>
      <c r="L39" s="35">
        <f t="shared" si="0"/>
        <v>0</v>
      </c>
      <c r="M39" s="73">
        <v>5.9</v>
      </c>
      <c r="N39" s="73">
        <v>5.5</v>
      </c>
      <c r="O39" s="73"/>
      <c r="P39" s="5">
        <v>5.86</v>
      </c>
      <c r="Q39">
        <v>4.87</v>
      </c>
      <c r="R39" s="5">
        <v>4.92</v>
      </c>
      <c r="S39" s="5">
        <v>5.34</v>
      </c>
      <c r="T39" s="14">
        <v>5.72</v>
      </c>
      <c r="U39" s="14">
        <v>5.41</v>
      </c>
      <c r="W39" s="5">
        <v>5.34</v>
      </c>
      <c r="X39" s="42" t="s">
        <v>20</v>
      </c>
      <c r="Y39" s="42" t="s">
        <v>20</v>
      </c>
    </row>
    <row r="40" spans="1:25" x14ac:dyDescent="0.25">
      <c r="A40" s="5">
        <v>49</v>
      </c>
      <c r="B40" s="33">
        <v>2</v>
      </c>
      <c r="C40" s="33">
        <v>2</v>
      </c>
      <c r="D40" s="2">
        <v>492</v>
      </c>
      <c r="E40" s="2" t="s">
        <v>8</v>
      </c>
      <c r="F40" s="5" t="s">
        <v>42</v>
      </c>
      <c r="G40" s="2" t="s">
        <v>42</v>
      </c>
      <c r="H40" s="2" t="s">
        <v>64</v>
      </c>
      <c r="I40" s="2" t="s">
        <v>39</v>
      </c>
      <c r="K40">
        <v>5.76</v>
      </c>
      <c r="L40" s="35">
        <f t="shared" si="0"/>
        <v>0</v>
      </c>
      <c r="M40" s="73">
        <v>5.9</v>
      </c>
      <c r="N40" s="73">
        <v>5.5</v>
      </c>
      <c r="O40" s="73"/>
      <c r="P40" s="5">
        <v>5.27</v>
      </c>
      <c r="Q40">
        <v>5.92</v>
      </c>
      <c r="R40" s="5">
        <v>5.38</v>
      </c>
      <c r="S40" s="5">
        <v>5.8</v>
      </c>
      <c r="T40" s="14">
        <v>5.72</v>
      </c>
      <c r="U40" s="14">
        <v>5.41</v>
      </c>
      <c r="W40" s="5">
        <v>5.76</v>
      </c>
      <c r="X40" s="42" t="s">
        <v>20</v>
      </c>
      <c r="Y40" s="42" t="s">
        <v>20</v>
      </c>
    </row>
    <row r="41" spans="1:25" x14ac:dyDescent="0.25">
      <c r="A41" s="5">
        <v>50</v>
      </c>
      <c r="B41" s="33">
        <v>2</v>
      </c>
      <c r="C41" s="33">
        <v>1</v>
      </c>
      <c r="D41" s="2">
        <v>501</v>
      </c>
      <c r="E41" s="2" t="s">
        <v>8</v>
      </c>
      <c r="F41" s="5" t="s">
        <v>9</v>
      </c>
      <c r="G41" s="2" t="s">
        <v>44</v>
      </c>
      <c r="H41" s="2" t="s">
        <v>42</v>
      </c>
      <c r="I41" s="2" t="s">
        <v>39</v>
      </c>
      <c r="K41">
        <v>5.76</v>
      </c>
      <c r="L41" s="35">
        <f t="shared" si="0"/>
        <v>0</v>
      </c>
      <c r="M41" s="73">
        <v>6</v>
      </c>
      <c r="N41" s="73">
        <v>5.4</v>
      </c>
      <c r="O41" s="73"/>
      <c r="P41" s="5">
        <v>5.04</v>
      </c>
      <c r="Q41">
        <v>5.75</v>
      </c>
      <c r="R41" s="5">
        <v>5.14</v>
      </c>
      <c r="S41" s="5">
        <v>5.48</v>
      </c>
      <c r="T41" s="14">
        <v>5.37</v>
      </c>
      <c r="U41" s="14">
        <v>5.32</v>
      </c>
      <c r="W41" s="5">
        <v>5.76</v>
      </c>
      <c r="X41" s="42" t="s">
        <v>20</v>
      </c>
      <c r="Y41" s="42" t="s">
        <v>20</v>
      </c>
    </row>
    <row r="42" spans="1:25" x14ac:dyDescent="0.25">
      <c r="A42" s="5">
        <v>50</v>
      </c>
      <c r="B42" s="33">
        <v>2</v>
      </c>
      <c r="C42" s="33">
        <v>2</v>
      </c>
      <c r="D42" s="2">
        <v>502</v>
      </c>
      <c r="E42" s="2" t="s">
        <v>8</v>
      </c>
      <c r="F42" s="5" t="s">
        <v>9</v>
      </c>
      <c r="G42" s="2" t="s">
        <v>44</v>
      </c>
      <c r="H42" s="2" t="s">
        <v>64</v>
      </c>
      <c r="I42" s="2" t="s">
        <v>42</v>
      </c>
      <c r="K42">
        <v>5.72</v>
      </c>
      <c r="L42" s="35">
        <f t="shared" si="0"/>
        <v>0</v>
      </c>
      <c r="M42" s="73">
        <v>6</v>
      </c>
      <c r="N42" s="73">
        <v>5.4</v>
      </c>
      <c r="O42" s="73"/>
      <c r="P42" s="5">
        <v>5.14</v>
      </c>
      <c r="Q42">
        <v>5.91</v>
      </c>
      <c r="R42" s="5">
        <v>5.16</v>
      </c>
      <c r="S42" s="5">
        <v>5.54</v>
      </c>
      <c r="T42" s="14">
        <v>5.37</v>
      </c>
      <c r="U42" s="14">
        <v>5.32</v>
      </c>
      <c r="W42" s="5">
        <v>5.72</v>
      </c>
      <c r="X42" s="42" t="s">
        <v>20</v>
      </c>
      <c r="Y42" s="42" t="s">
        <v>20</v>
      </c>
    </row>
    <row r="43" spans="1:25" x14ac:dyDescent="0.25">
      <c r="A43" s="5">
        <v>51</v>
      </c>
      <c r="B43" s="33">
        <v>2</v>
      </c>
      <c r="C43" s="33">
        <v>1</v>
      </c>
      <c r="D43" s="2">
        <v>511</v>
      </c>
      <c r="E43" s="2" t="s">
        <v>10</v>
      </c>
      <c r="F43" s="5" t="s">
        <v>5</v>
      </c>
      <c r="G43" s="2" t="s">
        <v>43</v>
      </c>
      <c r="H43" s="2" t="s">
        <v>64</v>
      </c>
      <c r="I43" s="2" t="s">
        <v>42</v>
      </c>
      <c r="K43">
        <v>5.66</v>
      </c>
      <c r="L43" s="35">
        <f t="shared" si="0"/>
        <v>0</v>
      </c>
      <c r="M43" s="73">
        <v>6.5</v>
      </c>
      <c r="N43" s="73">
        <v>6.5</v>
      </c>
      <c r="O43" s="73"/>
      <c r="P43" s="5">
        <v>5.64</v>
      </c>
      <c r="Q43">
        <v>6.01</v>
      </c>
      <c r="R43" s="5">
        <v>6.04</v>
      </c>
      <c r="S43" s="5">
        <v>5.98</v>
      </c>
      <c r="T43" s="14">
        <v>6.79</v>
      </c>
      <c r="U43" s="14">
        <v>6.5</v>
      </c>
      <c r="W43" s="5">
        <v>5.66</v>
      </c>
      <c r="X43" s="42" t="s">
        <v>20</v>
      </c>
      <c r="Y43" s="42" t="s">
        <v>20</v>
      </c>
    </row>
    <row r="44" spans="1:25" x14ac:dyDescent="0.25">
      <c r="A44" s="5">
        <v>51</v>
      </c>
      <c r="B44" s="33">
        <v>2</v>
      </c>
      <c r="C44" s="33">
        <v>2</v>
      </c>
      <c r="D44" s="2">
        <v>512</v>
      </c>
      <c r="E44" s="2" t="s">
        <v>10</v>
      </c>
      <c r="F44" s="5" t="s">
        <v>5</v>
      </c>
      <c r="G44" s="2" t="s">
        <v>43</v>
      </c>
      <c r="H44" s="2" t="s">
        <v>42</v>
      </c>
      <c r="I44" s="2" t="s">
        <v>39</v>
      </c>
      <c r="K44">
        <v>6.48</v>
      </c>
      <c r="L44" s="35">
        <f t="shared" si="0"/>
        <v>0</v>
      </c>
      <c r="M44" s="73">
        <v>6.5</v>
      </c>
      <c r="N44" s="73">
        <v>6.5</v>
      </c>
      <c r="O44" s="73"/>
      <c r="P44" s="5">
        <v>6.02</v>
      </c>
      <c r="Q44">
        <v>6.24</v>
      </c>
      <c r="R44" s="5">
        <v>5.97</v>
      </c>
      <c r="S44" s="5">
        <v>6.44</v>
      </c>
      <c r="T44" s="14">
        <v>6.79</v>
      </c>
      <c r="U44" s="14">
        <v>6.5</v>
      </c>
      <c r="W44" s="5">
        <v>6.48</v>
      </c>
      <c r="X44" s="42" t="s">
        <v>20</v>
      </c>
      <c r="Y44" s="42" t="s">
        <v>20</v>
      </c>
    </row>
    <row r="45" spans="1:25" x14ac:dyDescent="0.25">
      <c r="A45" s="5">
        <v>52</v>
      </c>
      <c r="B45" s="33">
        <v>2</v>
      </c>
      <c r="C45" s="33">
        <v>1</v>
      </c>
      <c r="D45" s="2">
        <v>521</v>
      </c>
      <c r="E45" s="2" t="s">
        <v>42</v>
      </c>
      <c r="F45" s="5" t="s">
        <v>9</v>
      </c>
      <c r="G45" s="2" t="s">
        <v>44</v>
      </c>
      <c r="H45" s="2" t="s">
        <v>42</v>
      </c>
      <c r="I45" s="2" t="s">
        <v>39</v>
      </c>
      <c r="K45">
        <v>4.99</v>
      </c>
      <c r="L45" s="35">
        <f t="shared" si="0"/>
        <v>0</v>
      </c>
      <c r="M45" s="73">
        <v>4.4000000000000004</v>
      </c>
      <c r="N45" s="73">
        <v>4.5999999999999996</v>
      </c>
      <c r="O45" s="73"/>
      <c r="P45" s="5">
        <v>4.03</v>
      </c>
      <c r="Q45">
        <v>4.92</v>
      </c>
      <c r="R45" s="5">
        <v>4.3</v>
      </c>
      <c r="S45" s="5">
        <v>4.79</v>
      </c>
      <c r="T45" s="14">
        <v>4.38</v>
      </c>
      <c r="U45" s="14">
        <v>4.38</v>
      </c>
      <c r="W45" s="5">
        <v>4.99</v>
      </c>
      <c r="X45" s="42" t="s">
        <v>20</v>
      </c>
      <c r="Y45" s="42" t="s">
        <v>20</v>
      </c>
    </row>
    <row r="46" spans="1:25" x14ac:dyDescent="0.25">
      <c r="A46" s="5">
        <v>52</v>
      </c>
      <c r="B46" s="33">
        <v>2</v>
      </c>
      <c r="C46" s="33">
        <v>2</v>
      </c>
      <c r="D46" s="2">
        <v>522</v>
      </c>
      <c r="E46" s="2" t="s">
        <v>42</v>
      </c>
      <c r="F46" s="5" t="s">
        <v>9</v>
      </c>
      <c r="G46" s="2" t="s">
        <v>44</v>
      </c>
      <c r="H46" s="2" t="s">
        <v>64</v>
      </c>
      <c r="I46" s="2" t="s">
        <v>42</v>
      </c>
      <c r="K46">
        <v>4.82</v>
      </c>
      <c r="L46" s="35">
        <f t="shared" si="0"/>
        <v>0</v>
      </c>
      <c r="M46" s="73">
        <v>4.4000000000000004</v>
      </c>
      <c r="N46" s="73">
        <v>4.5999999999999996</v>
      </c>
      <c r="O46" s="73"/>
      <c r="P46" s="5">
        <v>4.1399999999999997</v>
      </c>
      <c r="Q46">
        <v>5.1100000000000003</v>
      </c>
      <c r="R46" s="5">
        <v>4.22</v>
      </c>
      <c r="S46" s="5">
        <v>4.79</v>
      </c>
      <c r="T46" s="14">
        <v>4.38</v>
      </c>
      <c r="U46" s="14">
        <v>4.38</v>
      </c>
      <c r="W46" s="75">
        <v>4.82</v>
      </c>
      <c r="X46" s="42" t="s">
        <v>20</v>
      </c>
      <c r="Y46" s="42" t="s">
        <v>20</v>
      </c>
    </row>
    <row r="47" spans="1:25" x14ac:dyDescent="0.25">
      <c r="A47" s="5">
        <v>53</v>
      </c>
      <c r="B47" s="33">
        <v>2</v>
      </c>
      <c r="C47" s="33">
        <v>1</v>
      </c>
      <c r="D47" s="2">
        <v>531</v>
      </c>
      <c r="E47" s="2" t="s">
        <v>42</v>
      </c>
      <c r="F47" s="5" t="s">
        <v>12</v>
      </c>
      <c r="G47" s="2" t="s">
        <v>45</v>
      </c>
      <c r="H47" s="2" t="s">
        <v>42</v>
      </c>
      <c r="I47" s="2" t="s">
        <v>39</v>
      </c>
      <c r="K47">
        <v>5.68</v>
      </c>
      <c r="L47" s="35">
        <f t="shared" si="0"/>
        <v>0</v>
      </c>
      <c r="M47" s="73">
        <v>4.5</v>
      </c>
      <c r="N47" s="73">
        <v>4.7</v>
      </c>
      <c r="O47" s="73"/>
      <c r="P47" s="5">
        <v>4.33</v>
      </c>
      <c r="Q47">
        <v>5.15</v>
      </c>
      <c r="R47" s="5">
        <v>4.24</v>
      </c>
      <c r="S47" s="5">
        <v>4.9000000000000004</v>
      </c>
      <c r="T47" s="14">
        <v>4.5599999999999996</v>
      </c>
      <c r="U47" s="14">
        <v>4.7</v>
      </c>
      <c r="W47" s="5">
        <v>5.68</v>
      </c>
      <c r="X47" s="42" t="s">
        <v>20</v>
      </c>
      <c r="Y47" s="42" t="s">
        <v>20</v>
      </c>
    </row>
    <row r="48" spans="1:25" x14ac:dyDescent="0.25">
      <c r="A48" s="5">
        <v>53</v>
      </c>
      <c r="B48" s="33">
        <v>2</v>
      </c>
      <c r="C48" s="33">
        <v>2</v>
      </c>
      <c r="D48" s="2">
        <v>532</v>
      </c>
      <c r="E48" s="2" t="s">
        <v>42</v>
      </c>
      <c r="F48" s="5" t="s">
        <v>12</v>
      </c>
      <c r="G48" s="2" t="s">
        <v>45</v>
      </c>
      <c r="H48" s="2" t="s">
        <v>64</v>
      </c>
      <c r="I48" s="2" t="s">
        <v>42</v>
      </c>
      <c r="K48">
        <v>5.65</v>
      </c>
      <c r="L48" s="35">
        <f t="shared" si="0"/>
        <v>0</v>
      </c>
      <c r="M48" s="73">
        <v>4.5</v>
      </c>
      <c r="N48" s="73">
        <v>4.7</v>
      </c>
      <c r="O48" s="73"/>
      <c r="P48" s="5">
        <v>4.45</v>
      </c>
      <c r="Q48">
        <v>5.55</v>
      </c>
      <c r="R48" s="5">
        <v>4.29</v>
      </c>
      <c r="S48" s="5">
        <v>5</v>
      </c>
      <c r="T48" s="14">
        <v>4.5599999999999996</v>
      </c>
      <c r="U48" s="14">
        <v>4.7</v>
      </c>
      <c r="W48" s="5">
        <v>5.65</v>
      </c>
      <c r="X48" s="42" t="s">
        <v>20</v>
      </c>
      <c r="Y48" s="42" t="s">
        <v>20</v>
      </c>
    </row>
    <row r="49" spans="1:25" x14ac:dyDescent="0.25">
      <c r="A49" s="5">
        <v>54</v>
      </c>
      <c r="B49" s="33">
        <v>2</v>
      </c>
      <c r="C49" s="33">
        <v>1</v>
      </c>
      <c r="D49" s="2">
        <v>541</v>
      </c>
      <c r="E49" s="2" t="s">
        <v>7</v>
      </c>
      <c r="F49" s="5" t="s">
        <v>5</v>
      </c>
      <c r="G49" s="2" t="s">
        <v>43</v>
      </c>
      <c r="H49" s="2" t="s">
        <v>64</v>
      </c>
      <c r="I49" s="2" t="s">
        <v>42</v>
      </c>
      <c r="K49">
        <v>7.06</v>
      </c>
      <c r="L49" s="35">
        <f t="shared" si="0"/>
        <v>0</v>
      </c>
      <c r="M49" s="73">
        <v>7.2</v>
      </c>
      <c r="N49" s="73">
        <v>6.7</v>
      </c>
      <c r="O49" s="73"/>
      <c r="P49" s="5">
        <v>6.26</v>
      </c>
      <c r="Q49">
        <v>6.46</v>
      </c>
      <c r="R49" s="5">
        <v>6.42</v>
      </c>
      <c r="S49" s="5">
        <v>7.02</v>
      </c>
      <c r="T49" s="14">
        <v>7.14</v>
      </c>
      <c r="U49" s="14">
        <v>7.34</v>
      </c>
      <c r="W49" s="5">
        <v>7.06</v>
      </c>
      <c r="X49" s="42" t="s">
        <v>20</v>
      </c>
      <c r="Y49" s="42" t="s">
        <v>20</v>
      </c>
    </row>
    <row r="50" spans="1:25" x14ac:dyDescent="0.25">
      <c r="A50" s="5">
        <v>54</v>
      </c>
      <c r="B50" s="33">
        <v>2</v>
      </c>
      <c r="C50" s="33">
        <v>2</v>
      </c>
      <c r="D50" s="2">
        <v>542</v>
      </c>
      <c r="E50" s="2" t="s">
        <v>7</v>
      </c>
      <c r="F50" s="5" t="s">
        <v>5</v>
      </c>
      <c r="G50" s="2" t="s">
        <v>43</v>
      </c>
      <c r="H50" s="2" t="s">
        <v>42</v>
      </c>
      <c r="I50" s="2" t="s">
        <v>39</v>
      </c>
      <c r="K50">
        <v>7.7</v>
      </c>
      <c r="L50" s="35">
        <f t="shared" si="0"/>
        <v>0</v>
      </c>
      <c r="M50" s="73">
        <v>7.2</v>
      </c>
      <c r="N50" s="73">
        <v>6.7</v>
      </c>
      <c r="O50" s="73"/>
      <c r="P50" s="5">
        <v>6.6</v>
      </c>
      <c r="Q50">
        <v>6.56</v>
      </c>
      <c r="R50" s="5">
        <v>6.63</v>
      </c>
      <c r="S50" s="5">
        <v>7.08</v>
      </c>
      <c r="T50" s="14">
        <v>7.14</v>
      </c>
      <c r="U50" s="14">
        <v>7.34</v>
      </c>
      <c r="W50" s="5">
        <v>7.7</v>
      </c>
      <c r="X50" s="42" t="s">
        <v>20</v>
      </c>
      <c r="Y50" s="42" t="s">
        <v>20</v>
      </c>
    </row>
    <row r="51" spans="1:25" x14ac:dyDescent="0.25">
      <c r="A51" s="5">
        <v>55</v>
      </c>
      <c r="B51" s="33">
        <v>2</v>
      </c>
      <c r="C51" s="33">
        <v>1</v>
      </c>
      <c r="D51" s="2">
        <v>551</v>
      </c>
      <c r="E51" s="2" t="s">
        <v>42</v>
      </c>
      <c r="F51" s="5" t="s">
        <v>42</v>
      </c>
      <c r="G51" s="2" t="s">
        <v>42</v>
      </c>
      <c r="H51" s="2" t="s">
        <v>42</v>
      </c>
      <c r="I51" s="2" t="s">
        <v>42</v>
      </c>
      <c r="K51">
        <v>5.09</v>
      </c>
      <c r="L51" s="35">
        <f t="shared" si="0"/>
        <v>0</v>
      </c>
      <c r="M51" s="73">
        <v>4.5999999999999996</v>
      </c>
      <c r="N51" s="73">
        <v>4.7</v>
      </c>
      <c r="O51" s="73"/>
      <c r="P51" s="5">
        <v>4.2300000000000004</v>
      </c>
      <c r="Q51">
        <v>5.14</v>
      </c>
      <c r="R51" s="5">
        <v>4.3600000000000003</v>
      </c>
      <c r="S51" s="5">
        <v>4.9400000000000004</v>
      </c>
      <c r="T51" s="14">
        <v>4.32</v>
      </c>
      <c r="U51" s="14">
        <v>4.57</v>
      </c>
      <c r="W51" s="5">
        <v>5.09</v>
      </c>
      <c r="X51" s="42" t="s">
        <v>20</v>
      </c>
      <c r="Y51" s="42" t="s">
        <v>20</v>
      </c>
    </row>
    <row r="52" spans="1:25" x14ac:dyDescent="0.25">
      <c r="A52" s="5">
        <v>55</v>
      </c>
      <c r="B52" s="33">
        <v>2</v>
      </c>
      <c r="C52" s="33">
        <v>2</v>
      </c>
      <c r="D52" s="2">
        <v>552</v>
      </c>
      <c r="E52" s="2" t="s">
        <v>42</v>
      </c>
      <c r="F52" s="5" t="s">
        <v>42</v>
      </c>
      <c r="G52" s="2" t="s">
        <v>42</v>
      </c>
      <c r="H52" s="2" t="s">
        <v>64</v>
      </c>
      <c r="I52" s="2" t="s">
        <v>39</v>
      </c>
      <c r="K52">
        <v>4.97</v>
      </c>
      <c r="L52" s="35">
        <f t="shared" si="0"/>
        <v>0</v>
      </c>
      <c r="M52" s="73">
        <v>4.5999999999999996</v>
      </c>
      <c r="N52" s="73">
        <v>4.7</v>
      </c>
      <c r="O52" s="73"/>
      <c r="P52" s="5">
        <v>4.3</v>
      </c>
      <c r="Q52">
        <v>4.8499999999999996</v>
      </c>
      <c r="R52" s="5">
        <v>4.4000000000000004</v>
      </c>
      <c r="S52" s="5">
        <v>4.9400000000000004</v>
      </c>
      <c r="T52" s="14">
        <v>4.32</v>
      </c>
      <c r="U52" s="14">
        <v>4.57</v>
      </c>
      <c r="W52" s="5">
        <v>4.97</v>
      </c>
      <c r="X52" s="42" t="s">
        <v>20</v>
      </c>
      <c r="Y52" s="42" t="s">
        <v>20</v>
      </c>
    </row>
    <row r="53" spans="1:25" x14ac:dyDescent="0.25">
      <c r="A53" s="5">
        <v>56</v>
      </c>
      <c r="B53" s="33">
        <v>2</v>
      </c>
      <c r="C53" s="33">
        <v>1</v>
      </c>
      <c r="D53" s="2">
        <v>561</v>
      </c>
      <c r="E53" s="2" t="s">
        <v>8</v>
      </c>
      <c r="F53" s="5" t="s">
        <v>12</v>
      </c>
      <c r="G53" s="2" t="s">
        <v>45</v>
      </c>
      <c r="H53" s="2" t="s">
        <v>64</v>
      </c>
      <c r="I53" s="2" t="s">
        <v>39</v>
      </c>
      <c r="K53">
        <v>6.05</v>
      </c>
      <c r="L53" s="35">
        <f t="shared" si="0"/>
        <v>0</v>
      </c>
      <c r="M53" s="73">
        <v>5.7</v>
      </c>
      <c r="N53" s="73">
        <v>5.6</v>
      </c>
      <c r="O53" s="73"/>
      <c r="P53" s="5">
        <v>5.16</v>
      </c>
      <c r="Q53">
        <v>5.56</v>
      </c>
      <c r="R53" s="5">
        <v>5.04</v>
      </c>
      <c r="S53" s="5">
        <v>5.64</v>
      </c>
      <c r="T53" s="14">
        <v>5.48</v>
      </c>
      <c r="U53" s="14">
        <v>5.49</v>
      </c>
      <c r="W53" s="5">
        <v>6.05</v>
      </c>
      <c r="X53" s="42" t="s">
        <v>20</v>
      </c>
      <c r="Y53" s="42" t="s">
        <v>20</v>
      </c>
    </row>
    <row r="54" spans="1:25" x14ac:dyDescent="0.25">
      <c r="A54" s="5">
        <v>56</v>
      </c>
      <c r="B54" s="33">
        <v>2</v>
      </c>
      <c r="C54" s="33">
        <v>2</v>
      </c>
      <c r="D54" s="2">
        <v>562</v>
      </c>
      <c r="E54" s="2" t="s">
        <v>8</v>
      </c>
      <c r="F54" s="5" t="s">
        <v>12</v>
      </c>
      <c r="G54" s="2" t="s">
        <v>45</v>
      </c>
      <c r="H54" s="2" t="s">
        <v>42</v>
      </c>
      <c r="I54" s="2" t="s">
        <v>42</v>
      </c>
      <c r="K54">
        <v>6.04</v>
      </c>
      <c r="L54" s="35">
        <f t="shared" si="0"/>
        <v>0</v>
      </c>
      <c r="M54" s="73">
        <v>5.7</v>
      </c>
      <c r="N54" s="73">
        <v>5.6</v>
      </c>
      <c r="O54" s="73"/>
      <c r="P54" s="5">
        <v>5.07</v>
      </c>
      <c r="Q54">
        <v>5.41</v>
      </c>
      <c r="R54" s="5">
        <v>5.08</v>
      </c>
      <c r="S54" s="5">
        <v>5.5</v>
      </c>
      <c r="T54" s="14">
        <v>5.48</v>
      </c>
      <c r="U54" s="14">
        <v>5.49</v>
      </c>
      <c r="W54" s="5">
        <v>6.04</v>
      </c>
      <c r="X54" s="42" t="s">
        <v>20</v>
      </c>
      <c r="Y54" s="42" t="s">
        <v>20</v>
      </c>
    </row>
    <row r="55" spans="1:25" x14ac:dyDescent="0.25">
      <c r="A55" s="5">
        <v>57</v>
      </c>
      <c r="B55" s="33">
        <v>2</v>
      </c>
      <c r="C55" s="33">
        <v>1</v>
      </c>
      <c r="D55" s="2">
        <v>571</v>
      </c>
      <c r="E55" s="2" t="s">
        <v>7</v>
      </c>
      <c r="F55" s="5" t="s">
        <v>9</v>
      </c>
      <c r="G55" s="2" t="s">
        <v>44</v>
      </c>
      <c r="H55" s="2" t="s">
        <v>64</v>
      </c>
      <c r="I55" s="2" t="s">
        <v>39</v>
      </c>
      <c r="K55">
        <v>7.74</v>
      </c>
      <c r="L55" s="35">
        <f t="shared" si="0"/>
        <v>0</v>
      </c>
      <c r="M55" s="73">
        <v>7.2</v>
      </c>
      <c r="N55" s="73">
        <v>6.7</v>
      </c>
      <c r="O55" s="73"/>
      <c r="P55" s="5">
        <v>6.44</v>
      </c>
      <c r="Q55">
        <v>6.54</v>
      </c>
      <c r="R55" s="5">
        <v>6.59</v>
      </c>
      <c r="S55" s="5">
        <v>7.02</v>
      </c>
      <c r="T55" s="14">
        <v>7.35</v>
      </c>
      <c r="U55" s="14">
        <v>7.34</v>
      </c>
      <c r="W55" s="5">
        <v>7.74</v>
      </c>
      <c r="X55" s="42" t="s">
        <v>20</v>
      </c>
      <c r="Y55" s="42" t="s">
        <v>20</v>
      </c>
    </row>
    <row r="56" spans="1:25" x14ac:dyDescent="0.25">
      <c r="A56" s="5">
        <v>57</v>
      </c>
      <c r="B56" s="33">
        <v>2</v>
      </c>
      <c r="C56" s="33">
        <v>2</v>
      </c>
      <c r="D56" s="2">
        <v>572</v>
      </c>
      <c r="E56" s="2" t="s">
        <v>7</v>
      </c>
      <c r="F56" s="5" t="s">
        <v>9</v>
      </c>
      <c r="G56" s="2" t="s">
        <v>44</v>
      </c>
      <c r="H56" s="2" t="s">
        <v>42</v>
      </c>
      <c r="I56" s="2" t="s">
        <v>42</v>
      </c>
      <c r="K56">
        <v>7.4</v>
      </c>
      <c r="L56" s="35">
        <f t="shared" si="0"/>
        <v>0</v>
      </c>
      <c r="M56" s="73">
        <v>7.2</v>
      </c>
      <c r="N56" s="73">
        <v>6.7</v>
      </c>
      <c r="O56" s="73"/>
      <c r="P56" s="5">
        <v>6.86</v>
      </c>
      <c r="Q56">
        <v>6.63</v>
      </c>
      <c r="R56" s="5">
        <v>6.72</v>
      </c>
      <c r="S56" s="5">
        <v>7.06</v>
      </c>
      <c r="T56" s="14">
        <v>7.35</v>
      </c>
      <c r="U56" s="14">
        <v>7.34</v>
      </c>
      <c r="W56" s="5">
        <v>7.4</v>
      </c>
      <c r="X56" s="42" t="s">
        <v>20</v>
      </c>
      <c r="Y56" s="42" t="s">
        <v>20</v>
      </c>
    </row>
    <row r="57" spans="1:25" x14ac:dyDescent="0.25">
      <c r="A57" s="5">
        <v>58</v>
      </c>
      <c r="B57" s="33">
        <v>2</v>
      </c>
      <c r="C57" s="33">
        <v>1</v>
      </c>
      <c r="D57" s="2">
        <v>581</v>
      </c>
      <c r="E57" s="2" t="s">
        <v>8</v>
      </c>
      <c r="F57" s="5" t="s">
        <v>5</v>
      </c>
      <c r="G57" s="2" t="s">
        <v>43</v>
      </c>
      <c r="H57" s="2" t="s">
        <v>42</v>
      </c>
      <c r="I57" s="2" t="s">
        <v>39</v>
      </c>
      <c r="K57">
        <v>6.18</v>
      </c>
      <c r="L57" s="35">
        <f t="shared" si="0"/>
        <v>0</v>
      </c>
      <c r="M57" s="73">
        <v>5.9</v>
      </c>
      <c r="N57" s="73">
        <v>5.5</v>
      </c>
      <c r="O57" s="73"/>
      <c r="P57" s="5">
        <v>5.1100000000000003</v>
      </c>
      <c r="Q57">
        <v>5.73</v>
      </c>
      <c r="R57" s="5">
        <v>5.18</v>
      </c>
      <c r="S57" s="5">
        <v>5.61</v>
      </c>
      <c r="T57" s="14">
        <v>5.36</v>
      </c>
      <c r="U57" s="14">
        <v>5.98</v>
      </c>
      <c r="W57" s="5">
        <v>6.18</v>
      </c>
      <c r="X57" s="42" t="s">
        <v>20</v>
      </c>
      <c r="Y57" s="42" t="s">
        <v>20</v>
      </c>
    </row>
    <row r="58" spans="1:25" x14ac:dyDescent="0.25">
      <c r="A58" s="5">
        <v>58</v>
      </c>
      <c r="B58" s="33">
        <v>2</v>
      </c>
      <c r="C58" s="33">
        <v>2</v>
      </c>
      <c r="D58" s="2">
        <v>582</v>
      </c>
      <c r="E58" s="2" t="s">
        <v>8</v>
      </c>
      <c r="F58" s="5" t="s">
        <v>5</v>
      </c>
      <c r="G58" s="2" t="s">
        <v>43</v>
      </c>
      <c r="H58" s="2" t="s">
        <v>64</v>
      </c>
      <c r="I58" s="2" t="s">
        <v>42</v>
      </c>
      <c r="K58">
        <v>5.85</v>
      </c>
      <c r="L58" s="35">
        <f t="shared" si="0"/>
        <v>0</v>
      </c>
      <c r="M58" s="73">
        <v>5.9</v>
      </c>
      <c r="N58" s="73">
        <v>5.5</v>
      </c>
      <c r="O58" s="73"/>
      <c r="P58" s="5">
        <v>5.21</v>
      </c>
      <c r="Q58">
        <v>5.86</v>
      </c>
      <c r="R58" s="5">
        <v>5.36</v>
      </c>
      <c r="S58" s="5">
        <v>5.8</v>
      </c>
      <c r="T58" s="14">
        <v>5.36</v>
      </c>
      <c r="U58" s="14">
        <v>5.98</v>
      </c>
      <c r="W58" s="5">
        <v>5.85</v>
      </c>
      <c r="X58" s="42" t="s">
        <v>20</v>
      </c>
      <c r="Y58" s="42" t="s">
        <v>20</v>
      </c>
    </row>
    <row r="59" spans="1:25" x14ac:dyDescent="0.25">
      <c r="A59" s="5">
        <v>59</v>
      </c>
      <c r="B59" s="33">
        <v>2</v>
      </c>
      <c r="C59" s="33">
        <v>1</v>
      </c>
      <c r="D59" s="2">
        <v>591</v>
      </c>
      <c r="E59" s="2" t="s">
        <v>7</v>
      </c>
      <c r="F59" s="5" t="s">
        <v>42</v>
      </c>
      <c r="G59" s="2" t="s">
        <v>42</v>
      </c>
      <c r="H59" s="2" t="s">
        <v>42</v>
      </c>
      <c r="I59" s="2" t="s">
        <v>39</v>
      </c>
      <c r="K59">
        <v>7.41</v>
      </c>
      <c r="L59" s="35">
        <f t="shared" si="0"/>
        <v>0</v>
      </c>
      <c r="M59" s="73">
        <v>7.4</v>
      </c>
      <c r="N59" s="73">
        <v>7</v>
      </c>
      <c r="O59" s="73"/>
      <c r="P59" s="5">
        <v>6.34</v>
      </c>
      <c r="Q59">
        <v>6.46</v>
      </c>
      <c r="R59" s="5">
        <v>6.43</v>
      </c>
      <c r="S59" s="5">
        <v>6.88</v>
      </c>
      <c r="T59" s="14">
        <v>7.31</v>
      </c>
      <c r="U59" s="14">
        <v>7.46</v>
      </c>
      <c r="W59" s="5">
        <v>7.41</v>
      </c>
      <c r="X59" s="42" t="s">
        <v>20</v>
      </c>
      <c r="Y59" s="42" t="s">
        <v>20</v>
      </c>
    </row>
    <row r="60" spans="1:25" x14ac:dyDescent="0.25">
      <c r="A60" s="5">
        <v>59</v>
      </c>
      <c r="B60" s="33">
        <v>2</v>
      </c>
      <c r="C60" s="33">
        <v>2</v>
      </c>
      <c r="D60" s="2">
        <v>592</v>
      </c>
      <c r="E60" s="2" t="s">
        <v>7</v>
      </c>
      <c r="F60" s="5" t="s">
        <v>42</v>
      </c>
      <c r="G60" s="2" t="s">
        <v>42</v>
      </c>
      <c r="H60" s="2" t="s">
        <v>64</v>
      </c>
      <c r="I60" s="2" t="s">
        <v>42</v>
      </c>
      <c r="K60">
        <v>7.72</v>
      </c>
      <c r="L60" s="35">
        <f t="shared" si="0"/>
        <v>0</v>
      </c>
      <c r="M60" s="73">
        <v>7.4</v>
      </c>
      <c r="N60" s="73">
        <v>7</v>
      </c>
      <c r="O60" s="73"/>
      <c r="P60" s="5">
        <v>6.84</v>
      </c>
      <c r="Q60">
        <v>6.93</v>
      </c>
      <c r="R60" s="5">
        <v>6.91</v>
      </c>
      <c r="S60" s="5">
        <v>7.18</v>
      </c>
      <c r="T60" s="14">
        <v>7.31</v>
      </c>
      <c r="U60" s="14">
        <v>7.46</v>
      </c>
      <c r="W60" s="5">
        <v>7.72</v>
      </c>
      <c r="X60" s="42" t="s">
        <v>20</v>
      </c>
      <c r="Y60" s="42" t="s">
        <v>20</v>
      </c>
    </row>
    <row r="61" spans="1:25" x14ac:dyDescent="0.25">
      <c r="A61" s="5">
        <v>60</v>
      </c>
      <c r="B61" s="33">
        <v>2</v>
      </c>
      <c r="C61" s="33">
        <v>1</v>
      </c>
      <c r="D61" s="2">
        <v>601</v>
      </c>
      <c r="E61" s="2" t="s">
        <v>42</v>
      </c>
      <c r="F61" s="5" t="s">
        <v>5</v>
      </c>
      <c r="G61" s="2" t="s">
        <v>43</v>
      </c>
      <c r="H61" s="2" t="s">
        <v>42</v>
      </c>
      <c r="I61" s="2" t="s">
        <v>39</v>
      </c>
      <c r="K61">
        <v>5</v>
      </c>
      <c r="L61" s="35">
        <f t="shared" si="0"/>
        <v>0</v>
      </c>
      <c r="M61" s="73">
        <v>5</v>
      </c>
      <c r="N61" s="73">
        <v>5</v>
      </c>
      <c r="O61" s="73"/>
      <c r="P61" s="5">
        <v>4.34</v>
      </c>
      <c r="Q61">
        <v>5.54</v>
      </c>
      <c r="R61" s="5">
        <v>4.46</v>
      </c>
      <c r="S61" s="5">
        <v>4.92</v>
      </c>
      <c r="T61" s="14">
        <v>4.3600000000000003</v>
      </c>
      <c r="U61" s="14">
        <v>4.66</v>
      </c>
      <c r="W61" s="5">
        <v>5</v>
      </c>
      <c r="X61" s="42" t="s">
        <v>20</v>
      </c>
      <c r="Y61" s="42" t="s">
        <v>20</v>
      </c>
    </row>
    <row r="62" spans="1:25" x14ac:dyDescent="0.25">
      <c r="A62" s="5">
        <v>60</v>
      </c>
      <c r="B62" s="33">
        <v>2</v>
      </c>
      <c r="C62" s="33">
        <v>2</v>
      </c>
      <c r="D62" s="2">
        <v>602</v>
      </c>
      <c r="E62" s="2" t="s">
        <v>42</v>
      </c>
      <c r="F62" s="5" t="s">
        <v>5</v>
      </c>
      <c r="G62" s="2" t="s">
        <v>43</v>
      </c>
      <c r="H62" s="2" t="s">
        <v>64</v>
      </c>
      <c r="I62" s="2" t="s">
        <v>42</v>
      </c>
      <c r="K62">
        <v>5.26</v>
      </c>
      <c r="L62" s="35">
        <f t="shared" si="0"/>
        <v>0</v>
      </c>
      <c r="M62" s="73">
        <v>5</v>
      </c>
      <c r="N62" s="73">
        <v>5</v>
      </c>
      <c r="O62" s="73"/>
      <c r="P62" s="5">
        <v>4.54</v>
      </c>
      <c r="Q62">
        <v>5.64</v>
      </c>
      <c r="R62" s="5">
        <v>4.72</v>
      </c>
      <c r="S62" s="5">
        <v>5.2</v>
      </c>
      <c r="T62" s="14">
        <v>4.3600000000000003</v>
      </c>
      <c r="U62" s="14">
        <v>4.66</v>
      </c>
      <c r="W62" s="5">
        <v>5.26</v>
      </c>
      <c r="X62" s="42" t="s">
        <v>20</v>
      </c>
      <c r="Y62" s="42" t="s">
        <v>20</v>
      </c>
    </row>
    <row r="63" spans="1:25" x14ac:dyDescent="0.25">
      <c r="A63" s="5">
        <v>61</v>
      </c>
      <c r="B63" s="33">
        <v>2</v>
      </c>
      <c r="C63" s="33">
        <v>1</v>
      </c>
      <c r="D63" s="2">
        <v>611</v>
      </c>
      <c r="E63" s="2" t="s">
        <v>10</v>
      </c>
      <c r="F63" s="5" t="s">
        <v>42</v>
      </c>
      <c r="G63" s="2" t="s">
        <v>42</v>
      </c>
      <c r="H63" s="2" t="s">
        <v>64</v>
      </c>
      <c r="I63" s="2" t="s">
        <v>42</v>
      </c>
      <c r="K63">
        <v>6.84</v>
      </c>
      <c r="L63" s="35">
        <f t="shared" si="0"/>
        <v>0</v>
      </c>
      <c r="M63" s="73">
        <v>6.7</v>
      </c>
      <c r="N63" s="73">
        <v>6.4</v>
      </c>
      <c r="O63" s="73"/>
      <c r="P63" s="5">
        <v>5.54</v>
      </c>
      <c r="Q63">
        <v>6.05</v>
      </c>
      <c r="R63" s="5">
        <v>5.76</v>
      </c>
      <c r="S63" s="5">
        <v>6.11</v>
      </c>
      <c r="T63" s="14">
        <v>6.63</v>
      </c>
      <c r="U63" s="14">
        <v>6.84</v>
      </c>
      <c r="W63" s="5">
        <v>6.84</v>
      </c>
      <c r="X63" s="42" t="s">
        <v>20</v>
      </c>
      <c r="Y63" s="42" t="s">
        <v>20</v>
      </c>
    </row>
    <row r="64" spans="1:25" x14ac:dyDescent="0.25">
      <c r="A64" s="5">
        <v>61</v>
      </c>
      <c r="B64" s="33">
        <v>2</v>
      </c>
      <c r="C64" s="33">
        <v>2</v>
      </c>
      <c r="D64" s="2">
        <v>612</v>
      </c>
      <c r="E64" s="2" t="s">
        <v>10</v>
      </c>
      <c r="F64" s="5" t="s">
        <v>42</v>
      </c>
      <c r="G64" s="2" t="s">
        <v>42</v>
      </c>
      <c r="H64" s="2" t="s">
        <v>42</v>
      </c>
      <c r="I64" s="2" t="s">
        <v>39</v>
      </c>
      <c r="K64">
        <v>6.8</v>
      </c>
      <c r="L64" s="35">
        <f t="shared" si="0"/>
        <v>0</v>
      </c>
      <c r="M64" s="73">
        <v>6.7</v>
      </c>
      <c r="N64" s="73">
        <v>6.4</v>
      </c>
      <c r="O64" s="73"/>
      <c r="P64" s="5">
        <v>6.11</v>
      </c>
      <c r="Q64">
        <v>6.35</v>
      </c>
      <c r="R64" s="5">
        <v>6.34</v>
      </c>
      <c r="S64" s="5">
        <v>6.53</v>
      </c>
      <c r="T64" s="14">
        <v>6.63</v>
      </c>
      <c r="U64" s="14">
        <v>6.84</v>
      </c>
      <c r="W64" s="5">
        <v>6.8</v>
      </c>
      <c r="X64" s="42" t="s">
        <v>20</v>
      </c>
      <c r="Y64" s="42" t="s">
        <v>20</v>
      </c>
    </row>
    <row r="65" spans="1:25" x14ac:dyDescent="0.25">
      <c r="A65" s="5">
        <v>62</v>
      </c>
      <c r="B65" s="33">
        <v>2</v>
      </c>
      <c r="C65" s="33">
        <v>1</v>
      </c>
      <c r="D65" s="2">
        <v>621</v>
      </c>
      <c r="E65" s="2" t="s">
        <v>7</v>
      </c>
      <c r="F65" s="5" t="s">
        <v>12</v>
      </c>
      <c r="G65" s="2" t="s">
        <v>45</v>
      </c>
      <c r="H65" s="2" t="s">
        <v>64</v>
      </c>
      <c r="I65" s="2" t="s">
        <v>42</v>
      </c>
      <c r="K65">
        <v>7.6</v>
      </c>
      <c r="L65" s="35">
        <f t="shared" si="0"/>
        <v>0</v>
      </c>
      <c r="M65" s="73">
        <v>7.3</v>
      </c>
      <c r="N65" s="73">
        <v>7</v>
      </c>
      <c r="O65" s="73"/>
      <c r="P65" s="5">
        <v>6.54</v>
      </c>
      <c r="Q65">
        <v>6.43</v>
      </c>
      <c r="R65" s="5">
        <v>6.71</v>
      </c>
      <c r="S65" s="5">
        <v>6.94</v>
      </c>
      <c r="T65" s="14">
        <v>7.21</v>
      </c>
      <c r="U65" s="14">
        <v>7.38</v>
      </c>
      <c r="W65" s="5">
        <v>7.6</v>
      </c>
      <c r="X65" s="42" t="s">
        <v>20</v>
      </c>
      <c r="Y65" s="42" t="s">
        <v>20</v>
      </c>
    </row>
    <row r="66" spans="1:25" x14ac:dyDescent="0.25">
      <c r="A66" s="5">
        <v>62</v>
      </c>
      <c r="B66" s="33">
        <v>2</v>
      </c>
      <c r="C66" s="33">
        <v>2</v>
      </c>
      <c r="D66" s="2">
        <v>622</v>
      </c>
      <c r="E66" s="2" t="s">
        <v>7</v>
      </c>
      <c r="F66" s="5" t="s">
        <v>12</v>
      </c>
      <c r="G66" s="2" t="s">
        <v>45</v>
      </c>
      <c r="H66" s="2" t="s">
        <v>42</v>
      </c>
      <c r="I66" s="2" t="s">
        <v>39</v>
      </c>
      <c r="K66">
        <v>7.63</v>
      </c>
      <c r="L66" s="35">
        <f t="shared" si="0"/>
        <v>0</v>
      </c>
      <c r="M66" s="73">
        <v>7.3</v>
      </c>
      <c r="N66" s="73">
        <v>7</v>
      </c>
      <c r="O66" s="73"/>
      <c r="P66" s="5">
        <v>6.84</v>
      </c>
      <c r="Q66">
        <v>6.71</v>
      </c>
      <c r="R66" s="5">
        <v>6.88</v>
      </c>
      <c r="S66" s="5">
        <v>7.16</v>
      </c>
      <c r="T66" s="14">
        <v>7.21</v>
      </c>
      <c r="U66" s="14">
        <v>7.38</v>
      </c>
      <c r="W66" s="5">
        <v>7.63</v>
      </c>
      <c r="X66" s="42" t="s">
        <v>20</v>
      </c>
      <c r="Y66" s="42" t="s">
        <v>20</v>
      </c>
    </row>
    <row r="67" spans="1:25" x14ac:dyDescent="0.25">
      <c r="A67" s="5">
        <v>63</v>
      </c>
      <c r="B67" s="33">
        <v>2</v>
      </c>
      <c r="C67" s="33">
        <v>1</v>
      </c>
      <c r="D67" s="2">
        <v>631</v>
      </c>
      <c r="E67" s="2" t="s">
        <v>10</v>
      </c>
      <c r="F67" s="5" t="s">
        <v>12</v>
      </c>
      <c r="G67" s="2" t="s">
        <v>45</v>
      </c>
      <c r="H67" s="2" t="s">
        <v>42</v>
      </c>
      <c r="I67" s="2" t="s">
        <v>39</v>
      </c>
      <c r="K67">
        <v>6.66</v>
      </c>
      <c r="L67" s="35">
        <f t="shared" si="0"/>
        <v>0</v>
      </c>
      <c r="M67" s="73">
        <v>7</v>
      </c>
      <c r="N67" s="73">
        <v>6.3</v>
      </c>
      <c r="O67" s="73"/>
      <c r="P67" s="5">
        <v>5.88</v>
      </c>
      <c r="Q67">
        <v>6.04</v>
      </c>
      <c r="R67" s="5">
        <v>5.86</v>
      </c>
      <c r="S67" s="5">
        <v>6.14</v>
      </c>
      <c r="T67" s="14">
        <v>6.56</v>
      </c>
      <c r="U67" s="14">
        <v>6.5</v>
      </c>
      <c r="W67" s="5">
        <v>6.66</v>
      </c>
      <c r="X67" s="42" t="s">
        <v>20</v>
      </c>
      <c r="Y67" s="42" t="s">
        <v>20</v>
      </c>
    </row>
    <row r="68" spans="1:25" x14ac:dyDescent="0.25">
      <c r="A68" s="5">
        <v>63</v>
      </c>
      <c r="B68" s="33">
        <v>2</v>
      </c>
      <c r="C68" s="33">
        <v>2</v>
      </c>
      <c r="D68" s="2">
        <v>632</v>
      </c>
      <c r="E68" s="2" t="s">
        <v>10</v>
      </c>
      <c r="F68" s="5" t="s">
        <v>12</v>
      </c>
      <c r="G68" s="2" t="s">
        <v>45</v>
      </c>
      <c r="H68" s="2" t="s">
        <v>64</v>
      </c>
      <c r="I68" s="2" t="s">
        <v>42</v>
      </c>
      <c r="K68">
        <v>6.84</v>
      </c>
      <c r="L68" s="35">
        <f t="shared" si="0"/>
        <v>0</v>
      </c>
      <c r="M68" s="73">
        <v>7</v>
      </c>
      <c r="N68" s="73">
        <v>6.3</v>
      </c>
      <c r="O68" s="73"/>
      <c r="P68" s="5">
        <v>5.96</v>
      </c>
      <c r="Q68">
        <v>6.1</v>
      </c>
      <c r="R68" s="5">
        <v>6.27</v>
      </c>
      <c r="S68" s="5">
        <v>6.5</v>
      </c>
      <c r="T68" s="14">
        <v>6.56</v>
      </c>
      <c r="U68" s="14">
        <v>6.5</v>
      </c>
      <c r="W68" s="5">
        <v>6.84</v>
      </c>
      <c r="X68" s="42" t="s">
        <v>20</v>
      </c>
      <c r="Y68" s="42" t="s">
        <v>20</v>
      </c>
    </row>
    <row r="69" spans="1:25" x14ac:dyDescent="0.25">
      <c r="A69" s="5">
        <v>64</v>
      </c>
      <c r="B69" s="33">
        <v>2</v>
      </c>
      <c r="C69" s="33">
        <v>1</v>
      </c>
      <c r="D69" s="2">
        <v>641</v>
      </c>
      <c r="E69" s="2" t="s">
        <v>10</v>
      </c>
      <c r="F69" s="5" t="s">
        <v>9</v>
      </c>
      <c r="G69" s="2" t="s">
        <v>44</v>
      </c>
      <c r="H69" s="2" t="s">
        <v>64</v>
      </c>
      <c r="I69" s="2" t="s">
        <v>42</v>
      </c>
      <c r="K69">
        <v>6.65</v>
      </c>
      <c r="L69" s="35">
        <f t="shared" si="0"/>
        <v>0</v>
      </c>
      <c r="M69" s="73">
        <v>6.9</v>
      </c>
      <c r="N69" s="73">
        <v>6.6</v>
      </c>
      <c r="O69" s="73"/>
      <c r="P69" s="5">
        <v>5.68</v>
      </c>
      <c r="Q69">
        <v>5.92</v>
      </c>
      <c r="R69" s="5">
        <v>6.13</v>
      </c>
      <c r="S69" s="5">
        <v>6.18</v>
      </c>
      <c r="T69" s="14">
        <v>6.47</v>
      </c>
      <c r="U69" s="14">
        <v>6.67</v>
      </c>
      <c r="W69" s="5">
        <v>6.65</v>
      </c>
      <c r="X69" s="42" t="s">
        <v>20</v>
      </c>
      <c r="Y69" s="42" t="s">
        <v>20</v>
      </c>
    </row>
    <row r="70" spans="1:25" x14ac:dyDescent="0.25">
      <c r="A70" s="5">
        <v>64</v>
      </c>
      <c r="B70" s="33">
        <v>2</v>
      </c>
      <c r="C70" s="33">
        <v>2</v>
      </c>
      <c r="D70" s="2">
        <v>642</v>
      </c>
      <c r="E70" s="2" t="s">
        <v>10</v>
      </c>
      <c r="F70" s="5" t="s">
        <v>9</v>
      </c>
      <c r="G70" s="2" t="s">
        <v>44</v>
      </c>
      <c r="H70" s="2" t="s">
        <v>42</v>
      </c>
      <c r="I70" s="2" t="s">
        <v>39</v>
      </c>
      <c r="K70">
        <v>6.74</v>
      </c>
      <c r="L70" s="35">
        <f t="shared" si="0"/>
        <v>0</v>
      </c>
      <c r="M70" s="73">
        <v>6.9</v>
      </c>
      <c r="N70" s="73">
        <v>6.6</v>
      </c>
      <c r="O70" s="73"/>
      <c r="P70" s="5">
        <v>6.19</v>
      </c>
      <c r="Q70">
        <v>6.27</v>
      </c>
      <c r="R70" s="32">
        <v>6</v>
      </c>
      <c r="S70" s="5">
        <v>6.44</v>
      </c>
      <c r="T70" s="14">
        <v>6.47</v>
      </c>
      <c r="U70" s="14">
        <v>6.67</v>
      </c>
      <c r="W70" s="5">
        <v>6.74</v>
      </c>
      <c r="X70" s="42" t="s">
        <v>20</v>
      </c>
      <c r="Y70" s="42" t="s">
        <v>20</v>
      </c>
    </row>
    <row r="71" spans="1:25" x14ac:dyDescent="0.25">
      <c r="F71" s="2"/>
    </row>
    <row r="72" spans="1:25" x14ac:dyDescent="0.25">
      <c r="A72" t="s">
        <v>68</v>
      </c>
      <c r="C72" s="5"/>
      <c r="F72" s="2"/>
      <c r="P72" s="32">
        <f>AVERAGE(P8:P71)</f>
        <v>5.4603174603174587</v>
      </c>
      <c r="Q72" s="32"/>
      <c r="R72" s="32">
        <f>AVERAGE(R8:R71)</f>
        <v>5.5733333333333324</v>
      </c>
      <c r="S72" s="32">
        <f>AVERAGE(S8:S71)</f>
        <v>5.900793650793652</v>
      </c>
      <c r="T72" s="32">
        <f>AVERAGE(T8:T71)</f>
        <v>5.8158730158730174</v>
      </c>
      <c r="U72" s="32">
        <f>AVERAGE(U8:U71)</f>
        <v>6.0019047619047612</v>
      </c>
      <c r="V72" s="32"/>
      <c r="W72" s="32">
        <f>AVERAGE(W16:W71)</f>
        <v>6.3052727272727278</v>
      </c>
      <c r="X72" s="32">
        <f>AVERAGE(X8:X71)</f>
        <v>6.9112499999999999</v>
      </c>
      <c r="Y72" s="32">
        <f>AVERAGE(Y8:Y71)</f>
        <v>6.892500000000001</v>
      </c>
    </row>
    <row r="73" spans="1:25" x14ac:dyDescent="0.25">
      <c r="C73" s="5"/>
      <c r="F73" s="2"/>
      <c r="W73" s="3"/>
      <c r="X73" s="3"/>
      <c r="Y73" s="3"/>
    </row>
    <row r="74" spans="1:25" x14ac:dyDescent="0.25">
      <c r="A74" s="1" t="s">
        <v>13</v>
      </c>
      <c r="E74" s="2"/>
      <c r="F74" s="2"/>
    </row>
    <row r="75" spans="1:25" x14ac:dyDescent="0.25">
      <c r="A75" s="1" t="s">
        <v>4</v>
      </c>
      <c r="B75" s="41"/>
      <c r="C75" s="41"/>
      <c r="F75" s="2"/>
    </row>
    <row r="76" spans="1:25" x14ac:dyDescent="0.25">
      <c r="A76" t="s">
        <v>42</v>
      </c>
      <c r="B76" s="39">
        <v>0</v>
      </c>
      <c r="M76" s="32">
        <f>AVERAGE(M7,M8,M17,M18,M23,M24,M27,M28,M45,M46,M47,M48,M51,M52,M61,M62)</f>
        <v>4.5875000000000004</v>
      </c>
      <c r="N76" s="32">
        <f>AVERAGE(N7,N8,N17,N18,N23,N24,N27,N28,N45,N46,N47,N48,N51,N52,N61,N62)</f>
        <v>4.7250000000000005</v>
      </c>
      <c r="O76" s="32"/>
      <c r="P76" s="32">
        <f>AVERAGE(P7,P8,P17,P18,P23,P24,P27,P28,P45,P46,P47,P48,P51,P52,P61,P62)</f>
        <v>4.307500000000001</v>
      </c>
      <c r="Q76" s="32"/>
      <c r="R76" s="32">
        <f>AVERAGE(R7,R8,R17,R18,R23,R24,R27,R28,R45,R46,R47,R48,R51,R52,R61,R62)</f>
        <v>4.3449999999999989</v>
      </c>
      <c r="S76" s="32">
        <f>AVERAGE(S7,S8,S17,S18,S23,S24,S27,S28,S45,S46,S47,S48,S51,S52,S61,S62)</f>
        <v>4.8187499999999996</v>
      </c>
      <c r="T76" s="32">
        <f>AVERAGE(T7,T8,T17,T18,T23,T24,T27,T28,T45,T46,T47,T48,T51,T52,T61,T62)</f>
        <v>4.2625000000000011</v>
      </c>
      <c r="U76" s="32">
        <f>AVERAGE(U7,U8,U17,U18,U23,U24,U27,U28,U45,U46,U47,U48,U51,U52,U61,U62)</f>
        <v>4.5250000000000012</v>
      </c>
      <c r="V76" s="32"/>
      <c r="W76" s="32">
        <f>AVERAGE(W7,W8,W17,W18,W23,W24,W27,W28,W45,W46,W47,W48,W51,W52,W61,W62)</f>
        <v>5.08</v>
      </c>
    </row>
    <row r="77" spans="1:25" x14ac:dyDescent="0.25">
      <c r="A77" t="s">
        <v>14</v>
      </c>
      <c r="B77" s="39" t="s">
        <v>8</v>
      </c>
      <c r="F77" s="2"/>
      <c r="M77" s="32">
        <f>AVERAGE(M9,M10,M13,M14,M19,M20,M33,M34,M39,M40,M41,M42,M53,M54,M57,M58)</f>
        <v>5.7375000000000007</v>
      </c>
      <c r="N77" s="32">
        <f>AVERAGE(N9,N10,N13,N14,N19,N20,N33,N34,N39,N40,N41,N42,N53,N54,N57,N58)</f>
        <v>5.4624999999999995</v>
      </c>
      <c r="O77" s="32"/>
      <c r="P77" s="32">
        <f>AVERAGE(P9,P10,P13,P14,P19,P20,P33,P34,P39,P40,P41,P42,P53,P54,P57,P58)</f>
        <v>5.1293749999999996</v>
      </c>
      <c r="Q77" s="32"/>
      <c r="R77" s="32">
        <f>AVERAGE(R9,R10,R13,R14,R19,R20,R33,R34,R39,R40,R41,R42,R53,R54,R57,R58)</f>
        <v>5.1862500000000002</v>
      </c>
      <c r="S77" s="32">
        <f>AVERAGE(S9,S10,S13,S14,S19,S20,S33,S34,S39,S40,S41,S42,S53,S54,S57,S58)</f>
        <v>5.4725000000000001</v>
      </c>
      <c r="T77" s="32">
        <f>AVERAGE(T9,T10,T13,T14,T19,T20,T33,T34,T39,T40,T41,T42,T53,T54,T57,T58)</f>
        <v>5.19625</v>
      </c>
      <c r="U77" s="32">
        <f>AVERAGE(U9,U10,U13,U14,U19,U20,U33,U34,U39,U40,U41,U42,U53,U54,U57,U58)</f>
        <v>5.4362499999999994</v>
      </c>
      <c r="V77" s="32"/>
      <c r="W77" s="32">
        <f>AVERAGE(W9,W10,W13,W14,W19,W20,W33,W34,W39,W40,W41,W42,W53,W54,W57,W58)</f>
        <v>5.7874999999999996</v>
      </c>
    </row>
    <row r="78" spans="1:25" x14ac:dyDescent="0.25">
      <c r="A78" t="s">
        <v>15</v>
      </c>
      <c r="B78" s="39" t="s">
        <v>10</v>
      </c>
      <c r="F78" s="2"/>
      <c r="M78" s="32">
        <f>AVERAGE(M15,M16,M25,M26,M29,M30,M35,M36,M43,M44,M63,M64,M67,M68,M69,M70)</f>
        <v>6.6750000000000007</v>
      </c>
      <c r="N78" s="32">
        <f>AVERAGE(N15,N16,N25,N26,N29,N30,N35,N36,N43,N44,N63,N64,N67,N68,N69,N70)</f>
        <v>6.3374999999999995</v>
      </c>
      <c r="O78" s="32"/>
      <c r="P78" s="32">
        <f>AVERAGE(P15,P16,P25,P26,P29,P30,P35,P36,P43,P44,P63,P64,P67,P68,P69,P70)</f>
        <v>5.7899999999999991</v>
      </c>
      <c r="Q78" s="32"/>
      <c r="R78" s="32">
        <f>AVERAGE(R15,R16,R25,R26,R29,R30,R35,R36,R43,R44,R63,R64,R67,R68,R69,R70)</f>
        <v>5.9793749999999992</v>
      </c>
      <c r="S78" s="32">
        <f>AVERAGE(S15,S16,S25,S26,S29,S30,S35,S36,S43,S44,S63,S64,S67,S68,S69,S70)</f>
        <v>6.1649999999999991</v>
      </c>
      <c r="T78" s="32">
        <f>AVERAGE(T15,T16,T25,T26,T29,T30,T35,T36,T43,T44,T63,T64,T67,T68,T69,T70)</f>
        <v>6.4874999999999998</v>
      </c>
      <c r="U78" s="32">
        <f>AVERAGE(U15,U16,U25,U26,U29,U30,U35,U36,U43,U44,U63,U64,U67,U68,U69,U70)</f>
        <v>6.5337500000000004</v>
      </c>
      <c r="V78" s="32"/>
      <c r="W78" s="32">
        <f>AVERAGE(W15,W16,W25,W26,W29,W30,W35,W36,W43,W44,W63,W64,W67,W68,W69,W70)</f>
        <v>6.5780000000000003</v>
      </c>
    </row>
    <row r="79" spans="1:25" x14ac:dyDescent="0.25">
      <c r="A79" t="s">
        <v>16</v>
      </c>
      <c r="B79" s="39" t="s">
        <v>7</v>
      </c>
      <c r="F79" s="2"/>
      <c r="M79" s="32">
        <f>AVERAGE(M11,M12,M21,M22,M31,M32,M37,M38,M49,M50,M55,M56,M59,M60,M65,M66)</f>
        <v>7.2500000000000009</v>
      </c>
      <c r="N79" s="32">
        <f>AVERAGE(N11,N12,N21,N22,N31,N32,N37,N38,N49,N50,N55,N56,N59,N60,N65,N66)</f>
        <v>6.8125000000000009</v>
      </c>
      <c r="O79" s="32"/>
      <c r="P79" s="32">
        <f>AVERAGE(P11,P12,P21,P22,P31,P32,P37,P38,P49,P50,P55,P56,P59,P60,P65,P66)</f>
        <v>6.5337500000000013</v>
      </c>
      <c r="Q79" s="32"/>
      <c r="R79" s="32">
        <f>AVERAGE(R11,R12,R21,R22,R31,R32,R37,R38,R49,R50,R55,R56,R59,R60,R65,R66)</f>
        <v>6.6974999999999989</v>
      </c>
      <c r="S79" s="32">
        <f>AVERAGE(S11,S12,S21,S22,S31,S32,S37,S38,S49,S50,S55,S56,S59,S60,S65,S66)</f>
        <v>7.0662499999999984</v>
      </c>
      <c r="T79" s="32">
        <f>AVERAGE(T11,T12,T21,T22,T31,T32,T37,T38,T49,T50,T55,T56,T59,T60,T65,T66)</f>
        <v>7.2037499999999985</v>
      </c>
      <c r="U79" s="32">
        <f>AVERAGE(U11,U12,U21,U22,U31,U32,U37,U38,U49,U50,U55,U56,U59,U60,U65,U66)</f>
        <v>7.3999999999999995</v>
      </c>
      <c r="V79" s="32"/>
      <c r="W79" s="32">
        <f>AVERAGE(W11,W12,W21,W22,W31,W32,W37,W38,W49,W50,W55,W56,W59,W60,W65,W66)</f>
        <v>7.6431249999999995</v>
      </c>
    </row>
    <row r="80" spans="1:25" x14ac:dyDescent="0.25">
      <c r="F80" s="2"/>
    </row>
    <row r="81" spans="1:23" x14ac:dyDescent="0.25">
      <c r="F81" s="2"/>
      <c r="P81" s="14"/>
      <c r="Q81" s="14"/>
      <c r="R81" s="14"/>
      <c r="S81" s="14"/>
      <c r="T81" s="14"/>
      <c r="U81" s="14"/>
      <c r="V81" s="14"/>
      <c r="W81" s="14"/>
    </row>
    <row r="82" spans="1:23" x14ac:dyDescent="0.25">
      <c r="A82" t="s">
        <v>153</v>
      </c>
      <c r="F82" s="2"/>
    </row>
    <row r="83" spans="1:23" x14ac:dyDescent="0.25">
      <c r="A83" t="s">
        <v>75</v>
      </c>
      <c r="F83" s="2"/>
    </row>
    <row r="84" spans="1:23" x14ac:dyDescent="0.25">
      <c r="F84" s="2"/>
    </row>
    <row r="85" spans="1:23" x14ac:dyDescent="0.25">
      <c r="F85" s="2"/>
    </row>
    <row r="86" spans="1:23" x14ac:dyDescent="0.25">
      <c r="F86" s="2"/>
    </row>
    <row r="87" spans="1:23" x14ac:dyDescent="0.25">
      <c r="F87" s="2"/>
    </row>
    <row r="88" spans="1:23" x14ac:dyDescent="0.25">
      <c r="F88" s="2"/>
    </row>
    <row r="89" spans="1:23" x14ac:dyDescent="0.25">
      <c r="F89" s="2"/>
    </row>
    <row r="90" spans="1:23" x14ac:dyDescent="0.25">
      <c r="F90" s="2"/>
    </row>
    <row r="91" spans="1:23" x14ac:dyDescent="0.25">
      <c r="F91" s="2"/>
    </row>
    <row r="92" spans="1:23" x14ac:dyDescent="0.25">
      <c r="F92" s="2"/>
    </row>
    <row r="93" spans="1:23" x14ac:dyDescent="0.25">
      <c r="F93" s="2"/>
    </row>
    <row r="94" spans="1:23" x14ac:dyDescent="0.25">
      <c r="F94" s="2"/>
    </row>
    <row r="95" spans="1:23" x14ac:dyDescent="0.25">
      <c r="F95" s="2"/>
    </row>
    <row r="96" spans="1:23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</sheetData>
  <autoFilter ref="E5:I70"/>
  <mergeCells count="6">
    <mergeCell ref="T2:U2"/>
    <mergeCell ref="W4:Y4"/>
    <mergeCell ref="E4:I4"/>
    <mergeCell ref="W5:Y5"/>
    <mergeCell ref="P5:Q5"/>
    <mergeCell ref="P4:Q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16" workbookViewId="0">
      <selection activeCell="T30" sqref="T30"/>
    </sheetView>
  </sheetViews>
  <sheetFormatPr defaultRowHeight="15" x14ac:dyDescent="0.25"/>
  <cols>
    <col min="1" max="1" width="12.7109375" customWidth="1"/>
    <col min="2" max="2" width="9.85546875" customWidth="1"/>
    <col min="3" max="3" width="8" customWidth="1"/>
    <col min="4" max="4" width="10.28515625" customWidth="1"/>
    <col min="5" max="5" width="13.28515625" customWidth="1"/>
    <col min="6" max="6" width="7.140625" customWidth="1"/>
    <col min="7" max="7" width="6.42578125" customWidth="1"/>
    <col min="8" max="8" width="5.7109375" customWidth="1"/>
    <col min="9" max="9" width="7.7109375" customWidth="1"/>
    <col min="10" max="10" width="11.140625" customWidth="1"/>
    <col min="11" max="11" width="10.85546875" customWidth="1"/>
    <col min="12" max="12" width="7.28515625" customWidth="1"/>
    <col min="13" max="13" width="6.140625" customWidth="1"/>
    <col min="14" max="14" width="5.5703125" customWidth="1"/>
    <col min="15" max="15" width="7.140625" customWidth="1"/>
  </cols>
  <sheetData>
    <row r="1" spans="1:20" x14ac:dyDescent="0.25">
      <c r="A1" s="1" t="s">
        <v>77</v>
      </c>
      <c r="G1" s="1" t="s">
        <v>78</v>
      </c>
    </row>
    <row r="2" spans="1:20" ht="12.7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84" t="s">
        <v>79</v>
      </c>
      <c r="M2" s="84"/>
      <c r="N2" s="84" t="s">
        <v>80</v>
      </c>
      <c r="O2" s="84"/>
      <c r="P2" s="43"/>
    </row>
    <row r="3" spans="1:20" ht="12" customHeight="1" x14ac:dyDescent="0.25">
      <c r="A3" s="44"/>
      <c r="B3" s="84" t="s">
        <v>81</v>
      </c>
      <c r="C3" s="84"/>
      <c r="D3" s="84" t="s">
        <v>82</v>
      </c>
      <c r="E3" s="84"/>
      <c r="F3" s="84" t="s">
        <v>83</v>
      </c>
      <c r="G3" s="84"/>
      <c r="H3" s="84"/>
      <c r="I3" s="84"/>
      <c r="J3" s="84" t="s">
        <v>84</v>
      </c>
      <c r="K3" s="84"/>
      <c r="L3" s="84" t="s">
        <v>85</v>
      </c>
      <c r="M3" s="84"/>
      <c r="N3" s="84" t="s">
        <v>86</v>
      </c>
      <c r="O3" s="84"/>
      <c r="P3" s="43"/>
    </row>
    <row r="4" spans="1:20" ht="12" customHeight="1" x14ac:dyDescent="0.25">
      <c r="A4" s="45" t="s">
        <v>87</v>
      </c>
      <c r="B4" s="46" t="s">
        <v>88</v>
      </c>
      <c r="C4" s="46" t="s">
        <v>89</v>
      </c>
      <c r="D4" s="47" t="s">
        <v>88</v>
      </c>
      <c r="E4" s="47" t="s">
        <v>89</v>
      </c>
      <c r="F4" s="86" t="s">
        <v>90</v>
      </c>
      <c r="G4" s="86"/>
      <c r="H4" s="86" t="s">
        <v>11</v>
      </c>
      <c r="I4" s="86"/>
      <c r="J4" s="47" t="s">
        <v>88</v>
      </c>
      <c r="K4" s="47" t="s">
        <v>89</v>
      </c>
      <c r="L4" s="45" t="s">
        <v>91</v>
      </c>
      <c r="M4" s="45" t="s">
        <v>92</v>
      </c>
      <c r="N4" s="45" t="s">
        <v>93</v>
      </c>
      <c r="O4" s="45" t="s">
        <v>94</v>
      </c>
      <c r="P4" s="43"/>
      <c r="Q4" s="82"/>
      <c r="R4" s="82"/>
      <c r="S4" s="82"/>
      <c r="T4" s="82"/>
    </row>
    <row r="5" spans="1:20" ht="12" customHeight="1" x14ac:dyDescent="0.25">
      <c r="A5" s="48">
        <v>1962</v>
      </c>
      <c r="B5" s="48">
        <v>0</v>
      </c>
      <c r="C5" s="48">
        <v>0</v>
      </c>
      <c r="D5" s="48"/>
      <c r="E5" s="48"/>
      <c r="F5" s="85">
        <v>0</v>
      </c>
      <c r="G5" s="85"/>
      <c r="H5" s="85">
        <v>27.5</v>
      </c>
      <c r="I5" s="85"/>
      <c r="J5" s="49">
        <v>22720</v>
      </c>
      <c r="K5" s="49">
        <v>22720</v>
      </c>
      <c r="L5" s="48">
        <v>0</v>
      </c>
      <c r="M5" s="48">
        <v>104</v>
      </c>
      <c r="N5" s="43"/>
      <c r="O5" s="43"/>
      <c r="P5" s="43"/>
      <c r="Q5" s="39"/>
      <c r="R5" s="39"/>
      <c r="S5" s="39"/>
      <c r="T5" s="39"/>
    </row>
    <row r="6" spans="1:20" ht="12" customHeight="1" x14ac:dyDescent="0.25">
      <c r="A6" s="48">
        <v>1963</v>
      </c>
      <c r="B6" s="48">
        <v>0</v>
      </c>
      <c r="C6" s="48">
        <v>0</v>
      </c>
      <c r="D6" s="48"/>
      <c r="E6" s="48"/>
      <c r="F6" s="85">
        <v>0</v>
      </c>
      <c r="G6" s="85"/>
      <c r="H6" s="85">
        <v>27.5</v>
      </c>
      <c r="I6" s="85"/>
      <c r="J6" s="49">
        <v>23104</v>
      </c>
      <c r="K6" s="49">
        <v>23083</v>
      </c>
      <c r="L6" s="48">
        <v>0</v>
      </c>
      <c r="M6" s="48">
        <v>104</v>
      </c>
      <c r="N6" s="43"/>
      <c r="O6" s="43"/>
      <c r="P6" s="43"/>
    </row>
    <row r="7" spans="1:20" ht="12" customHeight="1" x14ac:dyDescent="0.25">
      <c r="A7" s="48">
        <v>1964</v>
      </c>
      <c r="B7" s="48">
        <v>32</v>
      </c>
      <c r="C7" s="48">
        <v>32</v>
      </c>
      <c r="D7" s="48" t="s">
        <v>95</v>
      </c>
      <c r="E7" s="48" t="s">
        <v>95</v>
      </c>
      <c r="F7" s="85">
        <v>0</v>
      </c>
      <c r="G7" s="85"/>
      <c r="H7" s="85">
        <v>27.5</v>
      </c>
      <c r="I7" s="85"/>
      <c r="J7" s="49">
        <v>23422</v>
      </c>
      <c r="K7" s="49">
        <v>23323</v>
      </c>
      <c r="L7" s="48">
        <v>0</v>
      </c>
      <c r="M7" s="48">
        <v>104</v>
      </c>
      <c r="N7" s="43"/>
      <c r="O7" s="43"/>
      <c r="P7" s="43"/>
      <c r="Q7" s="39"/>
      <c r="R7" s="39"/>
    </row>
    <row r="8" spans="1:20" ht="12" customHeight="1" x14ac:dyDescent="0.25">
      <c r="A8" s="48">
        <v>1965</v>
      </c>
      <c r="B8" s="48">
        <v>63</v>
      </c>
      <c r="C8" s="48">
        <v>63</v>
      </c>
      <c r="D8" s="48" t="s">
        <v>95</v>
      </c>
      <c r="E8" s="48" t="s">
        <v>95</v>
      </c>
      <c r="F8" s="85">
        <v>0</v>
      </c>
      <c r="G8" s="85"/>
      <c r="H8" s="85">
        <v>27.5</v>
      </c>
      <c r="I8" s="85"/>
      <c r="J8" s="49">
        <v>23802</v>
      </c>
      <c r="K8" s="49">
        <v>23830</v>
      </c>
      <c r="L8" s="48">
        <v>0</v>
      </c>
      <c r="M8" s="48">
        <v>104</v>
      </c>
      <c r="N8" s="43"/>
      <c r="O8" s="43"/>
      <c r="P8" s="43"/>
      <c r="Q8" s="39"/>
      <c r="R8" s="39"/>
    </row>
    <row r="9" spans="1:20" ht="12" customHeight="1" x14ac:dyDescent="0.25">
      <c r="A9" s="48">
        <v>1966</v>
      </c>
      <c r="B9" s="48">
        <v>63</v>
      </c>
      <c r="C9" s="48">
        <v>126</v>
      </c>
      <c r="D9" s="48" t="s">
        <v>95</v>
      </c>
      <c r="E9" s="48" t="s">
        <v>96</v>
      </c>
      <c r="F9" s="85">
        <v>0</v>
      </c>
      <c r="G9" s="85"/>
      <c r="H9" s="85">
        <v>27.5</v>
      </c>
      <c r="I9" s="85"/>
      <c r="J9" s="49">
        <v>24180</v>
      </c>
      <c r="K9" s="49">
        <v>24176</v>
      </c>
      <c r="L9" s="48">
        <v>0</v>
      </c>
      <c r="M9" s="48">
        <v>104</v>
      </c>
      <c r="N9" s="43"/>
      <c r="O9" s="43"/>
      <c r="P9" s="43"/>
      <c r="Q9" s="39"/>
      <c r="R9" s="39"/>
    </row>
    <row r="10" spans="1:20" ht="12" customHeight="1" x14ac:dyDescent="0.25">
      <c r="A10" s="48">
        <v>1967</v>
      </c>
      <c r="B10" s="48">
        <v>94</v>
      </c>
      <c r="C10" s="48">
        <v>126</v>
      </c>
      <c r="D10" s="48" t="s">
        <v>95</v>
      </c>
      <c r="E10" s="48" t="s">
        <v>96</v>
      </c>
      <c r="F10" s="85">
        <v>0</v>
      </c>
      <c r="G10" s="85"/>
      <c r="H10" s="85">
        <v>27.5</v>
      </c>
      <c r="I10" s="85"/>
      <c r="J10" s="49">
        <v>24525</v>
      </c>
      <c r="K10" s="49">
        <v>24527</v>
      </c>
      <c r="L10" s="48">
        <v>0</v>
      </c>
      <c r="M10" s="48">
        <v>104</v>
      </c>
      <c r="N10" s="43"/>
      <c r="O10" s="43"/>
      <c r="P10" s="43"/>
      <c r="Q10" s="39"/>
      <c r="R10" s="39"/>
    </row>
    <row r="11" spans="1:20" ht="12" customHeight="1" x14ac:dyDescent="0.25">
      <c r="A11" s="48">
        <v>1968</v>
      </c>
      <c r="B11" s="48">
        <v>188</v>
      </c>
      <c r="C11" s="48">
        <v>251</v>
      </c>
      <c r="D11" s="48" t="s">
        <v>95</v>
      </c>
      <c r="E11" s="48" t="s">
        <v>95</v>
      </c>
      <c r="F11" s="85">
        <v>0</v>
      </c>
      <c r="G11" s="85"/>
      <c r="H11" s="85">
        <v>55</v>
      </c>
      <c r="I11" s="85"/>
      <c r="J11" s="49">
        <v>24932</v>
      </c>
      <c r="K11" s="49">
        <v>24925</v>
      </c>
      <c r="L11" s="48">
        <v>0</v>
      </c>
      <c r="M11" s="48">
        <v>156</v>
      </c>
      <c r="N11" s="43"/>
      <c r="O11" s="43"/>
      <c r="P11" s="43"/>
      <c r="Q11" s="39"/>
      <c r="R11" s="39"/>
    </row>
    <row r="12" spans="1:20" ht="12" customHeight="1" x14ac:dyDescent="0.25">
      <c r="A12" s="48">
        <v>1969</v>
      </c>
      <c r="B12" s="48">
        <v>0</v>
      </c>
      <c r="C12" s="48">
        <v>0</v>
      </c>
      <c r="D12" s="48"/>
      <c r="E12" s="48"/>
      <c r="F12" s="85">
        <v>0</v>
      </c>
      <c r="G12" s="85"/>
      <c r="H12" s="85">
        <v>0</v>
      </c>
      <c r="I12" s="85"/>
      <c r="J12" s="50" t="s">
        <v>97</v>
      </c>
      <c r="K12" s="50" t="s">
        <v>97</v>
      </c>
      <c r="L12" s="48">
        <v>0</v>
      </c>
      <c r="M12" s="48">
        <v>0</v>
      </c>
      <c r="N12" s="43"/>
      <c r="O12" s="43"/>
      <c r="P12" s="43"/>
      <c r="Q12" s="39"/>
      <c r="R12" s="39"/>
    </row>
    <row r="13" spans="1:20" ht="12" customHeight="1" x14ac:dyDescent="0.25">
      <c r="A13" s="48">
        <v>1970</v>
      </c>
      <c r="B13" s="48">
        <v>94</v>
      </c>
      <c r="C13" s="48">
        <v>126</v>
      </c>
      <c r="D13" s="48" t="s">
        <v>95</v>
      </c>
      <c r="E13" s="48" t="s">
        <v>95</v>
      </c>
      <c r="F13" s="85">
        <v>0</v>
      </c>
      <c r="G13" s="85"/>
      <c r="H13" s="85">
        <v>27.5</v>
      </c>
      <c r="I13" s="85"/>
      <c r="J13" s="49">
        <v>25653</v>
      </c>
      <c r="K13" s="49">
        <v>25653</v>
      </c>
      <c r="L13" s="48">
        <v>0</v>
      </c>
      <c r="M13" s="48">
        <v>104</v>
      </c>
      <c r="N13" s="43"/>
      <c r="O13" s="43"/>
      <c r="P13" s="43"/>
      <c r="Q13" s="39"/>
      <c r="R13" s="39"/>
    </row>
    <row r="14" spans="1:20" ht="12" customHeight="1" x14ac:dyDescent="0.25">
      <c r="A14" s="48">
        <v>1971</v>
      </c>
      <c r="B14" s="48">
        <v>94</v>
      </c>
      <c r="C14" s="48">
        <v>126</v>
      </c>
      <c r="D14" s="48" t="s">
        <v>95</v>
      </c>
      <c r="E14" s="48" t="s">
        <v>95</v>
      </c>
      <c r="F14" s="85">
        <v>0</v>
      </c>
      <c r="G14" s="85"/>
      <c r="H14" s="85">
        <v>27.5</v>
      </c>
      <c r="I14" s="85"/>
      <c r="J14" s="49">
        <v>25995</v>
      </c>
      <c r="K14" s="49">
        <v>25996</v>
      </c>
      <c r="L14" s="48">
        <v>0</v>
      </c>
      <c r="M14" s="48">
        <v>104</v>
      </c>
      <c r="N14" s="43"/>
      <c r="O14" s="43"/>
      <c r="P14" s="43"/>
      <c r="Q14" s="39"/>
      <c r="R14" s="39"/>
    </row>
    <row r="15" spans="1:20" ht="12" customHeight="1" x14ac:dyDescent="0.25">
      <c r="A15" s="48">
        <v>1972</v>
      </c>
      <c r="B15" s="48">
        <v>90</v>
      </c>
      <c r="C15" s="48">
        <v>130</v>
      </c>
      <c r="D15" s="48" t="s">
        <v>95</v>
      </c>
      <c r="E15" s="48" t="s">
        <v>95</v>
      </c>
      <c r="F15" s="85">
        <v>0</v>
      </c>
      <c r="G15" s="85"/>
      <c r="H15" s="85">
        <v>27.5</v>
      </c>
      <c r="I15" s="85"/>
      <c r="J15" s="49">
        <v>26378</v>
      </c>
      <c r="K15" s="49">
        <v>26372</v>
      </c>
      <c r="L15" s="48">
        <v>0</v>
      </c>
      <c r="M15" s="48">
        <v>104</v>
      </c>
      <c r="N15" s="43"/>
      <c r="O15" s="43"/>
      <c r="P15" s="43"/>
      <c r="Q15" s="39"/>
      <c r="R15" s="39"/>
    </row>
    <row r="16" spans="1:20" ht="12" customHeight="1" x14ac:dyDescent="0.25">
      <c r="A16" s="48">
        <v>1973</v>
      </c>
      <c r="B16" s="48">
        <v>90</v>
      </c>
      <c r="C16" s="48">
        <v>130</v>
      </c>
      <c r="D16" s="48" t="s">
        <v>95</v>
      </c>
      <c r="E16" s="48" t="s">
        <v>95</v>
      </c>
      <c r="F16" s="85">
        <v>0</v>
      </c>
      <c r="G16" s="85"/>
      <c r="H16" s="85">
        <v>27.5</v>
      </c>
      <c r="I16" s="85"/>
      <c r="J16" s="49">
        <v>26721</v>
      </c>
      <c r="K16" s="49">
        <v>26723</v>
      </c>
      <c r="L16" s="48">
        <v>0</v>
      </c>
      <c r="M16" s="48">
        <v>104</v>
      </c>
      <c r="N16" s="43"/>
      <c r="O16" s="43"/>
      <c r="P16" s="43"/>
      <c r="Q16" s="39"/>
      <c r="R16" s="39"/>
    </row>
    <row r="17" spans="1:18" ht="12" customHeight="1" x14ac:dyDescent="0.25">
      <c r="A17" s="48">
        <v>1974</v>
      </c>
      <c r="B17" s="48">
        <v>190</v>
      </c>
      <c r="C17" s="48">
        <v>250</v>
      </c>
      <c r="D17" s="48" t="s">
        <v>95</v>
      </c>
      <c r="E17" s="48" t="s">
        <v>95</v>
      </c>
      <c r="F17" s="85">
        <v>0</v>
      </c>
      <c r="G17" s="85"/>
      <c r="H17" s="85">
        <v>55</v>
      </c>
      <c r="I17" s="85"/>
      <c r="J17" s="49">
        <v>27143</v>
      </c>
      <c r="K17" s="49">
        <v>27135</v>
      </c>
      <c r="L17" s="48">
        <v>0</v>
      </c>
      <c r="M17" s="48">
        <v>156</v>
      </c>
      <c r="N17" s="48">
        <v>0</v>
      </c>
      <c r="O17" s="48">
        <v>112</v>
      </c>
      <c r="P17" s="43"/>
      <c r="Q17" s="39"/>
      <c r="R17" s="39"/>
    </row>
    <row r="18" spans="1:18" ht="12" customHeight="1" x14ac:dyDescent="0.25">
      <c r="A18" s="48">
        <v>1975</v>
      </c>
      <c r="B18" s="48">
        <v>80</v>
      </c>
      <c r="C18" s="48">
        <v>80</v>
      </c>
      <c r="D18" s="48" t="s">
        <v>95</v>
      </c>
      <c r="E18" s="48" t="s">
        <v>95</v>
      </c>
      <c r="F18" s="85">
        <v>0</v>
      </c>
      <c r="G18" s="85"/>
      <c r="H18" s="85">
        <v>27.5</v>
      </c>
      <c r="I18" s="85"/>
      <c r="J18" s="49">
        <v>27464</v>
      </c>
      <c r="K18" s="49">
        <v>27470</v>
      </c>
      <c r="L18" s="48">
        <v>0</v>
      </c>
      <c r="M18" s="48">
        <v>105</v>
      </c>
      <c r="N18" s="48">
        <v>0</v>
      </c>
      <c r="O18" s="48">
        <v>0</v>
      </c>
      <c r="P18" s="43"/>
      <c r="Q18" s="39"/>
      <c r="R18" s="39"/>
    </row>
    <row r="19" spans="1:18" ht="12" customHeight="1" x14ac:dyDescent="0.25">
      <c r="A19" s="48">
        <v>1976</v>
      </c>
      <c r="B19" s="48">
        <v>170</v>
      </c>
      <c r="C19" s="48">
        <v>170</v>
      </c>
      <c r="D19" s="48" t="s">
        <v>95</v>
      </c>
      <c r="E19" s="48" t="s">
        <v>95</v>
      </c>
      <c r="F19" s="85">
        <v>0</v>
      </c>
      <c r="G19" s="85"/>
      <c r="H19" s="85">
        <v>27.5</v>
      </c>
      <c r="I19" s="85"/>
      <c r="J19" s="49">
        <v>27843</v>
      </c>
      <c r="K19" s="49">
        <v>27845</v>
      </c>
      <c r="L19" s="48">
        <v>0</v>
      </c>
      <c r="M19" s="48">
        <v>105</v>
      </c>
      <c r="N19" s="48">
        <v>0</v>
      </c>
      <c r="O19" s="48">
        <v>112</v>
      </c>
      <c r="P19" s="43"/>
      <c r="Q19" s="39"/>
      <c r="R19" s="39"/>
    </row>
    <row r="20" spans="1:18" ht="12" customHeight="1" x14ac:dyDescent="0.25">
      <c r="A20" s="48">
        <v>1977</v>
      </c>
      <c r="B20" s="48">
        <v>80</v>
      </c>
      <c r="C20" s="48">
        <v>95</v>
      </c>
      <c r="D20" s="48" t="s">
        <v>95</v>
      </c>
      <c r="E20" s="48" t="s">
        <v>95</v>
      </c>
      <c r="F20" s="85">
        <v>0</v>
      </c>
      <c r="G20" s="85"/>
      <c r="H20" s="85">
        <v>27.5</v>
      </c>
      <c r="I20" s="85"/>
      <c r="J20" s="49">
        <v>28213</v>
      </c>
      <c r="K20" s="49">
        <v>28202</v>
      </c>
      <c r="L20" s="48">
        <v>0</v>
      </c>
      <c r="M20" s="48">
        <v>105</v>
      </c>
      <c r="N20" s="48">
        <v>0</v>
      </c>
      <c r="O20" s="48">
        <v>112</v>
      </c>
      <c r="P20" s="43"/>
      <c r="Q20" s="39"/>
      <c r="R20" s="39"/>
    </row>
    <row r="21" spans="1:18" ht="12" customHeight="1" x14ac:dyDescent="0.25">
      <c r="A21" s="48">
        <v>1978</v>
      </c>
      <c r="B21" s="48">
        <v>80</v>
      </c>
      <c r="C21" s="48">
        <v>130</v>
      </c>
      <c r="D21" s="48" t="s">
        <v>95</v>
      </c>
      <c r="E21" s="48" t="s">
        <v>95</v>
      </c>
      <c r="F21" s="85">
        <v>0</v>
      </c>
      <c r="G21" s="85"/>
      <c r="H21" s="85">
        <v>27.5</v>
      </c>
      <c r="I21" s="85"/>
      <c r="J21" s="49">
        <v>28599</v>
      </c>
      <c r="K21" s="49">
        <v>28562</v>
      </c>
      <c r="L21" s="48">
        <v>0</v>
      </c>
      <c r="M21" s="48">
        <v>105</v>
      </c>
      <c r="N21" s="48">
        <v>0</v>
      </c>
      <c r="O21" s="48">
        <v>112</v>
      </c>
      <c r="P21" s="43"/>
      <c r="Q21" s="39"/>
      <c r="R21" s="39"/>
    </row>
    <row r="22" spans="1:18" ht="12" customHeight="1" x14ac:dyDescent="0.25">
      <c r="A22" s="48">
        <v>1979</v>
      </c>
      <c r="B22" s="48">
        <v>0</v>
      </c>
      <c r="C22" s="48">
        <v>0</v>
      </c>
      <c r="D22" s="48"/>
      <c r="E22" s="48"/>
      <c r="F22" s="85">
        <v>0</v>
      </c>
      <c r="G22" s="85"/>
      <c r="H22" s="85">
        <v>0</v>
      </c>
      <c r="I22" s="85"/>
      <c r="J22" s="50" t="s">
        <v>97</v>
      </c>
      <c r="K22" s="50" t="s">
        <v>97</v>
      </c>
      <c r="L22" s="48">
        <v>0</v>
      </c>
      <c r="M22" s="48">
        <v>0</v>
      </c>
      <c r="N22" s="43"/>
      <c r="O22" s="48"/>
      <c r="P22" s="43"/>
      <c r="Q22" s="39"/>
      <c r="R22" s="39"/>
    </row>
    <row r="23" spans="1:18" ht="12" customHeight="1" x14ac:dyDescent="0.25">
      <c r="A23" s="48">
        <v>1980</v>
      </c>
      <c r="B23" s="48">
        <v>0</v>
      </c>
      <c r="C23" s="48">
        <v>0</v>
      </c>
      <c r="D23" s="48"/>
      <c r="E23" s="48"/>
      <c r="F23" s="85">
        <v>0</v>
      </c>
      <c r="G23" s="85"/>
      <c r="H23" s="85">
        <v>0</v>
      </c>
      <c r="I23" s="85"/>
      <c r="J23" s="50" t="s">
        <v>97</v>
      </c>
      <c r="K23" s="50" t="s">
        <v>97</v>
      </c>
      <c r="L23" s="48">
        <v>0</v>
      </c>
      <c r="M23" s="48">
        <v>0</v>
      </c>
      <c r="N23" s="43"/>
      <c r="O23" s="48"/>
      <c r="P23" s="43"/>
      <c r="Q23" s="39"/>
      <c r="R23" s="39"/>
    </row>
    <row r="24" spans="1:18" ht="12" customHeight="1" x14ac:dyDescent="0.25">
      <c r="A24" s="48"/>
      <c r="B24" s="48"/>
      <c r="C24" s="48"/>
      <c r="D24" s="48"/>
      <c r="E24" s="48"/>
      <c r="F24" s="84" t="s">
        <v>98</v>
      </c>
      <c r="G24" s="84"/>
      <c r="H24" s="84"/>
      <c r="I24" s="84"/>
      <c r="J24" s="51"/>
      <c r="K24" s="51"/>
      <c r="L24" s="84" t="s">
        <v>85</v>
      </c>
      <c r="M24" s="84"/>
      <c r="N24" s="84" t="s">
        <v>86</v>
      </c>
      <c r="O24" s="84"/>
      <c r="P24" s="43"/>
      <c r="Q24" s="39"/>
      <c r="R24" s="39"/>
    </row>
    <row r="25" spans="1:18" ht="12" customHeight="1" x14ac:dyDescent="0.25">
      <c r="A25" s="48"/>
      <c r="B25" s="48"/>
      <c r="C25" s="48"/>
      <c r="D25" s="48"/>
      <c r="E25" s="48"/>
      <c r="F25" s="45" t="s">
        <v>99</v>
      </c>
      <c r="G25" s="45" t="s">
        <v>100</v>
      </c>
      <c r="H25" s="45" t="s">
        <v>45</v>
      </c>
      <c r="I25" s="45" t="s">
        <v>101</v>
      </c>
      <c r="J25" s="51"/>
      <c r="K25" s="51"/>
      <c r="L25" s="45" t="s">
        <v>102</v>
      </c>
      <c r="M25" s="45" t="s">
        <v>103</v>
      </c>
      <c r="N25" s="45" t="s">
        <v>102</v>
      </c>
      <c r="O25" s="45" t="s">
        <v>103</v>
      </c>
      <c r="P25" s="43"/>
      <c r="Q25" s="39"/>
      <c r="R25" s="39"/>
    </row>
    <row r="26" spans="1:18" ht="12" customHeight="1" x14ac:dyDescent="0.25">
      <c r="A26" s="48">
        <v>1981</v>
      </c>
      <c r="B26" s="48">
        <v>80</v>
      </c>
      <c r="C26" s="48">
        <v>80</v>
      </c>
      <c r="D26" s="48" t="s">
        <v>95</v>
      </c>
      <c r="E26" s="48" t="s">
        <v>95</v>
      </c>
      <c r="F26" s="48">
        <v>0</v>
      </c>
      <c r="G26" s="48">
        <v>25</v>
      </c>
      <c r="H26" s="48">
        <v>25</v>
      </c>
      <c r="I26" s="48">
        <v>75</v>
      </c>
      <c r="J26" s="49">
        <v>29563</v>
      </c>
      <c r="K26" s="49">
        <v>29563</v>
      </c>
      <c r="L26" s="48">
        <v>120</v>
      </c>
      <c r="M26" s="48">
        <v>120</v>
      </c>
      <c r="N26" s="48">
        <v>100</v>
      </c>
      <c r="O26" s="48">
        <v>100</v>
      </c>
      <c r="P26" s="52"/>
      <c r="Q26" s="39"/>
      <c r="R26" s="39"/>
    </row>
    <row r="27" spans="1:18" ht="12" customHeight="1" x14ac:dyDescent="0.25">
      <c r="A27" s="48" t="s">
        <v>209</v>
      </c>
      <c r="B27" s="48">
        <v>80</v>
      </c>
      <c r="C27" s="48">
        <v>80</v>
      </c>
      <c r="D27" s="48" t="s">
        <v>95</v>
      </c>
      <c r="E27" s="48" t="s">
        <v>95</v>
      </c>
      <c r="F27" s="48">
        <v>0</v>
      </c>
      <c r="G27" s="48">
        <v>25</v>
      </c>
      <c r="H27" s="53">
        <v>0</v>
      </c>
      <c r="I27" s="53">
        <v>25</v>
      </c>
      <c r="J27" s="49">
        <v>30055</v>
      </c>
      <c r="K27" s="49">
        <v>30034</v>
      </c>
      <c r="L27" s="48">
        <v>120</v>
      </c>
      <c r="M27" s="48">
        <v>120</v>
      </c>
      <c r="N27" s="48">
        <v>40</v>
      </c>
      <c r="O27" s="48">
        <v>40</v>
      </c>
      <c r="P27" s="52"/>
      <c r="Q27" s="39"/>
      <c r="R27" s="39"/>
    </row>
    <row r="28" spans="1:18" ht="12" customHeight="1" x14ac:dyDescent="0.25">
      <c r="A28" s="48" t="s">
        <v>104</v>
      </c>
      <c r="B28" s="48">
        <v>250</v>
      </c>
      <c r="C28" s="48">
        <v>260</v>
      </c>
      <c r="D28" s="48" t="s">
        <v>95</v>
      </c>
      <c r="E28" s="48" t="s">
        <v>95</v>
      </c>
      <c r="F28" s="48">
        <v>0</v>
      </c>
      <c r="G28" s="48" t="s">
        <v>105</v>
      </c>
      <c r="H28" s="48" t="s">
        <v>106</v>
      </c>
      <c r="I28" s="48" t="s">
        <v>107</v>
      </c>
      <c r="J28" s="49">
        <v>30447</v>
      </c>
      <c r="K28" s="49">
        <v>30397</v>
      </c>
      <c r="L28" s="48">
        <v>210</v>
      </c>
      <c r="M28" s="48">
        <v>210</v>
      </c>
      <c r="N28" s="48">
        <v>40</v>
      </c>
      <c r="O28" s="48">
        <v>40</v>
      </c>
      <c r="P28" s="52"/>
      <c r="Q28" s="39"/>
      <c r="R28" s="39"/>
    </row>
    <row r="29" spans="1:18" ht="12" customHeight="1" x14ac:dyDescent="0.25">
      <c r="A29" s="48">
        <v>1984</v>
      </c>
      <c r="B29" s="48">
        <v>0</v>
      </c>
      <c r="C29" s="48">
        <v>0</v>
      </c>
      <c r="D29" s="48"/>
      <c r="E29" s="48"/>
      <c r="F29" s="48">
        <v>0</v>
      </c>
      <c r="G29" s="48">
        <v>0</v>
      </c>
      <c r="H29" s="48">
        <v>0</v>
      </c>
      <c r="I29" s="48">
        <v>0</v>
      </c>
      <c r="J29" s="50" t="s">
        <v>97</v>
      </c>
      <c r="K29" s="50" t="s">
        <v>97</v>
      </c>
      <c r="L29" s="48">
        <v>0</v>
      </c>
      <c r="M29" s="48">
        <v>0</v>
      </c>
      <c r="N29" s="48">
        <v>0</v>
      </c>
      <c r="O29" s="48">
        <v>0</v>
      </c>
      <c r="P29" s="43"/>
      <c r="Q29" s="39"/>
      <c r="R29" s="39"/>
    </row>
    <row r="30" spans="1:18" ht="12" customHeight="1" x14ac:dyDescent="0.25">
      <c r="A30" s="48">
        <v>1985</v>
      </c>
      <c r="B30" s="48">
        <v>113</v>
      </c>
      <c r="C30" s="48">
        <v>123</v>
      </c>
      <c r="D30" s="48" t="s">
        <v>108</v>
      </c>
      <c r="E30" s="48" t="s">
        <v>108</v>
      </c>
      <c r="F30" s="48">
        <v>0</v>
      </c>
      <c r="G30" s="48">
        <v>0</v>
      </c>
      <c r="H30" s="48">
        <v>0</v>
      </c>
      <c r="I30" s="48">
        <v>0</v>
      </c>
      <c r="J30" s="50" t="s">
        <v>97</v>
      </c>
      <c r="K30" s="50" t="s">
        <v>97</v>
      </c>
      <c r="L30" s="48">
        <v>72</v>
      </c>
      <c r="M30" s="48">
        <v>79</v>
      </c>
      <c r="N30" s="48">
        <v>0</v>
      </c>
      <c r="O30" s="48">
        <v>0</v>
      </c>
      <c r="P30" s="52"/>
      <c r="Q30" s="39"/>
      <c r="R30" s="39"/>
    </row>
    <row r="31" spans="1:18" ht="12" customHeight="1" x14ac:dyDescent="0.25">
      <c r="A31" s="48">
        <v>1986</v>
      </c>
      <c r="B31" s="48">
        <v>170</v>
      </c>
      <c r="C31" s="48">
        <v>190</v>
      </c>
      <c r="D31" s="48" t="s">
        <v>109</v>
      </c>
      <c r="E31" s="48" t="s">
        <v>109</v>
      </c>
      <c r="F31" s="48">
        <v>0</v>
      </c>
      <c r="G31" s="48">
        <v>0</v>
      </c>
      <c r="H31" s="48">
        <v>0</v>
      </c>
      <c r="I31" s="48">
        <v>0</v>
      </c>
      <c r="J31" s="50" t="s">
        <v>97</v>
      </c>
      <c r="K31" s="50" t="s">
        <v>97</v>
      </c>
      <c r="L31" s="48">
        <v>0</v>
      </c>
      <c r="M31" s="48">
        <v>0</v>
      </c>
      <c r="N31" s="48">
        <v>0</v>
      </c>
      <c r="O31" s="48">
        <v>0</v>
      </c>
      <c r="P31" s="52"/>
      <c r="Q31" s="39"/>
      <c r="R31" s="39"/>
    </row>
    <row r="32" spans="1:18" ht="12" customHeight="1" x14ac:dyDescent="0.25">
      <c r="A32" s="48">
        <v>1987</v>
      </c>
      <c r="B32" s="48">
        <v>0</v>
      </c>
      <c r="C32" s="48">
        <v>0</v>
      </c>
      <c r="D32" s="48"/>
      <c r="E32" s="48"/>
      <c r="F32" s="48">
        <v>0</v>
      </c>
      <c r="G32" s="48">
        <v>0</v>
      </c>
      <c r="H32" s="48">
        <v>0</v>
      </c>
      <c r="I32" s="48">
        <v>0</v>
      </c>
      <c r="J32" s="50" t="s">
        <v>97</v>
      </c>
      <c r="K32" s="50" t="s">
        <v>97</v>
      </c>
      <c r="L32" s="48">
        <v>0</v>
      </c>
      <c r="M32" s="48">
        <v>0</v>
      </c>
      <c r="N32" s="48">
        <v>0</v>
      </c>
      <c r="O32" s="48">
        <v>0</v>
      </c>
      <c r="P32" s="52"/>
      <c r="Q32" s="39"/>
      <c r="R32" s="39"/>
    </row>
    <row r="33" spans="1:20" ht="12" customHeight="1" x14ac:dyDescent="0.25">
      <c r="A33" s="48">
        <v>1988</v>
      </c>
      <c r="B33" s="48">
        <v>86</v>
      </c>
      <c r="C33" s="48">
        <v>86</v>
      </c>
      <c r="D33" s="48" t="s">
        <v>109</v>
      </c>
      <c r="E33" s="48" t="s">
        <v>109</v>
      </c>
      <c r="F33" s="48">
        <v>0</v>
      </c>
      <c r="G33" s="48">
        <v>25</v>
      </c>
      <c r="H33" s="48">
        <v>25</v>
      </c>
      <c r="I33" s="48">
        <v>75</v>
      </c>
      <c r="J33" s="49">
        <v>32125</v>
      </c>
      <c r="K33" s="49">
        <v>32183</v>
      </c>
      <c r="L33" s="48">
        <v>80</v>
      </c>
      <c r="M33" s="48">
        <v>80</v>
      </c>
      <c r="N33" s="48">
        <v>41</v>
      </c>
      <c r="O33" s="48">
        <v>17</v>
      </c>
      <c r="P33" s="52"/>
      <c r="Q33" s="39"/>
      <c r="R33" s="39"/>
    </row>
    <row r="34" spans="1:20" ht="12" customHeight="1" x14ac:dyDescent="0.25">
      <c r="A34" s="48">
        <v>1989</v>
      </c>
      <c r="B34" s="48">
        <v>0</v>
      </c>
      <c r="C34" s="48">
        <v>0</v>
      </c>
      <c r="D34" s="48"/>
      <c r="E34" s="48"/>
      <c r="F34" s="48">
        <v>0</v>
      </c>
      <c r="G34" s="48">
        <v>0</v>
      </c>
      <c r="H34" s="48">
        <v>0</v>
      </c>
      <c r="I34" s="48">
        <v>0</v>
      </c>
      <c r="J34" s="50" t="s">
        <v>97</v>
      </c>
      <c r="K34" s="50" t="s">
        <v>97</v>
      </c>
      <c r="L34" s="48">
        <v>0</v>
      </c>
      <c r="M34" s="48">
        <v>0</v>
      </c>
      <c r="N34" s="48">
        <v>0</v>
      </c>
      <c r="O34" s="48">
        <v>0</v>
      </c>
      <c r="P34" s="52"/>
      <c r="Q34" s="39"/>
      <c r="R34" s="39"/>
    </row>
    <row r="35" spans="1:20" ht="12" customHeight="1" x14ac:dyDescent="0.25">
      <c r="A35" s="48">
        <v>1990</v>
      </c>
      <c r="B35" s="48">
        <v>0</v>
      </c>
      <c r="C35" s="48">
        <v>0</v>
      </c>
      <c r="D35" s="48"/>
      <c r="E35" s="48"/>
      <c r="F35" s="48">
        <v>0</v>
      </c>
      <c r="G35" s="48">
        <v>0</v>
      </c>
      <c r="H35" s="48">
        <v>0</v>
      </c>
      <c r="I35" s="48">
        <v>0</v>
      </c>
      <c r="J35" s="50" t="s">
        <v>97</v>
      </c>
      <c r="K35" s="50" t="s">
        <v>97</v>
      </c>
      <c r="L35" s="48">
        <v>0</v>
      </c>
      <c r="M35" s="48">
        <v>0</v>
      </c>
      <c r="N35" s="48">
        <v>0</v>
      </c>
      <c r="O35" s="48">
        <v>0</v>
      </c>
      <c r="P35" s="52"/>
      <c r="Q35" s="39"/>
      <c r="R35" s="39"/>
    </row>
    <row r="36" spans="1:20" ht="12" customHeight="1" x14ac:dyDescent="0.25">
      <c r="A36" s="48">
        <v>1991</v>
      </c>
      <c r="B36" s="48">
        <v>271</v>
      </c>
      <c r="C36" s="48">
        <v>250</v>
      </c>
      <c r="D36" s="48" t="s">
        <v>109</v>
      </c>
      <c r="E36" s="48" t="s">
        <v>109</v>
      </c>
      <c r="F36" s="48">
        <v>0</v>
      </c>
      <c r="G36" s="48">
        <v>0</v>
      </c>
      <c r="H36" s="48">
        <v>0</v>
      </c>
      <c r="I36" s="48">
        <v>0</v>
      </c>
      <c r="J36" s="50" t="s">
        <v>97</v>
      </c>
      <c r="K36" s="50" t="s">
        <v>97</v>
      </c>
      <c r="L36" s="48">
        <v>32</v>
      </c>
      <c r="M36" s="48">
        <v>32</v>
      </c>
      <c r="N36" s="48">
        <v>26</v>
      </c>
      <c r="O36" s="48">
        <v>26</v>
      </c>
      <c r="P36" s="52"/>
      <c r="Q36" s="39"/>
      <c r="R36" s="39"/>
    </row>
    <row r="37" spans="1:20" ht="12" customHeight="1" x14ac:dyDescent="0.25">
      <c r="A37" s="48">
        <v>1992</v>
      </c>
      <c r="B37" s="48">
        <v>126</v>
      </c>
      <c r="C37" s="48">
        <v>126</v>
      </c>
      <c r="D37" s="48" t="s">
        <v>109</v>
      </c>
      <c r="E37" s="48" t="s">
        <v>109</v>
      </c>
      <c r="F37" s="48">
        <v>0</v>
      </c>
      <c r="G37" s="48">
        <v>0</v>
      </c>
      <c r="H37" s="48">
        <v>0</v>
      </c>
      <c r="I37" s="48">
        <v>0</v>
      </c>
      <c r="J37" s="50" t="s">
        <v>97</v>
      </c>
      <c r="K37" s="50" t="s">
        <v>97</v>
      </c>
      <c r="L37" s="48">
        <v>32</v>
      </c>
      <c r="M37" s="48">
        <v>32</v>
      </c>
      <c r="N37" s="48">
        <v>26</v>
      </c>
      <c r="O37" s="48">
        <v>26</v>
      </c>
      <c r="P37" s="52"/>
      <c r="Q37" s="39"/>
      <c r="R37" s="39"/>
    </row>
    <row r="38" spans="1:20" ht="12" customHeight="1" x14ac:dyDescent="0.25">
      <c r="A38" s="48">
        <v>1993</v>
      </c>
      <c r="B38" s="48">
        <v>0</v>
      </c>
      <c r="C38" s="48">
        <v>0</v>
      </c>
      <c r="D38" s="48"/>
      <c r="E38" s="48"/>
      <c r="F38" s="48">
        <v>0</v>
      </c>
      <c r="G38" s="48">
        <v>0</v>
      </c>
      <c r="H38" s="48">
        <v>0</v>
      </c>
      <c r="I38" s="48">
        <v>0</v>
      </c>
      <c r="J38" s="50" t="s">
        <v>97</v>
      </c>
      <c r="K38" s="50" t="s">
        <v>97</v>
      </c>
      <c r="L38" s="48">
        <v>0</v>
      </c>
      <c r="M38" s="48">
        <v>0</v>
      </c>
      <c r="N38" s="48">
        <v>0</v>
      </c>
      <c r="O38" s="48">
        <v>0</v>
      </c>
      <c r="P38" s="52"/>
      <c r="Q38" s="39"/>
      <c r="R38" s="39"/>
    </row>
    <row r="39" spans="1:20" ht="12" customHeight="1" x14ac:dyDescent="0.25">
      <c r="A39" s="48">
        <v>1994</v>
      </c>
      <c r="B39" s="48">
        <v>0</v>
      </c>
      <c r="C39" s="48">
        <v>0</v>
      </c>
      <c r="D39" s="48"/>
      <c r="E39" s="48"/>
      <c r="F39" s="48">
        <v>0</v>
      </c>
      <c r="G39" s="48">
        <v>0</v>
      </c>
      <c r="H39" s="48">
        <v>0</v>
      </c>
      <c r="I39" s="48">
        <v>0</v>
      </c>
      <c r="J39" s="50" t="s">
        <v>97</v>
      </c>
      <c r="K39" s="50" t="s">
        <v>97</v>
      </c>
      <c r="L39" s="48">
        <v>0</v>
      </c>
      <c r="M39" s="48">
        <v>0</v>
      </c>
      <c r="N39" s="48">
        <v>0</v>
      </c>
      <c r="O39" s="48">
        <v>0</v>
      </c>
      <c r="P39" s="52"/>
      <c r="Q39" s="39"/>
      <c r="R39" s="39"/>
    </row>
    <row r="40" spans="1:20" ht="12" customHeight="1" x14ac:dyDescent="0.25">
      <c r="A40" s="48">
        <v>1995</v>
      </c>
      <c r="B40" s="48">
        <v>150</v>
      </c>
      <c r="C40" s="48">
        <v>160</v>
      </c>
      <c r="D40" s="48" t="s">
        <v>109</v>
      </c>
      <c r="E40" s="48" t="s">
        <v>109</v>
      </c>
      <c r="F40" s="48">
        <v>0</v>
      </c>
      <c r="G40" s="48">
        <v>0</v>
      </c>
      <c r="H40" s="48">
        <v>0</v>
      </c>
      <c r="I40" s="48">
        <v>0</v>
      </c>
      <c r="J40" s="50" t="s">
        <v>97</v>
      </c>
      <c r="K40" s="50" t="s">
        <v>97</v>
      </c>
      <c r="L40" s="48">
        <v>0</v>
      </c>
      <c r="M40" s="48">
        <v>0</v>
      </c>
      <c r="N40" s="48">
        <v>0</v>
      </c>
      <c r="O40" s="48">
        <v>0</v>
      </c>
      <c r="P40" s="52"/>
      <c r="Q40" s="39"/>
      <c r="R40" s="39"/>
    </row>
    <row r="41" spans="1:20" ht="12" customHeight="1" x14ac:dyDescent="0.25">
      <c r="A41" s="47">
        <v>1996</v>
      </c>
      <c r="B41" s="47">
        <v>160</v>
      </c>
      <c r="C41" s="47">
        <v>160</v>
      </c>
      <c r="D41" s="47" t="s">
        <v>109</v>
      </c>
      <c r="E41" s="47" t="s">
        <v>109</v>
      </c>
      <c r="F41" s="47">
        <v>0</v>
      </c>
      <c r="G41" s="47">
        <v>0</v>
      </c>
      <c r="H41" s="47">
        <v>0</v>
      </c>
      <c r="I41" s="47">
        <v>0</v>
      </c>
      <c r="J41" s="54" t="s">
        <v>97</v>
      </c>
      <c r="K41" s="54" t="s">
        <v>97</v>
      </c>
      <c r="L41" s="47">
        <v>0</v>
      </c>
      <c r="M41" s="47">
        <v>0</v>
      </c>
      <c r="N41" s="47">
        <v>0</v>
      </c>
      <c r="O41" s="47">
        <v>0</v>
      </c>
      <c r="P41" s="52"/>
      <c r="Q41" s="39"/>
      <c r="R41" s="39"/>
    </row>
    <row r="42" spans="1:20" ht="12" customHeight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pans="1:20" ht="12" customHeight="1" x14ac:dyDescent="0.25">
      <c r="A43" s="44" t="s">
        <v>110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pans="1:20" ht="12" customHeight="1" x14ac:dyDescent="0.25">
      <c r="A44" s="43" t="s">
        <v>111</v>
      </c>
      <c r="B44" s="43"/>
      <c r="C44" s="43"/>
      <c r="D44" s="43"/>
      <c r="E44" s="43"/>
      <c r="F44" s="43"/>
      <c r="G44" s="43"/>
      <c r="H44" s="43"/>
      <c r="I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20" ht="12" customHeight="1" x14ac:dyDescent="0.25">
      <c r="A45" s="43" t="s">
        <v>112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pans="1:20" ht="12" customHeight="1" x14ac:dyDescent="0.25">
      <c r="A46" s="43" t="s">
        <v>113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pans="1:20" ht="12" customHeight="1" x14ac:dyDescent="0.25">
      <c r="A47" s="43" t="s">
        <v>114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pans="1:20" ht="12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pans="1:16" ht="12" customHeight="1" x14ac:dyDescent="0.25">
      <c r="A49" s="44" t="s">
        <v>115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pans="1:16" ht="12" customHeight="1" x14ac:dyDescent="0.25">
      <c r="A50" s="44" t="s">
        <v>116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pans="1:16" ht="12" customHeight="1" x14ac:dyDescent="0.25">
      <c r="A51" s="43" t="s">
        <v>117</v>
      </c>
      <c r="B51" s="43" t="s">
        <v>118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pans="1:16" ht="12" customHeight="1" x14ac:dyDescent="0.25">
      <c r="A52" s="52" t="s">
        <v>119</v>
      </c>
      <c r="B52" s="43" t="s">
        <v>120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pans="1:16" ht="12" customHeight="1" x14ac:dyDescent="0.25">
      <c r="A53" s="55" t="s">
        <v>121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pans="1:16" ht="12" customHeight="1" x14ac:dyDescent="0.25">
      <c r="A54" s="43" t="s">
        <v>122</v>
      </c>
      <c r="B54" s="43" t="s">
        <v>123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pans="1:16" ht="12" customHeight="1" x14ac:dyDescent="0.25">
      <c r="A55" s="87" t="s">
        <v>209</v>
      </c>
      <c r="B55" s="43" t="s">
        <v>210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1:16" ht="12" customHeight="1" x14ac:dyDescent="0.25">
      <c r="A56" s="56" t="s">
        <v>104</v>
      </c>
      <c r="B56" s="56" t="s">
        <v>124</v>
      </c>
      <c r="C56" s="57"/>
      <c r="D56" s="57"/>
      <c r="E56" s="57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pans="1:16" ht="12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pans="1:16" ht="12" customHeight="1" x14ac:dyDescent="0.25">
      <c r="A58" s="44" t="s">
        <v>125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pans="1:16" ht="12" customHeight="1" x14ac:dyDescent="0.25">
      <c r="A59" s="43" t="s">
        <v>117</v>
      </c>
      <c r="B59" s="43" t="s">
        <v>126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pans="1:16" ht="12" customHeight="1" x14ac:dyDescent="0.25">
      <c r="A60" s="43" t="s">
        <v>127</v>
      </c>
      <c r="B60" s="43" t="s">
        <v>128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pans="1:16" ht="12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pans="1:16" ht="12" customHeight="1" x14ac:dyDescent="0.25">
      <c r="A62" s="44" t="s">
        <v>129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pans="1:16" ht="12" customHeight="1" x14ac:dyDescent="0.25">
      <c r="A63" s="43" t="s">
        <v>130</v>
      </c>
      <c r="B63" s="43" t="s">
        <v>131</v>
      </c>
      <c r="C63" s="58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  <row r="64" spans="1:16" ht="12" customHeight="1" x14ac:dyDescent="0.25">
      <c r="A64" s="43" t="s">
        <v>127</v>
      </c>
      <c r="B64" s="43" t="s">
        <v>132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</row>
    <row r="65" spans="1:16" ht="13.5" customHeight="1" x14ac:dyDescent="0.25">
      <c r="A65" s="52" t="s">
        <v>133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</row>
    <row r="66" spans="1:16" ht="12" customHeight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</row>
    <row r="67" spans="1:16" x14ac:dyDescent="0.25">
      <c r="A67" s="43" t="s">
        <v>134</v>
      </c>
      <c r="G67" s="43" t="s">
        <v>135</v>
      </c>
    </row>
    <row r="68" spans="1:16" x14ac:dyDescent="0.25">
      <c r="A68" s="43" t="s">
        <v>136</v>
      </c>
    </row>
    <row r="69" spans="1:16" x14ac:dyDescent="0.25">
      <c r="A69" s="59"/>
    </row>
  </sheetData>
  <mergeCells count="53">
    <mergeCell ref="L2:M2"/>
    <mergeCell ref="N2:O2"/>
    <mergeCell ref="B3:C3"/>
    <mergeCell ref="D3:E3"/>
    <mergeCell ref="F3:I3"/>
    <mergeCell ref="J3:K3"/>
    <mergeCell ref="L3:M3"/>
    <mergeCell ref="N3:O3"/>
    <mergeCell ref="F4:G4"/>
    <mergeCell ref="H4:I4"/>
    <mergeCell ref="Q4:R4"/>
    <mergeCell ref="S4:T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4:I24"/>
    <mergeCell ref="L24:M24"/>
    <mergeCell ref="N24:O24"/>
    <mergeCell ref="F21:G21"/>
    <mergeCell ref="H21:I21"/>
    <mergeCell ref="F22:G22"/>
    <mergeCell ref="H22:I22"/>
    <mergeCell ref="F23:G23"/>
    <mergeCell ref="H23:I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activeCell="A37" sqref="A37"/>
    </sheetView>
  </sheetViews>
  <sheetFormatPr defaultRowHeight="15" x14ac:dyDescent="0.25"/>
  <cols>
    <col min="1" max="1" width="15.42578125" customWidth="1"/>
    <col min="2" max="2" width="14" customWidth="1"/>
    <col min="3" max="3" width="12.28515625" customWidth="1"/>
    <col min="4" max="4" width="15.5703125" customWidth="1"/>
    <col min="5" max="5" width="15.28515625" customWidth="1"/>
    <col min="6" max="6" width="12.140625" customWidth="1"/>
    <col min="7" max="7" width="13.140625" customWidth="1"/>
  </cols>
  <sheetData>
    <row r="1" spans="1:7" x14ac:dyDescent="0.25">
      <c r="A1" s="1" t="s">
        <v>77</v>
      </c>
    </row>
    <row r="2" spans="1:7" x14ac:dyDescent="0.25">
      <c r="A2" s="1" t="s">
        <v>137</v>
      </c>
    </row>
    <row r="4" spans="1:7" ht="18.75" thickBot="1" x14ac:dyDescent="0.3">
      <c r="A4" s="60" t="s">
        <v>138</v>
      </c>
      <c r="E4" s="60" t="s">
        <v>139</v>
      </c>
    </row>
    <row r="5" spans="1:7" ht="15.75" thickBot="1" x14ac:dyDescent="0.3">
      <c r="A5" s="61" t="s">
        <v>140</v>
      </c>
      <c r="B5" s="62">
        <v>1962</v>
      </c>
      <c r="C5" s="62">
        <v>1963</v>
      </c>
      <c r="D5" s="62">
        <v>1979</v>
      </c>
      <c r="E5" s="62">
        <v>1982</v>
      </c>
      <c r="F5" s="62">
        <v>1983</v>
      </c>
      <c r="G5" s="62">
        <v>1987</v>
      </c>
    </row>
    <row r="6" spans="1:7" ht="15.75" thickBot="1" x14ac:dyDescent="0.3">
      <c r="A6" s="63" t="s">
        <v>141</v>
      </c>
      <c r="B6" s="64">
        <v>22710</v>
      </c>
      <c r="C6" s="64">
        <v>22984</v>
      </c>
      <c r="D6" s="64">
        <v>28823</v>
      </c>
      <c r="E6" s="64" t="s">
        <v>142</v>
      </c>
      <c r="F6" s="64">
        <v>30281</v>
      </c>
      <c r="G6" s="64">
        <v>31729</v>
      </c>
    </row>
    <row r="7" spans="1:7" ht="15.75" thickBot="1" x14ac:dyDescent="0.3">
      <c r="A7" s="61" t="s">
        <v>143</v>
      </c>
      <c r="B7" s="65"/>
      <c r="C7" s="65"/>
      <c r="D7" s="65"/>
      <c r="E7" s="65"/>
      <c r="F7" s="65"/>
      <c r="G7" s="65"/>
    </row>
    <row r="8" spans="1:7" ht="15.75" thickBot="1" x14ac:dyDescent="0.3">
      <c r="A8" s="66" t="s">
        <v>144</v>
      </c>
      <c r="B8" s="67">
        <v>0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</row>
    <row r="9" spans="1:7" ht="15.75" thickBot="1" x14ac:dyDescent="0.3">
      <c r="A9" s="66" t="s">
        <v>145</v>
      </c>
      <c r="B9" s="67">
        <v>5</v>
      </c>
      <c r="C9" s="67">
        <v>0</v>
      </c>
      <c r="D9" s="67">
        <v>2</v>
      </c>
      <c r="E9" s="67">
        <v>2</v>
      </c>
      <c r="F9" s="67">
        <v>5</v>
      </c>
      <c r="G9" s="67">
        <v>1</v>
      </c>
    </row>
    <row r="10" spans="1:7" ht="15.75" thickBot="1" x14ac:dyDescent="0.3">
      <c r="A10" s="66" t="s">
        <v>146</v>
      </c>
      <c r="B10" s="67">
        <v>10</v>
      </c>
      <c r="C10" s="67">
        <v>0</v>
      </c>
      <c r="D10" s="67">
        <v>5</v>
      </c>
      <c r="E10" s="67">
        <v>5</v>
      </c>
      <c r="F10" s="67">
        <v>3</v>
      </c>
      <c r="G10" s="67">
        <v>1.5</v>
      </c>
    </row>
    <row r="11" spans="1:7" ht="15.75" thickBot="1" x14ac:dyDescent="0.3">
      <c r="A11" s="66" t="s">
        <v>147</v>
      </c>
      <c r="B11" s="67">
        <v>15</v>
      </c>
      <c r="C11" s="67">
        <v>5</v>
      </c>
      <c r="D11" s="67">
        <v>10</v>
      </c>
      <c r="E11" s="67">
        <v>10</v>
      </c>
      <c r="F11" s="67">
        <v>10</v>
      </c>
      <c r="G11" s="67">
        <v>2.5</v>
      </c>
    </row>
    <row r="13" spans="1:7" ht="18.75" thickBot="1" x14ac:dyDescent="0.3">
      <c r="A13" s="60" t="s">
        <v>148</v>
      </c>
      <c r="E13" s="60" t="s">
        <v>139</v>
      </c>
    </row>
    <row r="14" spans="1:7" ht="15.75" thickBot="1" x14ac:dyDescent="0.3">
      <c r="A14" s="61" t="s">
        <v>140</v>
      </c>
      <c r="B14" s="62">
        <v>1962</v>
      </c>
      <c r="C14" s="62">
        <v>1963</v>
      </c>
      <c r="D14" s="62">
        <v>1979</v>
      </c>
      <c r="E14" s="62">
        <v>1982</v>
      </c>
      <c r="F14" s="62">
        <v>1983</v>
      </c>
      <c r="G14" s="62">
        <v>1987</v>
      </c>
    </row>
    <row r="15" spans="1:7" ht="15.75" thickBot="1" x14ac:dyDescent="0.3">
      <c r="A15" s="63" t="s">
        <v>141</v>
      </c>
      <c r="B15" s="64">
        <v>22714</v>
      </c>
      <c r="C15" s="64">
        <v>22938</v>
      </c>
      <c r="D15" s="64">
        <v>28815</v>
      </c>
      <c r="E15" s="64">
        <v>29915</v>
      </c>
      <c r="F15" s="64">
        <v>30259</v>
      </c>
      <c r="G15" s="64">
        <v>31729</v>
      </c>
    </row>
    <row r="16" spans="1:7" ht="15.75" thickBot="1" x14ac:dyDescent="0.3">
      <c r="A16" s="61" t="s">
        <v>143</v>
      </c>
      <c r="B16" s="68"/>
      <c r="C16" s="68"/>
      <c r="D16" s="68"/>
      <c r="E16" s="68"/>
      <c r="F16" s="68"/>
      <c r="G16" s="68"/>
    </row>
    <row r="17" spans="1:7" ht="15.75" thickBot="1" x14ac:dyDescent="0.3">
      <c r="A17" s="66" t="s">
        <v>144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</row>
    <row r="18" spans="1:7" ht="15.75" thickBot="1" x14ac:dyDescent="0.3">
      <c r="A18" s="66" t="s">
        <v>145</v>
      </c>
      <c r="B18" s="67">
        <v>5</v>
      </c>
      <c r="C18" s="67">
        <v>0</v>
      </c>
      <c r="D18" s="67">
        <v>1</v>
      </c>
      <c r="E18" s="67">
        <v>2</v>
      </c>
      <c r="F18" s="67">
        <v>0</v>
      </c>
      <c r="G18" s="67">
        <v>1</v>
      </c>
    </row>
    <row r="19" spans="1:7" ht="15.75" thickBot="1" x14ac:dyDescent="0.3">
      <c r="A19" s="66" t="s">
        <v>146</v>
      </c>
      <c r="B19" s="67">
        <v>10</v>
      </c>
      <c r="C19" s="67">
        <v>2</v>
      </c>
      <c r="D19" s="67">
        <v>2</v>
      </c>
      <c r="E19" s="67">
        <v>5</v>
      </c>
      <c r="F19" s="67">
        <v>5</v>
      </c>
      <c r="G19" s="67">
        <v>1.5</v>
      </c>
    </row>
    <row r="20" spans="1:7" ht="15.75" thickBot="1" x14ac:dyDescent="0.3">
      <c r="A20" s="66" t="s">
        <v>147</v>
      </c>
      <c r="B20" s="67">
        <v>15</v>
      </c>
      <c r="C20" s="67">
        <v>4</v>
      </c>
      <c r="D20" s="67">
        <v>4</v>
      </c>
      <c r="E20" s="67">
        <v>10</v>
      </c>
      <c r="F20" s="67">
        <v>10</v>
      </c>
      <c r="G20" s="67">
        <v>2.5</v>
      </c>
    </row>
    <row r="21" spans="1:7" x14ac:dyDescent="0.25">
      <c r="A21" s="60"/>
    </row>
    <row r="22" spans="1:7" ht="18.75" thickBot="1" x14ac:dyDescent="0.3">
      <c r="A22" s="60" t="s">
        <v>149</v>
      </c>
    </row>
    <row r="23" spans="1:7" ht="15.75" thickBot="1" x14ac:dyDescent="0.3">
      <c r="A23" s="61" t="s">
        <v>143</v>
      </c>
      <c r="B23" s="62" t="s">
        <v>88</v>
      </c>
      <c r="C23" s="62" t="s">
        <v>89</v>
      </c>
    </row>
    <row r="24" spans="1:7" ht="15.75" thickBot="1" x14ac:dyDescent="0.3">
      <c r="A24" s="66">
        <v>0</v>
      </c>
      <c r="B24" s="67">
        <v>0</v>
      </c>
      <c r="C24" s="67">
        <v>0</v>
      </c>
    </row>
    <row r="25" spans="1:7" ht="15.75" thickBot="1" x14ac:dyDescent="0.3">
      <c r="A25" s="66" t="s">
        <v>8</v>
      </c>
      <c r="B25" s="67">
        <v>15</v>
      </c>
      <c r="C25" s="67">
        <v>9</v>
      </c>
    </row>
    <row r="26" spans="1:7" ht="15.75" thickBot="1" x14ac:dyDescent="0.3">
      <c r="A26" s="66" t="s">
        <v>10</v>
      </c>
      <c r="B26" s="67">
        <v>24.5</v>
      </c>
      <c r="C26" s="67">
        <v>25.5</v>
      </c>
    </row>
    <row r="27" spans="1:7" ht="15.75" thickBot="1" x14ac:dyDescent="0.3">
      <c r="A27" s="66" t="s">
        <v>7</v>
      </c>
      <c r="B27" s="67">
        <v>52.5</v>
      </c>
      <c r="C27" s="67">
        <v>45.5</v>
      </c>
    </row>
    <row r="29" spans="1:7" x14ac:dyDescent="0.25">
      <c r="A29" s="69" t="s">
        <v>150</v>
      </c>
    </row>
    <row r="31" spans="1:7" x14ac:dyDescent="0.25">
      <c r="A31" s="69" t="s">
        <v>151</v>
      </c>
    </row>
    <row r="32" spans="1:7" x14ac:dyDescent="0.25">
      <c r="A32" s="69" t="s">
        <v>152</v>
      </c>
    </row>
    <row r="33" spans="1:1" x14ac:dyDescent="0.25">
      <c r="A33" s="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2" ma:contentTypeDescription="Create a new document." ma:contentTypeScope="" ma:versionID="a181992610faed44b90126dc36e4bac8">
  <xsd:schema xmlns:xsd="http://www.w3.org/2001/XMLSchema" xmlns:xs="http://www.w3.org/2001/XMLSchema" xmlns:p="http://schemas.microsoft.com/office/2006/metadata/properties" xmlns:ns2="6584b4ba-af75-4ac8-8379-7172592f8823" xmlns:ns3="a9e4a452-7199-439f-b4c2-3c6fe4528eb3" targetNamespace="http://schemas.microsoft.com/office/2006/metadata/properties" ma:root="true" ma:fieldsID="eb744a54a586913629e94f53228026f2" ns2:_="" ns3:_="">
    <xsd:import namespace="6584b4ba-af75-4ac8-8379-7172592f8823"/>
    <xsd:import namespace="a9e4a452-7199-439f-b4c2-3c6fe4528e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F0C264-9080-49C9-81C5-87B8D263B494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9e4a452-7199-439f-b4c2-3c6fe4528eb3"/>
    <ds:schemaRef ds:uri="http://purl.org/dc/terms/"/>
    <ds:schemaRef ds:uri="http://schemas.microsoft.com/office/2006/documentManagement/types"/>
    <ds:schemaRef ds:uri="6584b4ba-af75-4ac8-8379-7172592f882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ED07A-5EC6-4AD2-A439-FCF4D39908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E8DE25-7D15-4BDB-BBDB-5B7652B6B0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1962-1996 whole plots</vt:lpstr>
      <vt:lpstr>1978-1994 sub-plots</vt:lpstr>
      <vt:lpstr>Fertilizer treatments</vt:lpstr>
      <vt:lpstr>Lime 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Glendining</dc:creator>
  <cp:lastModifiedBy>Margaret Glendining</cp:lastModifiedBy>
  <dcterms:created xsi:type="dcterms:W3CDTF">2020-02-11T16:40:46Z</dcterms:created>
  <dcterms:modified xsi:type="dcterms:W3CDTF">2020-04-28T14:05:30Z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</Properties>
</file>