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endin\Rothamsted Research\e-RA - Documents\General\Other long-term experiments\LT Liming expts\e-RA data\"/>
    </mc:Choice>
  </mc:AlternateContent>
  <bookViews>
    <workbookView xWindow="1560" yWindow="1560" windowWidth="21045" windowHeight="13785" activeTab="3"/>
  </bookViews>
  <sheets>
    <sheet name="Read me" sheetId="5" r:id="rId1"/>
    <sheet name="1962-1986 whole plots" sheetId="1" r:id="rId2"/>
    <sheet name="1974-1996 sub-plots" sheetId="2" r:id="rId3"/>
    <sheet name="Fertilizer treatments" sheetId="3" r:id="rId4"/>
    <sheet name="Lime treatments" sheetId="4" r:id="rId5"/>
  </sheets>
  <definedNames>
    <definedName name="_xlnm._FilterDatabase" localSheetId="1" hidden="1">'1962-1986 whole plots'!$C$5:$E$37</definedName>
    <definedName name="_xlnm._FilterDatabase" localSheetId="2" hidden="1">'1974-1996 sub-plots'!$E$5:$J$69</definedName>
  </definedNames>
  <calcPr calcId="17102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41" i="1" l="1"/>
  <c r="L9" i="2" l="1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8" i="2"/>
  <c r="L6" i="2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6" i="1"/>
  <c r="L3" i="2" l="1"/>
  <c r="G3" i="1"/>
  <c r="W77" i="2" l="1"/>
  <c r="X77" i="2"/>
  <c r="Z77" i="2"/>
  <c r="AD77" i="2"/>
  <c r="AE77" i="2"/>
  <c r="V77" i="2"/>
  <c r="O77" i="2"/>
  <c r="Q77" i="2"/>
  <c r="R77" i="2"/>
  <c r="N77" i="2"/>
  <c r="Z41" i="1" l="1"/>
  <c r="R73" i="2"/>
  <c r="S41" i="1"/>
  <c r="N75" i="2" l="1"/>
  <c r="T41" i="1"/>
  <c r="AE73" i="2" l="1"/>
  <c r="AE76" i="2"/>
  <c r="AE75" i="2"/>
  <c r="AE74" i="2"/>
  <c r="AD76" i="2"/>
  <c r="AD75" i="2"/>
  <c r="AD74" i="2"/>
  <c r="AD73" i="2"/>
  <c r="Z76" i="2"/>
  <c r="Z75" i="2"/>
  <c r="Z74" i="2"/>
  <c r="Z73" i="2"/>
  <c r="X76" i="2"/>
  <c r="X75" i="2"/>
  <c r="X74" i="2"/>
  <c r="X73" i="2"/>
  <c r="W76" i="2"/>
  <c r="W75" i="2"/>
  <c r="W74" i="2"/>
  <c r="W73" i="2"/>
  <c r="V76" i="2"/>
  <c r="V75" i="2"/>
  <c r="V74" i="2"/>
  <c r="V73" i="2"/>
  <c r="R76" i="2" l="1"/>
  <c r="R75" i="2"/>
  <c r="R74" i="2"/>
  <c r="Q76" i="2"/>
  <c r="Q75" i="2"/>
  <c r="Q74" i="2"/>
  <c r="Q73" i="2"/>
  <c r="O76" i="2"/>
  <c r="O75" i="2"/>
  <c r="O74" i="2"/>
  <c r="O73" i="2"/>
  <c r="N76" i="2"/>
  <c r="N74" i="2"/>
  <c r="N73" i="2"/>
  <c r="AA45" i="1" l="1"/>
  <c r="AA44" i="1"/>
  <c r="AA43" i="1"/>
  <c r="AA42" i="1"/>
  <c r="AA41" i="1"/>
  <c r="Z45" i="1"/>
  <c r="Z44" i="1"/>
  <c r="Z43" i="1"/>
  <c r="Z42" i="1"/>
  <c r="W45" i="1"/>
  <c r="W44" i="1"/>
  <c r="W43" i="1"/>
  <c r="W42" i="1"/>
  <c r="W41" i="1"/>
  <c r="Q45" i="1"/>
  <c r="Q44" i="1"/>
  <c r="Q43" i="1"/>
  <c r="Q42" i="1"/>
  <c r="Q41" i="1"/>
  <c r="M45" i="1"/>
  <c r="M44" i="1"/>
  <c r="M43" i="1"/>
  <c r="M42" i="1"/>
  <c r="M41" i="1"/>
  <c r="V45" i="1" l="1"/>
  <c r="V44" i="1"/>
  <c r="V43" i="1"/>
  <c r="V42" i="1"/>
  <c r="V41" i="1"/>
  <c r="I41" i="1"/>
  <c r="X45" i="1" l="1"/>
  <c r="X44" i="1"/>
  <c r="X43" i="1"/>
  <c r="X42" i="1"/>
  <c r="X41" i="1"/>
  <c r="T45" i="1"/>
  <c r="S45" i="1"/>
  <c r="R45" i="1"/>
  <c r="O45" i="1"/>
  <c r="N45" i="1"/>
  <c r="L45" i="1"/>
  <c r="K45" i="1"/>
  <c r="J45" i="1"/>
  <c r="I45" i="1"/>
  <c r="T44" i="1"/>
  <c r="S44" i="1"/>
  <c r="R44" i="1"/>
  <c r="O44" i="1"/>
  <c r="N44" i="1"/>
  <c r="L44" i="1"/>
  <c r="K44" i="1"/>
  <c r="J44" i="1"/>
  <c r="I44" i="1"/>
  <c r="T43" i="1"/>
  <c r="S43" i="1"/>
  <c r="R43" i="1"/>
  <c r="O43" i="1"/>
  <c r="N43" i="1"/>
  <c r="L43" i="1"/>
  <c r="K43" i="1"/>
  <c r="J43" i="1"/>
  <c r="I43" i="1"/>
  <c r="T42" i="1"/>
  <c r="S42" i="1"/>
  <c r="R42" i="1"/>
  <c r="O42" i="1"/>
  <c r="N42" i="1"/>
  <c r="L42" i="1"/>
  <c r="K42" i="1"/>
  <c r="J42" i="1"/>
  <c r="I42" i="1"/>
  <c r="O41" i="1"/>
  <c r="N41" i="1"/>
  <c r="L41" i="1"/>
  <c r="K41" i="1"/>
  <c r="J41" i="1"/>
</calcChain>
</file>

<file path=xl/sharedStrings.xml><?xml version="1.0" encoding="utf-8"?>
<sst xmlns="http://schemas.openxmlformats.org/spreadsheetml/2006/main" count="1429" uniqueCount="179">
  <si>
    <t>Harvest year</t>
  </si>
  <si>
    <t>Lime</t>
  </si>
  <si>
    <t>PK</t>
  </si>
  <si>
    <t xml:space="preserve">L </t>
  </si>
  <si>
    <t>H</t>
  </si>
  <si>
    <t>L</t>
  </si>
  <si>
    <t>K</t>
  </si>
  <si>
    <t>M</t>
  </si>
  <si>
    <t>P</t>
  </si>
  <si>
    <t xml:space="preserve">P </t>
  </si>
  <si>
    <t>Means</t>
  </si>
  <si>
    <t>Low</t>
  </si>
  <si>
    <t>Medium</t>
  </si>
  <si>
    <t>High</t>
  </si>
  <si>
    <t>Overall</t>
  </si>
  <si>
    <r>
      <t xml:space="preserve">Bolton, J. (1977a) "Changes in soil pH and exchangeable calcium in 2 liming experiments on contrasting soils over 12 years", </t>
    </r>
    <r>
      <rPr>
        <i/>
        <sz val="11"/>
        <color rgb="FF003C23"/>
        <rFont val="Calibri"/>
        <family val="2"/>
        <scheme val="minor"/>
      </rPr>
      <t>Journal of Agricultural Science</t>
    </r>
    <r>
      <rPr>
        <sz val="11"/>
        <color rgb="FF003C23"/>
        <rFont val="Calibri"/>
        <family val="2"/>
        <scheme val="minor"/>
      </rPr>
      <t xml:space="preserve">, </t>
    </r>
    <r>
      <rPr>
        <b/>
        <sz val="11"/>
        <color rgb="FF003C23"/>
        <rFont val="Calibri"/>
        <family val="2"/>
        <scheme val="minor"/>
      </rPr>
      <t>89</t>
    </r>
    <r>
      <rPr>
        <sz val="11"/>
        <color rgb="FF003C23"/>
        <rFont val="Calibri"/>
        <family val="2"/>
        <scheme val="minor"/>
      </rPr>
      <t>, 81-86</t>
    </r>
  </si>
  <si>
    <t>*</t>
  </si>
  <si>
    <t>Plot</t>
  </si>
  <si>
    <t>sub-plot</t>
  </si>
  <si>
    <t>S</t>
  </si>
  <si>
    <t>Block</t>
  </si>
  <si>
    <t>None</t>
  </si>
  <si>
    <t>P3</t>
  </si>
  <si>
    <t>P1</t>
  </si>
  <si>
    <t>P2</t>
  </si>
  <si>
    <t xml:space="preserve">Woburn long-term liming experiment </t>
  </si>
  <si>
    <t>Whole plot</t>
  </si>
  <si>
    <t>Mg</t>
  </si>
  <si>
    <t>Treatments</t>
  </si>
  <si>
    <t>No data</t>
  </si>
  <si>
    <t>© Rothamsted Research 2020  Prepared by Margaret Glendining, Feb 2020</t>
  </si>
  <si>
    <t>Rothamsted and Woburn  Long-term Liming experiment.</t>
  </si>
  <si>
    <t>Fertilizer treatments</t>
  </si>
  <si>
    <t>K treatments</t>
  </si>
  <si>
    <t>Mg treatments</t>
  </si>
  <si>
    <t>Fertilizer N kg/ha</t>
  </si>
  <si>
    <t>N fertilizer type</t>
  </si>
  <si>
    <t>P treatments kgP/ha</t>
  </si>
  <si>
    <t>Date P applied</t>
  </si>
  <si>
    <t>kgK/ha</t>
  </si>
  <si>
    <t>kgMg/ha</t>
  </si>
  <si>
    <t>Year</t>
  </si>
  <si>
    <t>Rothamsted</t>
  </si>
  <si>
    <t>Woburn</t>
  </si>
  <si>
    <t>Control (0)</t>
  </si>
  <si>
    <t>K0</t>
  </si>
  <si>
    <t>K1</t>
  </si>
  <si>
    <t>Mg0</t>
  </si>
  <si>
    <t>Mg1</t>
  </si>
  <si>
    <t>Nitrochalk</t>
  </si>
  <si>
    <t>AS &amp; nitrochalk</t>
  </si>
  <si>
    <t>-</t>
  </si>
  <si>
    <t xml:space="preserve">Divided into 4 P treaments: </t>
  </si>
  <si>
    <t xml:space="preserve">P0 </t>
  </si>
  <si>
    <t xml:space="preserve">P1 </t>
  </si>
  <si>
    <t xml:space="preserve">P3 </t>
  </si>
  <si>
    <t>Roth</t>
  </si>
  <si>
    <t>Wob</t>
  </si>
  <si>
    <t>1983*</t>
  </si>
  <si>
    <t>0/50</t>
  </si>
  <si>
    <t>50/50</t>
  </si>
  <si>
    <t>50/100</t>
  </si>
  <si>
    <t xml:space="preserve">Compound </t>
  </si>
  <si>
    <t>Nitram</t>
  </si>
  <si>
    <t>Nitrogen (N) fertilizers:</t>
  </si>
  <si>
    <t>AS = Ammonium sulphate (sulfate)</t>
  </si>
  <si>
    <t>Nitrochalk = calcium ammonium nitrate</t>
  </si>
  <si>
    <t>Nitram = ammonium nitrate</t>
  </si>
  <si>
    <t>Compound = 25:0:16 compound fertilizer (% N:P:K)</t>
  </si>
  <si>
    <t>Phosphorus (P) treatments:</t>
  </si>
  <si>
    <t>From 1962-1980 two P treatments (0, P)</t>
  </si>
  <si>
    <t>1962-1978</t>
  </si>
  <si>
    <t xml:space="preserve">27.5 kgP/ha as superphosphate each year except fallow, and potatoes (1968 &amp; 1974) </t>
  </si>
  <si>
    <t>1968, 1974</t>
  </si>
  <si>
    <t xml:space="preserve">55 kgP/ha as superphosphate </t>
  </si>
  <si>
    <t xml:space="preserve">From 1981 onwards divided into four P treaments (P0, P1, P2, P3): </t>
  </si>
  <si>
    <t>1981-83, 1988</t>
  </si>
  <si>
    <t>P applied as superphosphate</t>
  </si>
  <si>
    <t>Different P rates at the two sites, shown as Rothamsted/Woburn</t>
  </si>
  <si>
    <t>Potassium (K) treatments:</t>
  </si>
  <si>
    <t>K applied as muriate of potash</t>
  </si>
  <si>
    <t>1981 onwards</t>
  </si>
  <si>
    <t xml:space="preserve">Basal application to all plots in some years as muriate of potash or compound (1985, 1991, 1992) </t>
  </si>
  <si>
    <t>Magnesium (Mg) treatments:</t>
  </si>
  <si>
    <t>1974, 1976-78</t>
  </si>
  <si>
    <t>Mg applied as Epsom salts (1974, 1976-77) and kieserite (1978)</t>
  </si>
  <si>
    <t>Basal application to all plots in some years as kieserite or Vytel liquid chelated Magnesium (1991, 1992)</t>
  </si>
  <si>
    <r>
      <t>For many years Dolomitic limestone was applied to the sandy soil at Woburn, to provide a source of magnesium on this light soil (Paul Poulton, </t>
    </r>
    <r>
      <rPr>
        <i/>
        <sz val="10"/>
        <color rgb="FF003C23"/>
        <rFont val="Calibri"/>
        <family val="2"/>
        <scheme val="minor"/>
      </rPr>
      <t>pers. comm</t>
    </r>
    <r>
      <rPr>
        <i/>
        <sz val="12"/>
        <color rgb="FF003C23"/>
        <rFont val="Arial"/>
        <family val="2"/>
      </rPr>
      <t>.</t>
    </r>
    <r>
      <rPr>
        <sz val="12"/>
        <color rgb="FF003C23"/>
        <rFont val="Arial"/>
        <family val="2"/>
      </rPr>
      <t>)</t>
    </r>
  </si>
  <si>
    <t>Prepared by Margaret Glendining Jan 30th 2020 from plans and Yield Books</t>
  </si>
  <si>
    <t>© Rothamsted Research 2020</t>
  </si>
  <si>
    <t xml:space="preserve">Please acknowledge e-RA and Rothamsted Research in any publications. </t>
  </si>
  <si>
    <t>Lime application dates and amounts</t>
  </si>
  <si>
    <t xml:space="preserve">Rothamsted (Sawyers) total lime applied, 1962-1987: </t>
  </si>
  <si>
    <r>
      <t>Ground chalk (CaCO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 tha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 xml:space="preserve"> </t>
    </r>
  </si>
  <si>
    <t>Harvest Year</t>
  </si>
  <si>
    <t>Date applied</t>
  </si>
  <si>
    <t>03-07/12/1981</t>
  </si>
  <si>
    <t>Lime Treatment</t>
  </si>
  <si>
    <t>None (0)</t>
  </si>
  <si>
    <t>Low (L)</t>
  </si>
  <si>
    <t>Medium (M)</t>
  </si>
  <si>
    <t>High (H)</t>
  </si>
  <si>
    <t xml:space="preserve">Woburn (Stackyard) total lime applied, 1962-1987: </t>
  </si>
  <si>
    <r>
      <t>Summary of total lime applied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1962-1987, Ground chalk (CaCO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 tha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:</t>
    </r>
  </si>
  <si>
    <r>
      <t>For many years Dolomitic limestone was applied to the sandy soil at Woburn, to provide a source of magnesium on this light soil (Paul Poulton, </t>
    </r>
    <r>
      <rPr>
        <i/>
        <sz val="11"/>
        <color theme="1"/>
        <rFont val="Calibri"/>
        <family val="2"/>
        <scheme val="minor"/>
      </rPr>
      <t>pers. comm</t>
    </r>
    <r>
      <rPr>
        <sz val="11"/>
        <color theme="1"/>
        <rFont val="Calibri"/>
        <family val="2"/>
        <scheme val="minor"/>
      </rPr>
      <t>.)</t>
    </r>
  </si>
  <si>
    <t xml:space="preserve">Please acknowledge e-RA and Rothamsted Research as the data source in any publications.      </t>
  </si>
  <si>
    <t>© Rothamsted Research, 2020.</t>
  </si>
  <si>
    <t>Whole-plot data (32 plots)</t>
  </si>
  <si>
    <t>11% clay</t>
  </si>
  <si>
    <t>Stackyard</t>
  </si>
  <si>
    <t>Crop</t>
  </si>
  <si>
    <t>Checked</t>
  </si>
  <si>
    <t>Yes</t>
  </si>
  <si>
    <t>Potatoes</t>
  </si>
  <si>
    <t>Fallow</t>
  </si>
  <si>
    <t>Spring lupins</t>
  </si>
  <si>
    <t>Spring beans</t>
  </si>
  <si>
    <t>Crop failure for all L0 treatment, yields shown as zero</t>
  </si>
  <si>
    <t xml:space="preserve">Plot 441 missing value, estimated value of 51.9 used in paper. </t>
  </si>
  <si>
    <t>Crop failure for most L0 treatments, yields shown for these plots as zero.</t>
  </si>
  <si>
    <t xml:space="preserve">Missing value for plot 332. </t>
  </si>
  <si>
    <t xml:space="preserve">Woburn long-term liming experiment. </t>
  </si>
  <si>
    <t>1962-1973</t>
  </si>
  <si>
    <t>Whole plots (32 plots)</t>
  </si>
  <si>
    <t>1974-1980</t>
  </si>
  <si>
    <t>Sub plots (64)</t>
  </si>
  <si>
    <t>1981-1986</t>
  </si>
  <si>
    <t>1987-1996</t>
  </si>
  <si>
    <t>Crop yield 1962-1973; 1981-86</t>
  </si>
  <si>
    <t>Crop yield 1974-80; 1987-96</t>
  </si>
  <si>
    <t>Sub-plot data (64 sub-plots)</t>
  </si>
  <si>
    <t xml:space="preserve">Mean of K treatments, taken from yield book. Individual plot values not available. </t>
  </si>
  <si>
    <t>DOI: 10.1016/j.eja.2019.02.016 </t>
  </si>
  <si>
    <t xml:space="preserve">Holland, J. E. , White, P. J. , Glendining, M. J. , Goulding, K. W. T. and McGrath, S. P. (2019) "Yield responses of arable crops to liming – </t>
  </si>
  <si>
    <r>
      <t>An evaluation of relationships between yields and soil pH from a long-term liming experiment", </t>
    </r>
    <r>
      <rPr>
        <i/>
        <sz val="11"/>
        <color rgb="FF003C23"/>
        <rFont val="Calibri"/>
        <family val="2"/>
        <scheme val="minor"/>
      </rPr>
      <t>European Journal of Agronomy</t>
    </r>
    <r>
      <rPr>
        <sz val="11"/>
        <color rgb="FF003C23"/>
        <rFont val="Calibri"/>
        <family val="2"/>
        <scheme val="minor"/>
      </rPr>
      <t>, </t>
    </r>
    <r>
      <rPr>
        <b/>
        <sz val="11"/>
        <color rgb="FF003C23"/>
        <rFont val="Calibri"/>
        <family val="2"/>
        <scheme val="minor"/>
      </rPr>
      <t>105</t>
    </r>
    <r>
      <rPr>
        <sz val="11"/>
        <color rgb="FF003C23"/>
        <rFont val="Calibri"/>
        <family val="2"/>
        <scheme val="minor"/>
      </rPr>
      <t>, 176-188</t>
    </r>
  </si>
  <si>
    <t>References:</t>
  </si>
  <si>
    <t>Spring barley</t>
  </si>
  <si>
    <t>Spring oats</t>
  </si>
  <si>
    <t>Winter triticale</t>
  </si>
  <si>
    <t>Winter OSR</t>
  </si>
  <si>
    <t>Winter lupins</t>
  </si>
  <si>
    <t>Winter wheat</t>
  </si>
  <si>
    <t>OSR</t>
  </si>
  <si>
    <t>Oilseed rape</t>
  </si>
  <si>
    <t>Crop failure</t>
  </si>
  <si>
    <t>Plots where crop failed and no yield taken shown as zero.</t>
  </si>
  <si>
    <t>t/ha</t>
  </si>
  <si>
    <t>P 1981-1996</t>
  </si>
  <si>
    <t>PK 1962-1980</t>
  </si>
  <si>
    <t>Mg 1974-1978</t>
  </si>
  <si>
    <t>S 1991-1996</t>
  </si>
  <si>
    <t>Crop yield 1962-1996, t/ha.</t>
  </si>
  <si>
    <t xml:space="preserve">* missing values. </t>
  </si>
  <si>
    <t>Mn</t>
  </si>
  <si>
    <t>Mn 1987-1990</t>
  </si>
  <si>
    <t xml:space="preserve">Whole Plot </t>
  </si>
  <si>
    <t>Spring OSR</t>
  </si>
  <si>
    <t>Linseed</t>
  </si>
  <si>
    <t>90%DM</t>
  </si>
  <si>
    <t>85%DM</t>
  </si>
  <si>
    <t>%DM</t>
  </si>
  <si>
    <t>% DM</t>
  </si>
  <si>
    <t>Grain, beans  85% dry matter; oilseeds (OSR, linseed, lupins) 90% dry matter; potato tubers at fresh weight</t>
  </si>
  <si>
    <t>Crop failure for some L0 treatments, yields shown for these plots as zero.</t>
  </si>
  <si>
    <t>Sub-divided into half plots testing Magnesium (Mg) 1974-1978</t>
  </si>
  <si>
    <t>Sub-divided into half plots testing Manganese (Mn) 1987-1990 and Sulphur (S) 1991-1996</t>
  </si>
  <si>
    <t>NB: All lupin yields corrected to 90%DM in contrast to Holland et al (2019) and the Yield books</t>
  </si>
  <si>
    <t>Check</t>
  </si>
  <si>
    <t>diff</t>
  </si>
  <si>
    <t xml:space="preserve">Straw yields: See separate file, and contact the e-RA curators. </t>
  </si>
  <si>
    <t>Soil pH data: see separate file and contact the e-RA curators</t>
  </si>
  <si>
    <r>
      <t xml:space="preserve">Data for </t>
    </r>
    <r>
      <rPr>
        <b/>
        <sz val="11"/>
        <color theme="1"/>
        <rFont val="Calibri"/>
        <family val="2"/>
        <scheme val="minor"/>
      </rPr>
      <t>% ware</t>
    </r>
    <r>
      <rPr>
        <sz val="11"/>
        <color theme="1"/>
        <rFont val="Calibri"/>
        <family val="2"/>
        <scheme val="minor"/>
      </rPr>
      <t xml:space="preserve"> for potatoes (ie the % of tubers above a specified size, which can be sold) is available for some years, please contact the e-RA curators for details. </t>
    </r>
  </si>
  <si>
    <t>W/CS/10</t>
  </si>
  <si>
    <t>Mn and S treatments</t>
  </si>
  <si>
    <t xml:space="preserve">There is some data on crop nutrient uptake etc in filing cabinet in e-RA room. This has not been looked at </t>
  </si>
  <si>
    <t xml:space="preserve">For further details see </t>
  </si>
  <si>
    <t>http://www.era.rothamsted.ac.uk/Other/liming</t>
  </si>
  <si>
    <r>
      <t>1982</t>
    </r>
    <r>
      <rPr>
        <vertAlign val="superscript"/>
        <sz val="10"/>
        <color theme="1"/>
        <rFont val="Calibri"/>
        <family val="2"/>
        <scheme val="minor"/>
      </rPr>
      <t>$</t>
    </r>
  </si>
  <si>
    <t>Or possibly 50KgP/ha. In most Yield Books P1 and P3 shown as 25kgP/ha, on Field Plans shown as 50kgP/ha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</si>
</sst>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3C23"/>
      <name val="Calibri"/>
      <family val="2"/>
      <scheme val="minor"/>
    </font>
    <font>
      <i/>
      <sz val="11"/>
      <color rgb="FF003C23"/>
      <name val="Calibri"/>
      <family val="2"/>
      <scheme val="minor"/>
    </font>
    <font>
      <b/>
      <sz val="11"/>
      <color rgb="FF003C2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10"/>
      <color rgb="FF003C23"/>
      <name val="Calibri"/>
      <family val="2"/>
      <scheme val="minor"/>
    </font>
    <font>
      <i/>
      <sz val="12"/>
      <color rgb="FF003C23"/>
      <name val="Arial"/>
      <family val="2"/>
    </font>
    <font>
      <sz val="12"/>
      <color rgb="FF003C23"/>
      <name val="Arial"/>
      <family val="2"/>
    </font>
    <font>
      <u/>
      <sz val="11"/>
      <color theme="10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7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/>
    <xf numFmtId="2" fontId="0" fillId="0" borderId="0" xfId="0" applyNumberFormat="1"/>
    <xf numFmtId="0" fontId="0" fillId="0" borderId="0" xfId="0" applyFont="1"/>
    <xf numFmtId="0" fontId="2" fillId="0" borderId="0" xfId="0" applyFont="1"/>
    <xf numFmtId="49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0" fillId="0" borderId="1" xfId="0" applyBorder="1"/>
    <xf numFmtId="0" fontId="0" fillId="0" borderId="0" xfId="0" applyFill="1" applyAlignment="1">
      <alignment horizontal="center" wrapText="1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14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/>
    <xf numFmtId="0" fontId="12" fillId="0" borderId="0" xfId="1"/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5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2" fontId="16" fillId="0" borderId="0" xfId="0" applyNumberFormat="1" applyFont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2" fontId="0" fillId="2" borderId="0" xfId="0" applyNumberFormat="1" applyFill="1" applyAlignment="1">
      <alignment horizontal="center"/>
    </xf>
    <xf numFmtId="0" fontId="0" fillId="0" borderId="1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left"/>
    </xf>
    <xf numFmtId="165" fontId="0" fillId="0" borderId="0" xfId="0" applyNumberFormat="1"/>
    <xf numFmtId="164" fontId="0" fillId="0" borderId="0" xfId="0" applyNumberFormat="1" applyFill="1" applyAlignment="1">
      <alignment horizontal="center"/>
    </xf>
    <xf numFmtId="165" fontId="1" fillId="0" borderId="0" xfId="0" applyNumberFormat="1" applyFont="1" applyAlignment="1"/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ra.rothamsted.ac.uk/Other/liming" TargetMode="External"/><Relationship Id="rId1" Type="http://schemas.openxmlformats.org/officeDocument/2006/relationships/hyperlink" Target="http://www.era.rothamsted.ac.uk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3"/>
  <sheetViews>
    <sheetView topLeftCell="A13" workbookViewId="0">
      <selection activeCell="A40" sqref="A40:G40"/>
    </sheetView>
  </sheetViews>
  <sheetFormatPr defaultRowHeight="15" x14ac:dyDescent="0.25"/>
  <cols>
    <col min="1" max="1" width="10.42578125" customWidth="1"/>
    <col min="2" max="2" width="12.28515625" customWidth="1"/>
    <col min="3" max="3" width="10.7109375" customWidth="1"/>
  </cols>
  <sheetData>
    <row r="1" spans="1:13" x14ac:dyDescent="0.25">
      <c r="A1" s="1" t="s">
        <v>121</v>
      </c>
      <c r="E1" s="1" t="s">
        <v>109</v>
      </c>
      <c r="F1" s="1" t="s">
        <v>108</v>
      </c>
      <c r="H1" s="1" t="s">
        <v>172</v>
      </c>
    </row>
    <row r="2" spans="1:13" x14ac:dyDescent="0.25">
      <c r="A2" s="1" t="s">
        <v>151</v>
      </c>
    </row>
    <row r="3" spans="1:13" x14ac:dyDescent="0.25">
      <c r="A3" s="2" t="s">
        <v>162</v>
      </c>
    </row>
    <row r="4" spans="1:13" x14ac:dyDescent="0.25">
      <c r="A4" s="5" t="s">
        <v>166</v>
      </c>
      <c r="B4" s="5"/>
      <c r="C4" s="5"/>
      <c r="D4" s="5"/>
      <c r="E4" s="5"/>
      <c r="F4" s="5"/>
      <c r="G4" s="5"/>
      <c r="H4" s="5"/>
      <c r="I4" s="5"/>
      <c r="L4" s="5"/>
      <c r="M4" s="5"/>
    </row>
    <row r="5" spans="1:13" x14ac:dyDescent="0.25">
      <c r="E5" s="5"/>
      <c r="F5" s="5"/>
      <c r="G5" s="5"/>
      <c r="H5" s="5"/>
      <c r="I5" s="5"/>
      <c r="J5" s="5"/>
      <c r="K5" s="5"/>
      <c r="L5" s="5"/>
      <c r="M5" s="5"/>
    </row>
    <row r="6" spans="1:13" x14ac:dyDescent="0.25">
      <c r="A6" t="s">
        <v>122</v>
      </c>
      <c r="B6" t="s">
        <v>123</v>
      </c>
    </row>
    <row r="7" spans="1:13" x14ac:dyDescent="0.25">
      <c r="A7" t="s">
        <v>124</v>
      </c>
      <c r="B7" t="s">
        <v>125</v>
      </c>
      <c r="D7" t="s">
        <v>164</v>
      </c>
    </row>
    <row r="8" spans="1:13" x14ac:dyDescent="0.25">
      <c r="A8" t="s">
        <v>126</v>
      </c>
      <c r="B8" t="s">
        <v>123</v>
      </c>
    </row>
    <row r="9" spans="1:13" x14ac:dyDescent="0.25">
      <c r="A9" t="s">
        <v>127</v>
      </c>
      <c r="B9" t="s">
        <v>125</v>
      </c>
      <c r="D9" t="s">
        <v>165</v>
      </c>
    </row>
    <row r="11" spans="1:13" x14ac:dyDescent="0.25">
      <c r="A11" t="s">
        <v>145</v>
      </c>
      <c r="G11" t="s">
        <v>152</v>
      </c>
      <c r="J11" s="2"/>
      <c r="K11" s="2"/>
    </row>
    <row r="12" spans="1:13" x14ac:dyDescent="0.25">
      <c r="J12" s="2"/>
      <c r="K12" s="2"/>
    </row>
    <row r="13" spans="1:13" x14ac:dyDescent="0.25">
      <c r="A13">
        <v>1962</v>
      </c>
      <c r="B13" t="s">
        <v>131</v>
      </c>
      <c r="J13" s="2"/>
      <c r="K13" s="2"/>
    </row>
    <row r="14" spans="1:13" x14ac:dyDescent="0.25">
      <c r="A14">
        <v>1971</v>
      </c>
      <c r="B14" s="8" t="s">
        <v>163</v>
      </c>
    </row>
    <row r="15" spans="1:13" x14ac:dyDescent="0.25">
      <c r="A15">
        <v>1972</v>
      </c>
      <c r="B15" t="s">
        <v>117</v>
      </c>
    </row>
    <row r="16" spans="1:13" x14ac:dyDescent="0.25">
      <c r="A16">
        <v>1973</v>
      </c>
      <c r="B16" t="s">
        <v>117</v>
      </c>
    </row>
    <row r="17" spans="1:6" x14ac:dyDescent="0.25">
      <c r="A17">
        <v>1974</v>
      </c>
      <c r="B17" t="s">
        <v>118</v>
      </c>
      <c r="F17" s="2"/>
    </row>
    <row r="18" spans="1:6" x14ac:dyDescent="0.25">
      <c r="A18">
        <v>1976</v>
      </c>
      <c r="B18" t="s">
        <v>144</v>
      </c>
      <c r="F18" s="2"/>
    </row>
    <row r="19" spans="1:6" x14ac:dyDescent="0.25">
      <c r="A19">
        <v>1978</v>
      </c>
      <c r="B19" s="8" t="s">
        <v>119</v>
      </c>
      <c r="F19" s="2"/>
    </row>
    <row r="20" spans="1:6" x14ac:dyDescent="0.25">
      <c r="A20">
        <v>1989</v>
      </c>
      <c r="B20" s="8" t="s">
        <v>163</v>
      </c>
      <c r="F20" s="2"/>
    </row>
    <row r="21" spans="1:6" x14ac:dyDescent="0.25">
      <c r="A21">
        <v>1990</v>
      </c>
      <c r="B21" t="s">
        <v>144</v>
      </c>
      <c r="F21" s="2"/>
    </row>
    <row r="22" spans="1:6" x14ac:dyDescent="0.25">
      <c r="A22">
        <v>1992</v>
      </c>
      <c r="B22" t="s">
        <v>144</v>
      </c>
      <c r="F22" s="2"/>
    </row>
    <row r="23" spans="1:6" x14ac:dyDescent="0.25">
      <c r="A23">
        <v>1993</v>
      </c>
      <c r="B23" t="s">
        <v>144</v>
      </c>
      <c r="F23" s="2"/>
    </row>
    <row r="24" spans="1:6" x14ac:dyDescent="0.25">
      <c r="A24">
        <v>1994</v>
      </c>
      <c r="B24" t="s">
        <v>144</v>
      </c>
      <c r="F24" s="2"/>
    </row>
    <row r="25" spans="1:6" x14ac:dyDescent="0.25">
      <c r="A25">
        <v>1996</v>
      </c>
      <c r="B25" t="s">
        <v>120</v>
      </c>
      <c r="F25" s="2"/>
    </row>
    <row r="26" spans="1:6" x14ac:dyDescent="0.25">
      <c r="F26" s="2"/>
    </row>
    <row r="27" spans="1:6" x14ac:dyDescent="0.25">
      <c r="A27" s="1" t="s">
        <v>169</v>
      </c>
    </row>
    <row r="28" spans="1:6" x14ac:dyDescent="0.25">
      <c r="A28" s="1" t="s">
        <v>170</v>
      </c>
    </row>
    <row r="29" spans="1:6" x14ac:dyDescent="0.25">
      <c r="A29" t="s">
        <v>171</v>
      </c>
    </row>
    <row r="30" spans="1:6" x14ac:dyDescent="0.25">
      <c r="A30" s="1"/>
    </row>
    <row r="31" spans="1:6" x14ac:dyDescent="0.25">
      <c r="A31" s="1" t="s">
        <v>173</v>
      </c>
    </row>
    <row r="32" spans="1:6" x14ac:dyDescent="0.25">
      <c r="A32" t="s">
        <v>174</v>
      </c>
    </row>
    <row r="33" spans="1:31" x14ac:dyDescent="0.25"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spans="1:31" x14ac:dyDescent="0.25">
      <c r="A34" s="1" t="s">
        <v>135</v>
      </c>
    </row>
    <row r="35" spans="1:31" x14ac:dyDescent="0.25">
      <c r="A35" s="8" t="s">
        <v>15</v>
      </c>
      <c r="B35" s="8"/>
    </row>
    <row r="36" spans="1:31" x14ac:dyDescent="0.25">
      <c r="A36" s="8" t="s">
        <v>133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</row>
    <row r="37" spans="1:31" x14ac:dyDescent="0.25">
      <c r="A37" s="8" t="s">
        <v>134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31" x14ac:dyDescent="0.25">
      <c r="A38" s="8" t="s">
        <v>132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  <row r="40" spans="1:31" x14ac:dyDescent="0.25">
      <c r="A40" t="s">
        <v>175</v>
      </c>
      <c r="C40" s="38" t="s">
        <v>176</v>
      </c>
    </row>
    <row r="42" spans="1:31" x14ac:dyDescent="0.25">
      <c r="A42" s="48" t="s">
        <v>105</v>
      </c>
    </row>
    <row r="43" spans="1:31" x14ac:dyDescent="0.25">
      <c r="A43" s="48" t="s">
        <v>106</v>
      </c>
    </row>
  </sheetData>
  <hyperlinks>
    <hyperlink ref="A38" r:id="rId1" display="http://www.era.rothamsted.ac.uk/"/>
    <hyperlink ref="C40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6"/>
  <sheetViews>
    <sheetView workbookViewId="0">
      <pane xSplit="5" ySplit="5" topLeftCell="M32" activePane="bottomRight" state="frozen"/>
      <selection pane="topRight" activeCell="F1" sqref="F1"/>
      <selection pane="bottomLeft" activeCell="A8" sqref="A8"/>
      <selection pane="bottomRight" activeCell="S55" sqref="S55"/>
    </sheetView>
  </sheetViews>
  <sheetFormatPr defaultRowHeight="15" x14ac:dyDescent="0.25"/>
  <cols>
    <col min="1" max="1" width="9" customWidth="1"/>
    <col min="2" max="2" width="7.42578125" customWidth="1"/>
    <col min="3" max="3" width="7.140625" customWidth="1"/>
    <col min="4" max="4" width="8.140625" customWidth="1"/>
    <col min="5" max="7" width="8" customWidth="1"/>
    <col min="8" max="8" width="17.85546875" customWidth="1"/>
    <col min="9" max="11" width="10.7109375" customWidth="1"/>
    <col min="12" max="12" width="10.7109375" style="2" customWidth="1"/>
    <col min="13" max="15" width="10.7109375" customWidth="1"/>
    <col min="16" max="16" width="9.5703125" customWidth="1"/>
    <col min="17" max="19" width="10.7109375" customWidth="1"/>
    <col min="20" max="20" width="11.28515625" customWidth="1"/>
    <col min="21" max="21" width="8.5703125" customWidth="1"/>
    <col min="22" max="22" width="9.140625" customWidth="1"/>
    <col min="23" max="24" width="9.85546875" customWidth="1"/>
    <col min="25" max="25" width="8.5703125" customWidth="1"/>
    <col min="26" max="26" width="10.42578125" customWidth="1"/>
    <col min="27" max="27" width="8" customWidth="1"/>
  </cols>
  <sheetData>
    <row r="1" spans="1:27" x14ac:dyDescent="0.25">
      <c r="A1" s="1" t="s">
        <v>25</v>
      </c>
      <c r="B1" s="1"/>
      <c r="C1" s="1"/>
      <c r="D1" s="1"/>
      <c r="E1" s="1"/>
      <c r="F1" s="1"/>
      <c r="G1" s="1"/>
      <c r="I1" s="1" t="s">
        <v>107</v>
      </c>
    </row>
    <row r="2" spans="1:27" x14ac:dyDescent="0.25">
      <c r="A2" s="1" t="s">
        <v>128</v>
      </c>
      <c r="B2" s="1"/>
      <c r="C2" s="1"/>
      <c r="D2" s="1"/>
      <c r="E2" s="1" t="s">
        <v>146</v>
      </c>
      <c r="F2" s="1"/>
      <c r="G2" s="1"/>
      <c r="I2" s="5"/>
      <c r="J2" s="5"/>
      <c r="K2" s="5"/>
    </row>
    <row r="3" spans="1:27" x14ac:dyDescent="0.25">
      <c r="A3" s="1"/>
      <c r="G3" s="65">
        <f>SUM(G6:G37)</f>
        <v>0</v>
      </c>
      <c r="H3" s="1" t="s">
        <v>161</v>
      </c>
      <c r="I3" s="5" t="s">
        <v>159</v>
      </c>
      <c r="J3" s="5" t="s">
        <v>159</v>
      </c>
      <c r="K3" s="5" t="s">
        <v>159</v>
      </c>
      <c r="L3" s="5" t="s">
        <v>159</v>
      </c>
      <c r="M3" s="5" t="s">
        <v>159</v>
      </c>
      <c r="N3" s="5" t="s">
        <v>159</v>
      </c>
      <c r="Q3" s="5" t="s">
        <v>159</v>
      </c>
      <c r="R3" s="5" t="s">
        <v>159</v>
      </c>
      <c r="S3" s="5" t="s">
        <v>159</v>
      </c>
      <c r="T3" s="5" t="s">
        <v>159</v>
      </c>
      <c r="V3" s="5" t="s">
        <v>159</v>
      </c>
      <c r="W3" s="5" t="s">
        <v>159</v>
      </c>
      <c r="Z3" s="5" t="s">
        <v>159</v>
      </c>
      <c r="AA3" s="5" t="s">
        <v>159</v>
      </c>
    </row>
    <row r="4" spans="1:27" x14ac:dyDescent="0.25">
      <c r="A4" s="5"/>
      <c r="B4" s="5"/>
      <c r="C4" s="68" t="s">
        <v>28</v>
      </c>
      <c r="D4" s="68"/>
      <c r="E4" s="68"/>
      <c r="F4" s="63" t="s">
        <v>167</v>
      </c>
      <c r="G4" s="63"/>
      <c r="H4" s="1" t="s">
        <v>0</v>
      </c>
      <c r="I4" s="49">
        <v>1962</v>
      </c>
      <c r="J4" s="3">
        <v>1963</v>
      </c>
      <c r="K4" s="3">
        <v>1964</v>
      </c>
      <c r="L4" s="3">
        <v>1965</v>
      </c>
      <c r="M4" s="3">
        <v>1966</v>
      </c>
      <c r="N4" s="3">
        <v>1967</v>
      </c>
      <c r="O4" s="3">
        <v>1968</v>
      </c>
      <c r="P4" s="3">
        <v>1969</v>
      </c>
      <c r="Q4" s="3">
        <v>1970</v>
      </c>
      <c r="R4" s="3">
        <v>1971</v>
      </c>
      <c r="S4" s="3">
        <v>1972</v>
      </c>
      <c r="T4" s="3">
        <v>1973</v>
      </c>
      <c r="U4" s="54"/>
      <c r="V4" s="54">
        <v>1981</v>
      </c>
      <c r="W4" s="54">
        <v>1982</v>
      </c>
      <c r="X4" s="54">
        <v>1983</v>
      </c>
      <c r="Y4" s="54">
        <v>1984</v>
      </c>
      <c r="Z4" s="54">
        <v>1985</v>
      </c>
      <c r="AA4" s="54">
        <v>1986</v>
      </c>
    </row>
    <row r="5" spans="1:27" ht="30" x14ac:dyDescent="0.25">
      <c r="A5" s="62" t="s">
        <v>155</v>
      </c>
      <c r="B5" s="12" t="s">
        <v>20</v>
      </c>
      <c r="C5" s="11" t="s">
        <v>1</v>
      </c>
      <c r="D5" s="59" t="s">
        <v>148</v>
      </c>
      <c r="E5" s="59" t="s">
        <v>147</v>
      </c>
      <c r="F5" s="59"/>
      <c r="G5" s="59" t="s">
        <v>168</v>
      </c>
      <c r="H5" s="1" t="s">
        <v>110</v>
      </c>
      <c r="I5" s="15" t="s">
        <v>116</v>
      </c>
      <c r="J5" s="15" t="s">
        <v>116</v>
      </c>
      <c r="K5" s="15" t="s">
        <v>116</v>
      </c>
      <c r="L5" s="15" t="s">
        <v>136</v>
      </c>
      <c r="M5" s="15" t="s">
        <v>136</v>
      </c>
      <c r="N5" s="15" t="s">
        <v>136</v>
      </c>
      <c r="O5" s="54" t="s">
        <v>113</v>
      </c>
      <c r="P5" s="54" t="s">
        <v>114</v>
      </c>
      <c r="Q5" s="15" t="s">
        <v>136</v>
      </c>
      <c r="R5" s="15" t="s">
        <v>136</v>
      </c>
      <c r="S5" s="15" t="s">
        <v>136</v>
      </c>
      <c r="T5" s="15" t="s">
        <v>136</v>
      </c>
      <c r="V5" s="15" t="s">
        <v>137</v>
      </c>
      <c r="W5" s="15" t="s">
        <v>137</v>
      </c>
      <c r="X5" s="54" t="s">
        <v>113</v>
      </c>
      <c r="Y5" s="54" t="s">
        <v>114</v>
      </c>
      <c r="Z5" s="15" t="s">
        <v>136</v>
      </c>
      <c r="AA5" s="15" t="s">
        <v>138</v>
      </c>
    </row>
    <row r="6" spans="1:27" x14ac:dyDescent="0.25">
      <c r="A6" s="2">
        <v>33</v>
      </c>
      <c r="B6" s="2">
        <v>1</v>
      </c>
      <c r="C6" s="2" t="s">
        <v>21</v>
      </c>
      <c r="D6" s="2" t="s">
        <v>21</v>
      </c>
      <c r="E6" s="2" t="s">
        <v>21</v>
      </c>
      <c r="F6">
        <v>6.39</v>
      </c>
      <c r="G6" s="64">
        <f>F6-AA6</f>
        <v>0</v>
      </c>
      <c r="H6" s="2"/>
      <c r="I6" s="17">
        <v>1.6445085000000002</v>
      </c>
      <c r="J6" s="51">
        <v>1.3306709999999999</v>
      </c>
      <c r="K6" s="51">
        <v>1.9583460000000001</v>
      </c>
      <c r="L6" s="17">
        <v>4.4188320000000001</v>
      </c>
      <c r="M6" s="17">
        <v>4.4062785000000009</v>
      </c>
      <c r="N6" s="17">
        <v>3.3266775000000002</v>
      </c>
      <c r="O6" s="17">
        <v>15.869520000000001</v>
      </c>
      <c r="P6" s="17" t="s">
        <v>16</v>
      </c>
      <c r="Q6" s="17">
        <v>0.99172650000000007</v>
      </c>
      <c r="R6" s="17">
        <v>0</v>
      </c>
      <c r="S6" s="17">
        <v>0</v>
      </c>
      <c r="T6" s="17">
        <v>0</v>
      </c>
      <c r="U6" s="16"/>
      <c r="V6" s="54">
        <v>3.2</v>
      </c>
      <c r="W6" s="54">
        <v>1.39</v>
      </c>
      <c r="X6" s="54">
        <v>29.9</v>
      </c>
      <c r="Y6" s="54" t="s">
        <v>16</v>
      </c>
      <c r="Z6" s="54">
        <v>0.15</v>
      </c>
      <c r="AA6" s="54">
        <v>6.39</v>
      </c>
    </row>
    <row r="7" spans="1:27" x14ac:dyDescent="0.25">
      <c r="A7" s="2">
        <v>34</v>
      </c>
      <c r="B7" s="2">
        <v>1</v>
      </c>
      <c r="C7" s="2" t="s">
        <v>3</v>
      </c>
      <c r="D7" s="2" t="s">
        <v>21</v>
      </c>
      <c r="E7" s="2" t="s">
        <v>21</v>
      </c>
      <c r="F7">
        <v>6.07</v>
      </c>
      <c r="G7" s="64">
        <f t="shared" ref="G7:G37" si="0">F7-AA7</f>
        <v>0</v>
      </c>
      <c r="H7" s="2"/>
      <c r="I7" s="17">
        <v>2.410272</v>
      </c>
      <c r="J7" s="51">
        <v>1.7574900000000002</v>
      </c>
      <c r="K7" s="51">
        <v>1.8453645000000001</v>
      </c>
      <c r="L7" s="17">
        <v>4.732669500000001</v>
      </c>
      <c r="M7" s="17">
        <v>5.0339535000000017</v>
      </c>
      <c r="N7" s="17">
        <v>3.8539245000000002</v>
      </c>
      <c r="O7" s="17">
        <v>15.693750000000001</v>
      </c>
      <c r="P7" s="17" t="s">
        <v>16</v>
      </c>
      <c r="Q7" s="17">
        <v>3.1760355000000002</v>
      </c>
      <c r="R7" s="17">
        <v>3.6530685000000003</v>
      </c>
      <c r="S7" s="17">
        <v>4.3600000000000003</v>
      </c>
      <c r="T7" s="17">
        <v>2.54</v>
      </c>
      <c r="U7" s="54"/>
      <c r="V7" s="54">
        <v>3.71</v>
      </c>
      <c r="W7" s="54">
        <v>1.8</v>
      </c>
      <c r="X7" s="54">
        <v>44</v>
      </c>
      <c r="Y7" s="54" t="s">
        <v>16</v>
      </c>
      <c r="Z7" s="54">
        <v>4.24</v>
      </c>
      <c r="AA7" s="54">
        <v>6.07</v>
      </c>
    </row>
    <row r="8" spans="1:27" x14ac:dyDescent="0.25">
      <c r="A8" s="2">
        <v>35</v>
      </c>
      <c r="B8" s="2">
        <v>1</v>
      </c>
      <c r="C8" s="2" t="s">
        <v>4</v>
      </c>
      <c r="D8" s="2" t="s">
        <v>2</v>
      </c>
      <c r="E8" s="2" t="s">
        <v>22</v>
      </c>
      <c r="F8">
        <v>6.65</v>
      </c>
      <c r="G8" s="64">
        <f t="shared" si="0"/>
        <v>0</v>
      </c>
      <c r="H8" s="2"/>
      <c r="I8" s="17">
        <v>2.7994305000000002</v>
      </c>
      <c r="J8" s="51">
        <v>2.1215414999999997</v>
      </c>
      <c r="K8" s="51">
        <v>2.3851650000000002</v>
      </c>
      <c r="L8" s="17">
        <v>5.3101304999999996</v>
      </c>
      <c r="M8" s="17">
        <v>5.4105585000000005</v>
      </c>
      <c r="N8" s="17">
        <v>4.619688</v>
      </c>
      <c r="O8" s="17">
        <v>39.774239999999999</v>
      </c>
      <c r="P8" s="17" t="s">
        <v>16</v>
      </c>
      <c r="Q8" s="17">
        <v>4.192869</v>
      </c>
      <c r="R8" s="17">
        <v>5.1343814999999999</v>
      </c>
      <c r="S8" s="17">
        <v>6.12</v>
      </c>
      <c r="T8" s="17">
        <v>5.13</v>
      </c>
      <c r="U8" s="54"/>
      <c r="V8" s="54">
        <v>3.29</v>
      </c>
      <c r="W8" s="54">
        <v>2.04</v>
      </c>
      <c r="X8" s="54">
        <v>39.700000000000003</v>
      </c>
      <c r="Y8" s="54" t="s">
        <v>16</v>
      </c>
      <c r="Z8" s="54">
        <v>7.35</v>
      </c>
      <c r="AA8" s="54">
        <v>6.65</v>
      </c>
    </row>
    <row r="9" spans="1:27" x14ac:dyDescent="0.25">
      <c r="A9" s="2">
        <v>36</v>
      </c>
      <c r="B9" s="2">
        <v>1</v>
      </c>
      <c r="C9" s="2" t="s">
        <v>5</v>
      </c>
      <c r="D9" s="2" t="s">
        <v>6</v>
      </c>
      <c r="E9" s="2" t="s">
        <v>23</v>
      </c>
      <c r="F9">
        <v>7.12</v>
      </c>
      <c r="G9" s="64">
        <f t="shared" si="0"/>
        <v>0</v>
      </c>
      <c r="H9" s="2"/>
      <c r="I9" s="17">
        <v>2.410272</v>
      </c>
      <c r="J9" s="51">
        <v>2.2094160000000005</v>
      </c>
      <c r="K9" s="51">
        <v>2.0713275000000002</v>
      </c>
      <c r="L9" s="17">
        <v>4.9084185000000007</v>
      </c>
      <c r="M9" s="17">
        <v>4.6950089999999998</v>
      </c>
      <c r="N9" s="17">
        <v>4.192869</v>
      </c>
      <c r="O9" s="17">
        <v>32.74344</v>
      </c>
      <c r="P9" s="17" t="s">
        <v>16</v>
      </c>
      <c r="Q9" s="17">
        <v>3.3517844999999999</v>
      </c>
      <c r="R9" s="17">
        <v>3.9543525000000002</v>
      </c>
      <c r="S9" s="17">
        <v>4.41</v>
      </c>
      <c r="T9" s="17">
        <v>2.86</v>
      </c>
      <c r="U9" s="54"/>
      <c r="V9" s="54">
        <v>3.42</v>
      </c>
      <c r="W9" s="54">
        <v>2.27</v>
      </c>
      <c r="X9" s="54">
        <v>49.9</v>
      </c>
      <c r="Y9" s="54" t="s">
        <v>16</v>
      </c>
      <c r="Z9" s="54">
        <v>6.56</v>
      </c>
      <c r="AA9" s="54">
        <v>7.12</v>
      </c>
    </row>
    <row r="10" spans="1:27" x14ac:dyDescent="0.25">
      <c r="A10" s="2">
        <v>37</v>
      </c>
      <c r="B10" s="2">
        <v>1</v>
      </c>
      <c r="C10" s="2" t="s">
        <v>7</v>
      </c>
      <c r="D10" t="s">
        <v>8</v>
      </c>
      <c r="E10" s="2" t="s">
        <v>24</v>
      </c>
      <c r="F10">
        <v>7.08</v>
      </c>
      <c r="G10" s="64">
        <f t="shared" si="0"/>
        <v>0</v>
      </c>
      <c r="H10" s="2"/>
      <c r="I10" s="17">
        <v>2.3600580000000004</v>
      </c>
      <c r="J10" s="51">
        <v>2.2345230000000003</v>
      </c>
      <c r="K10" s="51">
        <v>1.3306709999999999</v>
      </c>
      <c r="L10" s="17">
        <v>5.2599165000000001</v>
      </c>
      <c r="M10" s="17">
        <v>5.046507000000001</v>
      </c>
      <c r="N10" s="17">
        <v>3.9166920000000003</v>
      </c>
      <c r="O10" s="17">
        <v>20.66553</v>
      </c>
      <c r="P10" s="17" t="s">
        <v>16</v>
      </c>
      <c r="Q10" s="17">
        <v>4.2932970000000008</v>
      </c>
      <c r="R10" s="17">
        <v>4.0798874999999999</v>
      </c>
      <c r="S10" s="17">
        <v>5.56</v>
      </c>
      <c r="T10" s="17">
        <v>5.23</v>
      </c>
      <c r="U10" s="54"/>
      <c r="V10" s="54">
        <v>3.22</v>
      </c>
      <c r="W10" s="54">
        <v>2.2200000000000002</v>
      </c>
      <c r="X10" s="54">
        <v>43.6</v>
      </c>
      <c r="Y10" s="54" t="s">
        <v>16</v>
      </c>
      <c r="Z10" s="54">
        <v>7.8</v>
      </c>
      <c r="AA10" s="54">
        <v>7.08</v>
      </c>
    </row>
    <row r="11" spans="1:27" x14ac:dyDescent="0.25">
      <c r="A11" s="2">
        <v>38</v>
      </c>
      <c r="B11" s="2">
        <v>1</v>
      </c>
      <c r="C11" s="2" t="s">
        <v>21</v>
      </c>
      <c r="D11" s="2" t="s">
        <v>6</v>
      </c>
      <c r="E11" s="2" t="s">
        <v>23</v>
      </c>
      <c r="F11">
        <v>7.14</v>
      </c>
      <c r="G11" s="64">
        <f t="shared" si="0"/>
        <v>0</v>
      </c>
      <c r="H11" s="2"/>
      <c r="I11" s="17">
        <v>1.6445085000000002</v>
      </c>
      <c r="J11" s="51">
        <v>1.7198295000000001</v>
      </c>
      <c r="K11" s="51">
        <v>2.5483605000000003</v>
      </c>
      <c r="L11" s="17">
        <v>4.2430829999999995</v>
      </c>
      <c r="M11" s="17">
        <v>4.1175480000000002</v>
      </c>
      <c r="N11" s="17">
        <v>2.9500725000000001</v>
      </c>
      <c r="O11" s="17">
        <v>24.65802</v>
      </c>
      <c r="P11" s="17" t="s">
        <v>16</v>
      </c>
      <c r="Q11" s="17">
        <v>0.75321000000000005</v>
      </c>
      <c r="R11" s="17">
        <v>0</v>
      </c>
      <c r="S11" s="17">
        <v>0</v>
      </c>
      <c r="T11" s="17">
        <v>0</v>
      </c>
      <c r="U11" s="16"/>
      <c r="V11" s="54">
        <v>3.57</v>
      </c>
      <c r="W11" s="54">
        <v>1.78</v>
      </c>
      <c r="X11" s="54">
        <v>40.299999999999997</v>
      </c>
      <c r="Y11" s="54" t="s">
        <v>16</v>
      </c>
      <c r="Z11" s="54">
        <v>0.26</v>
      </c>
      <c r="AA11" s="54">
        <v>7.14</v>
      </c>
    </row>
    <row r="12" spans="1:27" x14ac:dyDescent="0.25">
      <c r="A12" s="2">
        <v>39</v>
      </c>
      <c r="B12" s="2">
        <v>1</v>
      </c>
      <c r="C12" s="2" t="s">
        <v>5</v>
      </c>
      <c r="D12" s="2" t="s">
        <v>9</v>
      </c>
      <c r="E12" s="2" t="s">
        <v>24</v>
      </c>
      <c r="F12">
        <v>6.95</v>
      </c>
      <c r="G12" s="64">
        <f t="shared" si="0"/>
        <v>0</v>
      </c>
      <c r="H12" s="2"/>
      <c r="I12" s="17">
        <v>2.3600580000000004</v>
      </c>
      <c r="J12" s="51">
        <v>1.5566340000000001</v>
      </c>
      <c r="K12" s="51">
        <v>1.1674755000000001</v>
      </c>
      <c r="L12" s="17">
        <v>5.0716140000000003</v>
      </c>
      <c r="M12" s="17">
        <v>4.6950089999999998</v>
      </c>
      <c r="N12" s="17">
        <v>4.4439390000000003</v>
      </c>
      <c r="O12" s="17">
        <v>20.439540000000001</v>
      </c>
      <c r="P12" s="17" t="s">
        <v>16</v>
      </c>
      <c r="Q12" s="17">
        <v>3.4271055000000001</v>
      </c>
      <c r="R12" s="17">
        <v>5.3980050000000004</v>
      </c>
      <c r="S12" s="17">
        <v>4.75</v>
      </c>
      <c r="T12" s="17">
        <v>3.89</v>
      </c>
      <c r="U12" s="54"/>
      <c r="V12" s="54">
        <v>3.73</v>
      </c>
      <c r="W12" s="54">
        <v>1.8</v>
      </c>
      <c r="X12" s="54">
        <v>46.9</v>
      </c>
      <c r="Y12" s="54" t="s">
        <v>16</v>
      </c>
      <c r="Z12" s="54">
        <v>6.34</v>
      </c>
      <c r="AA12" s="54">
        <v>6.95</v>
      </c>
    </row>
    <row r="13" spans="1:27" x14ac:dyDescent="0.25">
      <c r="A13" s="2">
        <v>40</v>
      </c>
      <c r="B13" s="2">
        <v>1</v>
      </c>
      <c r="C13" s="2" t="s">
        <v>4</v>
      </c>
      <c r="D13" s="2" t="s">
        <v>6</v>
      </c>
      <c r="E13" s="2" t="s">
        <v>23</v>
      </c>
      <c r="F13">
        <v>7.21</v>
      </c>
      <c r="G13" s="64">
        <f t="shared" si="0"/>
        <v>0</v>
      </c>
      <c r="H13" s="2"/>
      <c r="I13" s="17">
        <v>2.7241095</v>
      </c>
      <c r="J13" s="51">
        <v>2.0838810000000003</v>
      </c>
      <c r="K13" s="51">
        <v>1.8704715000000001</v>
      </c>
      <c r="L13" s="17">
        <v>5.1720420000000003</v>
      </c>
      <c r="M13" s="17">
        <v>5.0339535000000017</v>
      </c>
      <c r="N13" s="17">
        <v>4.5443670000000003</v>
      </c>
      <c r="O13" s="17">
        <v>26.792370000000002</v>
      </c>
      <c r="P13" s="17" t="s">
        <v>16</v>
      </c>
      <c r="Q13" s="17">
        <v>4.2681900000000006</v>
      </c>
      <c r="R13" s="17">
        <v>4.6447950000000002</v>
      </c>
      <c r="S13" s="17">
        <v>5.92</v>
      </c>
      <c r="T13" s="17">
        <v>4.4400000000000004</v>
      </c>
      <c r="U13" s="54"/>
      <c r="V13" s="54">
        <v>3.71</v>
      </c>
      <c r="W13" s="54">
        <v>1.86</v>
      </c>
      <c r="X13" s="54">
        <v>40.5</v>
      </c>
      <c r="Y13" s="54" t="s">
        <v>16</v>
      </c>
      <c r="Z13" s="54">
        <v>7.9</v>
      </c>
      <c r="AA13" s="54">
        <v>7.21</v>
      </c>
    </row>
    <row r="14" spans="1:27" x14ac:dyDescent="0.25">
      <c r="A14" s="2">
        <v>41</v>
      </c>
      <c r="B14" s="2">
        <v>1</v>
      </c>
      <c r="C14" s="2" t="s">
        <v>21</v>
      </c>
      <c r="D14" s="2" t="s">
        <v>2</v>
      </c>
      <c r="E14" s="2" t="s">
        <v>22</v>
      </c>
      <c r="F14">
        <v>6.68</v>
      </c>
      <c r="G14" s="64">
        <f t="shared" si="0"/>
        <v>0</v>
      </c>
      <c r="H14" s="2"/>
      <c r="I14" s="17">
        <v>2.0838810000000003</v>
      </c>
      <c r="J14" s="51">
        <v>1.5942944999999999</v>
      </c>
      <c r="K14" s="51">
        <v>2.9626260000000002</v>
      </c>
      <c r="L14" s="17">
        <v>5.0213999999999999</v>
      </c>
      <c r="M14" s="17">
        <v>5.046507000000001</v>
      </c>
      <c r="N14" s="17">
        <v>4.7954370000000006</v>
      </c>
      <c r="O14" s="17">
        <v>37.639890000000001</v>
      </c>
      <c r="P14" s="17" t="s">
        <v>16</v>
      </c>
      <c r="Q14" s="17">
        <v>2.309844</v>
      </c>
      <c r="R14" s="17">
        <v>3.5275335000000005</v>
      </c>
      <c r="S14" s="17">
        <v>0</v>
      </c>
      <c r="T14" s="17">
        <v>0</v>
      </c>
      <c r="U14" s="16"/>
      <c r="V14" s="17">
        <v>3.85</v>
      </c>
      <c r="W14" s="17">
        <v>1.7</v>
      </c>
      <c r="X14" s="17">
        <v>41.3</v>
      </c>
      <c r="Y14" s="17" t="s">
        <v>16</v>
      </c>
      <c r="Z14" s="17">
        <v>0.22</v>
      </c>
      <c r="AA14" s="17">
        <v>6.68</v>
      </c>
    </row>
    <row r="15" spans="1:27" x14ac:dyDescent="0.25">
      <c r="A15" s="2">
        <v>42</v>
      </c>
      <c r="B15" s="2">
        <v>1</v>
      </c>
      <c r="C15" s="2" t="s">
        <v>7</v>
      </c>
      <c r="D15" s="2" t="s">
        <v>21</v>
      </c>
      <c r="E15" s="2" t="s">
        <v>21</v>
      </c>
      <c r="F15">
        <v>6.12</v>
      </c>
      <c r="G15" s="64">
        <f t="shared" si="0"/>
        <v>0</v>
      </c>
      <c r="H15" s="2"/>
      <c r="I15" s="17">
        <v>2.4353790000000002</v>
      </c>
      <c r="J15" s="51">
        <v>1.7951505000000001</v>
      </c>
      <c r="K15" s="51">
        <v>1.5942944999999999</v>
      </c>
      <c r="L15" s="17">
        <v>5.1092745000000006</v>
      </c>
      <c r="M15" s="17">
        <v>5.2348095000000008</v>
      </c>
      <c r="N15" s="17">
        <v>4.619688</v>
      </c>
      <c r="O15" s="17">
        <v>16.221060000000001</v>
      </c>
      <c r="P15" s="17" t="s">
        <v>16</v>
      </c>
      <c r="Q15" s="17">
        <v>3.7032825000000003</v>
      </c>
      <c r="R15" s="17">
        <v>3.7911570000000001</v>
      </c>
      <c r="S15" s="17">
        <v>4.8600000000000003</v>
      </c>
      <c r="T15" s="17">
        <v>3.59</v>
      </c>
      <c r="U15" s="54"/>
      <c r="V15" s="17">
        <v>3.81</v>
      </c>
      <c r="W15" s="17">
        <v>1.52</v>
      </c>
      <c r="X15" s="17">
        <v>34.9</v>
      </c>
      <c r="Y15" s="17" t="s">
        <v>16</v>
      </c>
      <c r="Z15" s="17">
        <v>6.84</v>
      </c>
      <c r="AA15" s="17">
        <v>6.12</v>
      </c>
    </row>
    <row r="16" spans="1:27" x14ac:dyDescent="0.25">
      <c r="A16" s="2">
        <v>43</v>
      </c>
      <c r="B16" s="2">
        <v>1</v>
      </c>
      <c r="C16" s="2" t="s">
        <v>21</v>
      </c>
      <c r="D16" s="2" t="s">
        <v>9</v>
      </c>
      <c r="E16" s="2" t="s">
        <v>24</v>
      </c>
      <c r="F16">
        <v>6.65</v>
      </c>
      <c r="G16" s="64">
        <f t="shared" si="0"/>
        <v>0</v>
      </c>
      <c r="H16" s="2"/>
      <c r="I16" s="17">
        <v>2.0838810000000003</v>
      </c>
      <c r="J16" s="51">
        <v>1.631955</v>
      </c>
      <c r="K16" s="51">
        <v>2.4228255000000001</v>
      </c>
      <c r="L16" s="17">
        <v>5.0716140000000003</v>
      </c>
      <c r="M16" s="17">
        <v>4.8456510000000002</v>
      </c>
      <c r="N16" s="17">
        <v>4.418832000000001</v>
      </c>
      <c r="O16" s="17">
        <v>25.58709</v>
      </c>
      <c r="P16" s="17" t="s">
        <v>16</v>
      </c>
      <c r="Q16" s="17">
        <v>1.832811</v>
      </c>
      <c r="R16" s="17">
        <v>1.4813130000000001</v>
      </c>
      <c r="S16" s="17">
        <v>0</v>
      </c>
      <c r="T16" s="17">
        <v>0</v>
      </c>
      <c r="U16" s="16"/>
      <c r="V16" s="17">
        <v>3.93</v>
      </c>
      <c r="W16" s="17">
        <v>1.61</v>
      </c>
      <c r="X16" s="17">
        <v>43.5</v>
      </c>
      <c r="Y16" s="17" t="s">
        <v>16</v>
      </c>
      <c r="Z16" s="17">
        <v>1.53</v>
      </c>
      <c r="AA16" s="17">
        <v>6.65</v>
      </c>
    </row>
    <row r="17" spans="1:27" x14ac:dyDescent="0.25">
      <c r="A17" s="2">
        <v>44</v>
      </c>
      <c r="B17" s="2">
        <v>1</v>
      </c>
      <c r="C17" s="2" t="s">
        <v>7</v>
      </c>
      <c r="D17" s="2" t="s">
        <v>2</v>
      </c>
      <c r="E17" s="2" t="s">
        <v>22</v>
      </c>
      <c r="F17">
        <v>6.16</v>
      </c>
      <c r="G17" s="64">
        <f t="shared" si="0"/>
        <v>0</v>
      </c>
      <c r="H17" s="2"/>
      <c r="I17" s="17">
        <v>2.3600580000000004</v>
      </c>
      <c r="J17" s="51">
        <v>2.2721835000000001</v>
      </c>
      <c r="K17" s="51">
        <v>2.25963</v>
      </c>
      <c r="L17" s="17">
        <v>5.5988610000000003</v>
      </c>
      <c r="M17" s="17">
        <v>5.2348095000000008</v>
      </c>
      <c r="N17" s="17">
        <v>4.8958650000000006</v>
      </c>
      <c r="O17" s="17">
        <v>36.459719999999997</v>
      </c>
      <c r="P17" s="17" t="s">
        <v>16</v>
      </c>
      <c r="Q17" s="17">
        <v>4.2430829999999995</v>
      </c>
      <c r="R17" s="17">
        <v>4.6699020000000004</v>
      </c>
      <c r="S17" s="17">
        <v>5.55</v>
      </c>
      <c r="T17" s="17">
        <v>4.8099999999999996</v>
      </c>
      <c r="U17" s="54"/>
      <c r="V17" s="17">
        <v>3.96</v>
      </c>
      <c r="W17" s="17">
        <v>2.21</v>
      </c>
      <c r="X17" s="17">
        <v>43</v>
      </c>
      <c r="Y17" s="17" t="s">
        <v>16</v>
      </c>
      <c r="Z17" s="17">
        <v>7.41</v>
      </c>
      <c r="AA17" s="17">
        <v>6.16</v>
      </c>
    </row>
    <row r="18" spans="1:27" x14ac:dyDescent="0.25">
      <c r="A18" s="2">
        <v>45</v>
      </c>
      <c r="B18" s="2">
        <v>1</v>
      </c>
      <c r="C18" s="2" t="s">
        <v>4</v>
      </c>
      <c r="D18" s="2" t="s">
        <v>8</v>
      </c>
      <c r="E18" s="2" t="s">
        <v>24</v>
      </c>
      <c r="F18">
        <v>6.8</v>
      </c>
      <c r="G18" s="64">
        <f t="shared" si="0"/>
        <v>0</v>
      </c>
      <c r="H18" s="2"/>
      <c r="I18" s="17">
        <v>2.7994305000000002</v>
      </c>
      <c r="J18" s="51">
        <v>2.1340950000000003</v>
      </c>
      <c r="K18" s="51">
        <v>1.3557780000000001</v>
      </c>
      <c r="L18" s="17">
        <v>5.6114145000000004</v>
      </c>
      <c r="M18" s="17">
        <v>5.3352375000000007</v>
      </c>
      <c r="N18" s="17">
        <v>4.5192600000000001</v>
      </c>
      <c r="O18" s="17">
        <v>18.12942</v>
      </c>
      <c r="P18" s="17" t="s">
        <v>16</v>
      </c>
      <c r="Q18" s="17">
        <v>4.1426550000000004</v>
      </c>
      <c r="R18" s="17">
        <v>4.3811714999999998</v>
      </c>
      <c r="S18" s="17">
        <v>5.51</v>
      </c>
      <c r="T18" s="17">
        <v>5.29</v>
      </c>
      <c r="U18" s="54"/>
      <c r="V18" s="17">
        <v>3.62</v>
      </c>
      <c r="W18" s="17">
        <v>2.02</v>
      </c>
      <c r="X18" s="17">
        <v>37.200000000000003</v>
      </c>
      <c r="Y18" s="17" t="s">
        <v>16</v>
      </c>
      <c r="Z18" s="17">
        <v>7.62</v>
      </c>
      <c r="AA18" s="17">
        <v>6.8</v>
      </c>
    </row>
    <row r="19" spans="1:27" x14ac:dyDescent="0.25">
      <c r="A19" s="2">
        <v>46</v>
      </c>
      <c r="B19" s="2">
        <v>1</v>
      </c>
      <c r="C19" s="2" t="s">
        <v>5</v>
      </c>
      <c r="D19" s="2" t="s">
        <v>2</v>
      </c>
      <c r="E19" s="2" t="s">
        <v>22</v>
      </c>
      <c r="F19">
        <v>6.88</v>
      </c>
      <c r="G19" s="64">
        <f t="shared" si="0"/>
        <v>0</v>
      </c>
      <c r="H19" s="2"/>
      <c r="I19" s="17">
        <v>2.3600580000000004</v>
      </c>
      <c r="J19" s="51">
        <v>2.8119839999999998</v>
      </c>
      <c r="K19" s="51">
        <v>2.887305</v>
      </c>
      <c r="L19" s="17">
        <v>5.1218279999999998</v>
      </c>
      <c r="M19" s="17">
        <v>5.2222560000000007</v>
      </c>
      <c r="N19" s="17">
        <v>5.1092745000000006</v>
      </c>
      <c r="O19" s="17">
        <v>33.170310000000001</v>
      </c>
      <c r="P19" s="17" t="s">
        <v>16</v>
      </c>
      <c r="Q19" s="17">
        <v>4.0296735000000004</v>
      </c>
      <c r="R19" s="17">
        <v>4.6950089999999998</v>
      </c>
      <c r="S19" s="17">
        <v>5.72</v>
      </c>
      <c r="T19" s="17">
        <v>4.5</v>
      </c>
      <c r="U19" s="54"/>
      <c r="V19" s="17">
        <v>3.54</v>
      </c>
      <c r="W19" s="17">
        <v>2.29</v>
      </c>
      <c r="X19" s="17">
        <v>48.4</v>
      </c>
      <c r="Y19" s="17" t="s">
        <v>16</v>
      </c>
      <c r="Z19" s="17">
        <v>6.96</v>
      </c>
      <c r="AA19" s="17">
        <v>6.88</v>
      </c>
    </row>
    <row r="20" spans="1:27" x14ac:dyDescent="0.25">
      <c r="A20" s="2">
        <v>47</v>
      </c>
      <c r="B20" s="2">
        <v>1</v>
      </c>
      <c r="C20" s="2" t="s">
        <v>7</v>
      </c>
      <c r="D20" s="2" t="s">
        <v>6</v>
      </c>
      <c r="E20" s="2" t="s">
        <v>23</v>
      </c>
      <c r="F20">
        <v>6.46</v>
      </c>
      <c r="G20" s="64">
        <f t="shared" si="0"/>
        <v>0</v>
      </c>
      <c r="H20" s="2"/>
      <c r="I20" s="17">
        <v>2.4353790000000002</v>
      </c>
      <c r="J20" s="51">
        <v>2.309844</v>
      </c>
      <c r="K20" s="51">
        <v>1.7574900000000002</v>
      </c>
      <c r="L20" s="17">
        <v>5.1218279999999998</v>
      </c>
      <c r="M20" s="17">
        <v>4.9586325000000002</v>
      </c>
      <c r="N20" s="17">
        <v>4.5443670000000003</v>
      </c>
      <c r="O20" s="17">
        <v>25.285770000000003</v>
      </c>
      <c r="P20" s="17" t="s">
        <v>16</v>
      </c>
      <c r="Q20" s="17">
        <v>3.8790315</v>
      </c>
      <c r="R20" s="17">
        <v>4.3309575000000002</v>
      </c>
      <c r="S20" s="17">
        <v>5.12</v>
      </c>
      <c r="T20" s="17">
        <v>2.4900000000000002</v>
      </c>
      <c r="U20" s="54"/>
      <c r="V20" s="17">
        <v>3.19</v>
      </c>
      <c r="W20" s="17">
        <v>1.64</v>
      </c>
      <c r="X20" s="17">
        <v>42.6</v>
      </c>
      <c r="Y20" s="17" t="s">
        <v>16</v>
      </c>
      <c r="Z20" s="17">
        <v>7.6</v>
      </c>
      <c r="AA20" s="17">
        <v>6.46</v>
      </c>
    </row>
    <row r="21" spans="1:27" x14ac:dyDescent="0.25">
      <c r="A21" s="2">
        <v>48</v>
      </c>
      <c r="B21" s="2">
        <v>1</v>
      </c>
      <c r="C21" s="2" t="s">
        <v>4</v>
      </c>
      <c r="D21" s="2" t="s">
        <v>21</v>
      </c>
      <c r="E21" s="2" t="s">
        <v>21</v>
      </c>
      <c r="F21">
        <v>6.26</v>
      </c>
      <c r="G21" s="64">
        <f t="shared" si="0"/>
        <v>0</v>
      </c>
      <c r="H21" s="2"/>
      <c r="I21" s="17">
        <v>2.7241095</v>
      </c>
      <c r="J21" s="51">
        <v>2.0211135000000002</v>
      </c>
      <c r="K21" s="51">
        <v>1.1674755000000001</v>
      </c>
      <c r="L21" s="17">
        <v>5.0841675000000004</v>
      </c>
      <c r="M21" s="17">
        <v>4.9586325000000002</v>
      </c>
      <c r="N21" s="17">
        <v>4.4815995000000006</v>
      </c>
      <c r="O21" s="17">
        <v>15.944850000000001</v>
      </c>
      <c r="P21" s="17" t="s">
        <v>16</v>
      </c>
      <c r="Q21" s="17">
        <v>3.8539245000000002</v>
      </c>
      <c r="R21" s="17">
        <v>3.6781755000000005</v>
      </c>
      <c r="S21" s="17">
        <v>5.04</v>
      </c>
      <c r="T21" s="17">
        <v>4.05</v>
      </c>
      <c r="U21" s="54"/>
      <c r="V21" s="17">
        <v>3.05</v>
      </c>
      <c r="W21" s="17">
        <v>1.65</v>
      </c>
      <c r="X21" s="17">
        <v>35.6</v>
      </c>
      <c r="Y21" s="17" t="s">
        <v>16</v>
      </c>
      <c r="Z21" s="17">
        <v>7.27</v>
      </c>
      <c r="AA21" s="17">
        <v>6.26</v>
      </c>
    </row>
    <row r="22" spans="1:27" x14ac:dyDescent="0.25">
      <c r="A22" s="2">
        <v>49</v>
      </c>
      <c r="B22" s="2">
        <v>2</v>
      </c>
      <c r="C22" s="2" t="s">
        <v>5</v>
      </c>
      <c r="D22" s="2" t="s">
        <v>21</v>
      </c>
      <c r="E22" s="2" t="s">
        <v>21</v>
      </c>
      <c r="F22">
        <v>6.43</v>
      </c>
      <c r="G22" s="64">
        <f t="shared" si="0"/>
        <v>0</v>
      </c>
      <c r="H22" s="2"/>
      <c r="I22" s="17">
        <v>2.410272</v>
      </c>
      <c r="J22" s="51">
        <v>1.5566340000000001</v>
      </c>
      <c r="K22" s="51">
        <v>1.7574900000000002</v>
      </c>
      <c r="L22" s="17">
        <v>4.8958650000000006</v>
      </c>
      <c r="M22" s="17">
        <v>4.7703300000000004</v>
      </c>
      <c r="N22" s="17">
        <v>3.1258214999999998</v>
      </c>
      <c r="O22" s="17">
        <v>14.99067</v>
      </c>
      <c r="P22" s="17" t="s">
        <v>16</v>
      </c>
      <c r="Q22" s="17">
        <v>3.7158360000000004</v>
      </c>
      <c r="R22" s="17">
        <v>3.1383750000000004</v>
      </c>
      <c r="S22" s="17">
        <v>4.29</v>
      </c>
      <c r="T22" s="17">
        <v>2.79</v>
      </c>
      <c r="U22" s="54"/>
      <c r="V22" s="17">
        <v>3.5</v>
      </c>
      <c r="W22" s="17">
        <v>1.36</v>
      </c>
      <c r="X22" s="17">
        <v>43.8</v>
      </c>
      <c r="Y22" s="17" t="s">
        <v>16</v>
      </c>
      <c r="Z22" s="17">
        <v>5.76</v>
      </c>
      <c r="AA22" s="17">
        <v>6.43</v>
      </c>
    </row>
    <row r="23" spans="1:27" x14ac:dyDescent="0.25">
      <c r="A23" s="2">
        <v>50</v>
      </c>
      <c r="B23" s="2">
        <v>2</v>
      </c>
      <c r="C23" s="2" t="s">
        <v>5</v>
      </c>
      <c r="D23" s="2" t="s">
        <v>6</v>
      </c>
      <c r="E23" s="2" t="s">
        <v>23</v>
      </c>
      <c r="F23">
        <v>6.52</v>
      </c>
      <c r="G23" s="64">
        <f t="shared" si="0"/>
        <v>0</v>
      </c>
      <c r="H23" s="2"/>
      <c r="I23" s="17">
        <v>2.410272</v>
      </c>
      <c r="J23" s="51">
        <v>2.4228255000000001</v>
      </c>
      <c r="K23" s="51">
        <v>2.5232535000000005</v>
      </c>
      <c r="L23" s="17">
        <v>4.9586325000000002</v>
      </c>
      <c r="M23" s="17">
        <v>5.1343814999999999</v>
      </c>
      <c r="N23" s="17">
        <v>3.565194</v>
      </c>
      <c r="O23" s="17">
        <v>30.835080000000001</v>
      </c>
      <c r="P23" s="17" t="s">
        <v>16</v>
      </c>
      <c r="Q23" s="17">
        <v>4.0673339999999998</v>
      </c>
      <c r="R23" s="17">
        <v>3.6279615000000001</v>
      </c>
      <c r="S23" s="17">
        <v>5.07</v>
      </c>
      <c r="T23" s="17">
        <v>3.19</v>
      </c>
      <c r="U23" s="54"/>
      <c r="V23" s="17">
        <v>3.87</v>
      </c>
      <c r="W23" s="17">
        <v>1.72</v>
      </c>
      <c r="X23" s="17">
        <v>54.5</v>
      </c>
      <c r="Y23" s="17" t="s">
        <v>16</v>
      </c>
      <c r="Z23" s="17">
        <v>6.52</v>
      </c>
      <c r="AA23" s="17">
        <v>6.52</v>
      </c>
    </row>
    <row r="24" spans="1:27" x14ac:dyDescent="0.25">
      <c r="A24" s="2">
        <v>51</v>
      </c>
      <c r="B24" s="2">
        <v>2</v>
      </c>
      <c r="C24" s="2" t="s">
        <v>7</v>
      </c>
      <c r="D24" s="2" t="s">
        <v>2</v>
      </c>
      <c r="E24" s="2" t="s">
        <v>22</v>
      </c>
      <c r="F24">
        <v>6.69</v>
      </c>
      <c r="G24" s="64">
        <f t="shared" si="0"/>
        <v>0</v>
      </c>
      <c r="H24" s="2"/>
      <c r="I24" s="17">
        <v>2.3600580000000004</v>
      </c>
      <c r="J24" s="51">
        <v>2.1592020000000001</v>
      </c>
      <c r="K24" s="51">
        <v>2.1968624999999999</v>
      </c>
      <c r="L24" s="17">
        <v>5.2724700000000002</v>
      </c>
      <c r="M24" s="17">
        <v>5.3980050000000004</v>
      </c>
      <c r="N24" s="17">
        <v>4.7828835000000005</v>
      </c>
      <c r="O24" s="17">
        <v>40.150890000000004</v>
      </c>
      <c r="P24" s="17" t="s">
        <v>16</v>
      </c>
      <c r="Q24" s="17">
        <v>4.5569204999999995</v>
      </c>
      <c r="R24" s="17">
        <v>4.7577765000000003</v>
      </c>
      <c r="S24" s="17">
        <v>5.96</v>
      </c>
      <c r="T24" s="17">
        <v>4.74</v>
      </c>
      <c r="U24" s="54"/>
      <c r="V24" s="17">
        <v>4.12</v>
      </c>
      <c r="W24" s="17">
        <v>2.12</v>
      </c>
      <c r="X24" s="17">
        <v>41.8</v>
      </c>
      <c r="Y24" s="17" t="s">
        <v>16</v>
      </c>
      <c r="Z24" s="17">
        <v>7.62</v>
      </c>
      <c r="AA24" s="17">
        <v>6.69</v>
      </c>
    </row>
    <row r="25" spans="1:27" x14ac:dyDescent="0.25">
      <c r="A25" s="2">
        <v>52</v>
      </c>
      <c r="B25" s="2">
        <v>2</v>
      </c>
      <c r="C25" s="2" t="s">
        <v>21</v>
      </c>
      <c r="D25" s="2" t="s">
        <v>6</v>
      </c>
      <c r="E25" s="2" t="s">
        <v>23</v>
      </c>
      <c r="F25">
        <v>6.41</v>
      </c>
      <c r="G25" s="64">
        <f t="shared" si="0"/>
        <v>0</v>
      </c>
      <c r="H25" s="2"/>
      <c r="I25" s="17">
        <v>1.6445085000000002</v>
      </c>
      <c r="J25" s="51">
        <v>1.2930105000000001</v>
      </c>
      <c r="K25" s="51">
        <v>2.7366630000000001</v>
      </c>
      <c r="L25" s="17">
        <v>4.3811714999999998</v>
      </c>
      <c r="M25" s="17">
        <v>4.4564925000000004</v>
      </c>
      <c r="N25" s="17">
        <v>2.8621980000000002</v>
      </c>
      <c r="O25" s="17">
        <v>23.176530000000003</v>
      </c>
      <c r="P25" s="17" t="s">
        <v>16</v>
      </c>
      <c r="Q25" s="17">
        <v>0.40171200000000007</v>
      </c>
      <c r="R25" s="17">
        <v>0</v>
      </c>
      <c r="S25" s="17">
        <v>0</v>
      </c>
      <c r="T25" s="17">
        <v>0</v>
      </c>
      <c r="U25" s="16"/>
      <c r="V25" s="17">
        <v>4.2300000000000004</v>
      </c>
      <c r="W25" s="17">
        <v>1.79</v>
      </c>
      <c r="X25" s="17">
        <v>40</v>
      </c>
      <c r="Y25" s="17" t="s">
        <v>16</v>
      </c>
      <c r="Z25" s="17">
        <v>0.86</v>
      </c>
      <c r="AA25" s="17">
        <v>6.41</v>
      </c>
    </row>
    <row r="26" spans="1:27" x14ac:dyDescent="0.25">
      <c r="A26" s="2">
        <v>53</v>
      </c>
      <c r="B26" s="2">
        <v>2</v>
      </c>
      <c r="C26" s="2" t="s">
        <v>21</v>
      </c>
      <c r="D26" s="2" t="s">
        <v>9</v>
      </c>
      <c r="E26" s="2" t="s">
        <v>24</v>
      </c>
      <c r="F26">
        <v>7.17</v>
      </c>
      <c r="G26" s="64">
        <f t="shared" si="0"/>
        <v>0</v>
      </c>
      <c r="H26" s="2"/>
      <c r="I26" s="17">
        <v>2.0838810000000003</v>
      </c>
      <c r="J26" s="51">
        <v>1.5440805000000002</v>
      </c>
      <c r="K26" s="51">
        <v>2.0713275000000002</v>
      </c>
      <c r="L26" s="17">
        <v>5.046507000000001</v>
      </c>
      <c r="M26" s="17">
        <v>4.5945810000000007</v>
      </c>
      <c r="N26" s="17">
        <v>3.7911570000000001</v>
      </c>
      <c r="O26" s="17">
        <v>26.666819999999998</v>
      </c>
      <c r="P26" s="17" t="s">
        <v>16</v>
      </c>
      <c r="Q26" s="17">
        <v>1.5315270000000001</v>
      </c>
      <c r="R26" s="17">
        <v>0</v>
      </c>
      <c r="S26" s="17">
        <v>0</v>
      </c>
      <c r="T26" s="17">
        <v>0</v>
      </c>
      <c r="U26" s="16"/>
      <c r="V26" s="17">
        <v>4.16</v>
      </c>
      <c r="W26" s="17">
        <v>1.58</v>
      </c>
      <c r="X26" s="17">
        <v>47.4</v>
      </c>
      <c r="Y26" s="17" t="s">
        <v>16</v>
      </c>
      <c r="Z26" s="17">
        <v>1.02</v>
      </c>
      <c r="AA26" s="17">
        <v>7.17</v>
      </c>
    </row>
    <row r="27" spans="1:27" x14ac:dyDescent="0.25">
      <c r="A27" s="2">
        <v>54</v>
      </c>
      <c r="B27" s="2">
        <v>2</v>
      </c>
      <c r="C27" s="2" t="s">
        <v>4</v>
      </c>
      <c r="D27" s="2" t="s">
        <v>2</v>
      </c>
      <c r="E27" s="2" t="s">
        <v>22</v>
      </c>
      <c r="F27">
        <v>7.09</v>
      </c>
      <c r="G27" s="64">
        <f t="shared" si="0"/>
        <v>0</v>
      </c>
      <c r="H27" s="2"/>
      <c r="I27" s="17">
        <v>2.7994305000000002</v>
      </c>
      <c r="J27" s="51">
        <v>2.8119839999999998</v>
      </c>
      <c r="K27" s="51">
        <v>1.9332390000000002</v>
      </c>
      <c r="L27" s="17">
        <v>5.4356654999999998</v>
      </c>
      <c r="M27" s="17">
        <v>5.3226839999999997</v>
      </c>
      <c r="N27" s="17">
        <v>4.9335255</v>
      </c>
      <c r="O27" s="17">
        <v>33.546959999999999</v>
      </c>
      <c r="P27" s="17" t="s">
        <v>16</v>
      </c>
      <c r="Q27" s="17">
        <v>4.5694740000000005</v>
      </c>
      <c r="R27" s="17">
        <v>4.5443670000000003</v>
      </c>
      <c r="S27" s="17">
        <v>6.57</v>
      </c>
      <c r="T27" s="17">
        <v>4.8</v>
      </c>
      <c r="U27" s="54"/>
      <c r="V27" s="17">
        <v>3.75</v>
      </c>
      <c r="W27" s="17">
        <v>1.83</v>
      </c>
      <c r="X27" s="17">
        <v>40.299999999999997</v>
      </c>
      <c r="Y27" s="17" t="s">
        <v>16</v>
      </c>
      <c r="Z27" s="17">
        <v>7.25</v>
      </c>
      <c r="AA27" s="17">
        <v>7.09</v>
      </c>
    </row>
    <row r="28" spans="1:27" x14ac:dyDescent="0.25">
      <c r="A28" s="2">
        <v>55</v>
      </c>
      <c r="B28" s="2">
        <v>2</v>
      </c>
      <c r="C28" s="2" t="s">
        <v>21</v>
      </c>
      <c r="D28" s="2" t="s">
        <v>21</v>
      </c>
      <c r="E28" s="2" t="s">
        <v>21</v>
      </c>
      <c r="F28">
        <v>6.66</v>
      </c>
      <c r="G28" s="64">
        <f t="shared" si="0"/>
        <v>0</v>
      </c>
      <c r="H28" s="2"/>
      <c r="I28" s="17">
        <v>1.6445085000000002</v>
      </c>
      <c r="J28" s="51">
        <v>1.2930105000000001</v>
      </c>
      <c r="K28" s="51">
        <v>1.8704715000000001</v>
      </c>
      <c r="L28" s="17">
        <v>4.7954370000000006</v>
      </c>
      <c r="M28" s="17">
        <v>4.5192600000000001</v>
      </c>
      <c r="N28" s="17">
        <v>2.4353790000000002</v>
      </c>
      <c r="O28" s="17">
        <v>18.782280000000004</v>
      </c>
      <c r="P28" s="17" t="s">
        <v>16</v>
      </c>
      <c r="Q28" s="17">
        <v>1.5566340000000001</v>
      </c>
      <c r="R28" s="17">
        <v>0</v>
      </c>
      <c r="S28" s="17">
        <v>0</v>
      </c>
      <c r="T28" s="17">
        <v>0</v>
      </c>
      <c r="U28" s="16"/>
      <c r="V28" s="17">
        <v>3.92</v>
      </c>
      <c r="W28" s="17">
        <v>1.26</v>
      </c>
      <c r="X28" s="17">
        <v>29.6</v>
      </c>
      <c r="Y28" s="17" t="s">
        <v>16</v>
      </c>
      <c r="Z28" s="17">
        <v>0.66</v>
      </c>
      <c r="AA28" s="17">
        <v>6.66</v>
      </c>
    </row>
    <row r="29" spans="1:27" x14ac:dyDescent="0.25">
      <c r="A29" s="2">
        <v>56</v>
      </c>
      <c r="B29" s="2">
        <v>2</v>
      </c>
      <c r="C29" s="2" t="s">
        <v>5</v>
      </c>
      <c r="D29" s="2" t="s">
        <v>8</v>
      </c>
      <c r="E29" s="2" t="s">
        <v>24</v>
      </c>
      <c r="F29">
        <v>6.83</v>
      </c>
      <c r="G29" s="64">
        <f t="shared" si="0"/>
        <v>0</v>
      </c>
      <c r="H29" s="2"/>
      <c r="I29" s="17">
        <v>2.3600580000000004</v>
      </c>
      <c r="J29" s="51">
        <v>2.309844</v>
      </c>
      <c r="K29" s="51">
        <v>1.631955</v>
      </c>
      <c r="L29" s="17">
        <v>5.0088464999999998</v>
      </c>
      <c r="M29" s="17">
        <v>4.9586325000000002</v>
      </c>
      <c r="N29" s="17">
        <v>4.732669500000001</v>
      </c>
      <c r="O29" s="17">
        <v>19.535580000000003</v>
      </c>
      <c r="P29" s="17" t="s">
        <v>16</v>
      </c>
      <c r="Q29" s="17">
        <v>3.6781755000000005</v>
      </c>
      <c r="R29" s="17">
        <v>4.1677620000000006</v>
      </c>
      <c r="S29" s="17">
        <v>3.61</v>
      </c>
      <c r="T29" s="17">
        <v>4.7300000000000004</v>
      </c>
      <c r="U29" s="54"/>
      <c r="V29" s="17">
        <v>4.24</v>
      </c>
      <c r="W29" s="17">
        <v>1.7</v>
      </c>
      <c r="X29" s="17">
        <v>45.4</v>
      </c>
      <c r="Y29" s="17" t="s">
        <v>16</v>
      </c>
      <c r="Z29" s="17">
        <v>7.5</v>
      </c>
      <c r="AA29" s="17">
        <v>6.83</v>
      </c>
    </row>
    <row r="30" spans="1:27" x14ac:dyDescent="0.25">
      <c r="A30" s="2">
        <v>57</v>
      </c>
      <c r="B30" s="2">
        <v>2</v>
      </c>
      <c r="C30" s="2" t="s">
        <v>4</v>
      </c>
      <c r="D30" s="2" t="s">
        <v>6</v>
      </c>
      <c r="E30" s="2" t="s">
        <v>23</v>
      </c>
      <c r="F30">
        <v>6.51</v>
      </c>
      <c r="G30" s="64">
        <f t="shared" si="0"/>
        <v>0</v>
      </c>
      <c r="H30" s="2"/>
      <c r="I30" s="17">
        <v>2.7241095</v>
      </c>
      <c r="J30" s="51">
        <v>1.9457925</v>
      </c>
      <c r="K30" s="51">
        <v>1.707276</v>
      </c>
      <c r="L30" s="17">
        <v>5.2222560000000007</v>
      </c>
      <c r="M30" s="17">
        <v>4.9586325000000002</v>
      </c>
      <c r="N30" s="17">
        <v>3.7911570000000001</v>
      </c>
      <c r="O30" s="17">
        <v>29.855790000000002</v>
      </c>
      <c r="P30" s="17" t="s">
        <v>16</v>
      </c>
      <c r="Q30" s="17">
        <v>5.0088464999999998</v>
      </c>
      <c r="R30" s="17">
        <v>4.5945810000000007</v>
      </c>
      <c r="S30" s="17">
        <v>6.33</v>
      </c>
      <c r="T30" s="17">
        <v>4.97</v>
      </c>
      <c r="U30" s="54"/>
      <c r="V30" s="17">
        <v>3.6</v>
      </c>
      <c r="W30" s="17">
        <v>1.67</v>
      </c>
      <c r="X30" s="17">
        <v>43.4</v>
      </c>
      <c r="Y30" s="17" t="s">
        <v>16</v>
      </c>
      <c r="Z30" s="17">
        <v>7.52</v>
      </c>
      <c r="AA30" s="17">
        <v>6.51</v>
      </c>
    </row>
    <row r="31" spans="1:27" x14ac:dyDescent="0.25">
      <c r="A31" s="2">
        <v>58</v>
      </c>
      <c r="B31" s="2">
        <v>2</v>
      </c>
      <c r="C31" s="2" t="s">
        <v>5</v>
      </c>
      <c r="D31" s="2" t="s">
        <v>2</v>
      </c>
      <c r="E31" s="2" t="s">
        <v>22</v>
      </c>
      <c r="F31">
        <v>7.01</v>
      </c>
      <c r="G31" s="64">
        <f t="shared" si="0"/>
        <v>0</v>
      </c>
      <c r="H31" s="2"/>
      <c r="I31" s="17">
        <v>2.3600580000000004</v>
      </c>
      <c r="J31" s="51">
        <v>2.937519</v>
      </c>
      <c r="K31" s="51">
        <v>2.6990025000000002</v>
      </c>
      <c r="L31" s="17">
        <v>5.1971490000000005</v>
      </c>
      <c r="M31" s="17">
        <v>5.146935</v>
      </c>
      <c r="N31" s="17">
        <v>4.5820275000000006</v>
      </c>
      <c r="O31" s="17">
        <v>39.598469999999999</v>
      </c>
      <c r="P31" s="17" t="s">
        <v>16</v>
      </c>
      <c r="Q31" s="17">
        <v>4.732669500000001</v>
      </c>
      <c r="R31" s="17">
        <v>4.3686179999999997</v>
      </c>
      <c r="S31" s="17">
        <v>6.26</v>
      </c>
      <c r="T31" s="17">
        <v>4.8499999999999996</v>
      </c>
      <c r="U31" s="54"/>
      <c r="V31" s="17">
        <v>4.3600000000000003</v>
      </c>
      <c r="W31" s="17">
        <v>1.87</v>
      </c>
      <c r="X31" s="17">
        <v>51.6</v>
      </c>
      <c r="Y31" s="17" t="s">
        <v>16</v>
      </c>
      <c r="Z31" s="17">
        <v>7.32</v>
      </c>
      <c r="AA31" s="17">
        <v>7.01</v>
      </c>
    </row>
    <row r="32" spans="1:27" x14ac:dyDescent="0.25">
      <c r="A32" s="2">
        <v>59</v>
      </c>
      <c r="B32" s="2">
        <v>2</v>
      </c>
      <c r="C32" s="2" t="s">
        <v>4</v>
      </c>
      <c r="D32" s="2" t="s">
        <v>21</v>
      </c>
      <c r="E32" s="2" t="s">
        <v>21</v>
      </c>
      <c r="F32">
        <v>6.35</v>
      </c>
      <c r="G32" s="64">
        <f t="shared" si="0"/>
        <v>0</v>
      </c>
      <c r="H32" s="2"/>
      <c r="I32" s="17">
        <v>2.7241095</v>
      </c>
      <c r="J32" s="51">
        <v>1.6947225000000001</v>
      </c>
      <c r="K32" s="51">
        <v>1.4813130000000001</v>
      </c>
      <c r="L32" s="17">
        <v>5.2097025000000006</v>
      </c>
      <c r="M32" s="17">
        <v>5.046507000000001</v>
      </c>
      <c r="N32" s="17">
        <v>3.5903010000000002</v>
      </c>
      <c r="O32" s="17">
        <v>15.51798</v>
      </c>
      <c r="P32" s="17" t="s">
        <v>16</v>
      </c>
      <c r="Q32" s="17">
        <v>4.0798874999999999</v>
      </c>
      <c r="R32" s="17">
        <v>3.2513565</v>
      </c>
      <c r="S32" s="17">
        <v>5.72</v>
      </c>
      <c r="T32" s="17">
        <v>4.53</v>
      </c>
      <c r="U32" s="54"/>
      <c r="V32" s="17">
        <v>4.17</v>
      </c>
      <c r="W32" s="17">
        <v>1.63</v>
      </c>
      <c r="X32" s="17">
        <v>37.6</v>
      </c>
      <c r="Y32" s="17" t="s">
        <v>16</v>
      </c>
      <c r="Z32" s="17">
        <v>7.23</v>
      </c>
      <c r="AA32" s="17">
        <v>6.35</v>
      </c>
    </row>
    <row r="33" spans="1:27" x14ac:dyDescent="0.25">
      <c r="A33" s="2">
        <v>60</v>
      </c>
      <c r="B33" s="2">
        <v>2</v>
      </c>
      <c r="C33" s="2" t="s">
        <v>21</v>
      </c>
      <c r="D33" s="2" t="s">
        <v>2</v>
      </c>
      <c r="E33" s="2" t="s">
        <v>22</v>
      </c>
      <c r="F33">
        <v>7.02</v>
      </c>
      <c r="G33" s="64">
        <f t="shared" si="0"/>
        <v>0</v>
      </c>
      <c r="H33" s="2"/>
      <c r="I33" s="17">
        <v>2.0838810000000003</v>
      </c>
      <c r="J33" s="51">
        <v>2.0838810000000003</v>
      </c>
      <c r="K33" s="51">
        <v>2.5860210000000001</v>
      </c>
      <c r="L33" s="17">
        <v>5.1594885000000001</v>
      </c>
      <c r="M33" s="17">
        <v>5.0339535000000017</v>
      </c>
      <c r="N33" s="17">
        <v>4.5192600000000001</v>
      </c>
      <c r="O33" s="17">
        <v>41.933700000000002</v>
      </c>
      <c r="P33" s="17" t="s">
        <v>16</v>
      </c>
      <c r="Q33" s="17">
        <v>2.7994305000000002</v>
      </c>
      <c r="R33" s="17">
        <v>3.7534965000000002</v>
      </c>
      <c r="S33" s="17">
        <v>0</v>
      </c>
      <c r="T33" s="17">
        <v>0</v>
      </c>
      <c r="U33" s="16"/>
      <c r="V33" s="17">
        <v>4.46</v>
      </c>
      <c r="W33" s="17">
        <v>2.0099999999999998</v>
      </c>
      <c r="X33" s="17">
        <v>44.6</v>
      </c>
      <c r="Y33" s="17" t="s">
        <v>16</v>
      </c>
      <c r="Z33" s="17">
        <v>1.52</v>
      </c>
      <c r="AA33" s="17">
        <v>7.02</v>
      </c>
    </row>
    <row r="34" spans="1:27" x14ac:dyDescent="0.25">
      <c r="A34" s="2">
        <v>61</v>
      </c>
      <c r="B34" s="2">
        <v>2</v>
      </c>
      <c r="C34" s="2" t="s">
        <v>7</v>
      </c>
      <c r="D34" s="2" t="s">
        <v>21</v>
      </c>
      <c r="E34" s="2" t="s">
        <v>21</v>
      </c>
      <c r="F34">
        <v>6.66</v>
      </c>
      <c r="G34" s="64">
        <f t="shared" si="0"/>
        <v>0</v>
      </c>
      <c r="H34" s="2"/>
      <c r="I34" s="17">
        <v>2.4353790000000002</v>
      </c>
      <c r="J34" s="51">
        <v>1.9960065000000002</v>
      </c>
      <c r="K34" s="51">
        <v>1.4938665000000002</v>
      </c>
      <c r="L34" s="17">
        <v>5.3477910000000008</v>
      </c>
      <c r="M34" s="17">
        <v>5.046507000000001</v>
      </c>
      <c r="N34" s="17">
        <v>3.2388030000000003</v>
      </c>
      <c r="O34" s="17">
        <v>13.38363</v>
      </c>
      <c r="P34" s="17" t="s">
        <v>16</v>
      </c>
      <c r="Q34" s="17">
        <v>3.9166920000000003</v>
      </c>
      <c r="R34" s="17">
        <v>3.4773195000000001</v>
      </c>
      <c r="S34" s="17">
        <v>5.0599999999999996</v>
      </c>
      <c r="T34" s="17">
        <v>4.37</v>
      </c>
      <c r="U34" s="54"/>
      <c r="V34" s="17">
        <v>4.09</v>
      </c>
      <c r="W34" s="17">
        <v>1.73</v>
      </c>
      <c r="X34" s="17">
        <v>40.6</v>
      </c>
      <c r="Y34" s="17" t="s">
        <v>16</v>
      </c>
      <c r="Z34" s="17">
        <v>7.01</v>
      </c>
      <c r="AA34" s="17">
        <v>6.66</v>
      </c>
    </row>
    <row r="35" spans="1:27" x14ac:dyDescent="0.25">
      <c r="A35" s="2">
        <v>62</v>
      </c>
      <c r="B35" s="2">
        <v>2</v>
      </c>
      <c r="C35" s="2" t="s">
        <v>4</v>
      </c>
      <c r="D35" s="2" t="s">
        <v>8</v>
      </c>
      <c r="E35" s="2" t="s">
        <v>24</v>
      </c>
      <c r="F35">
        <v>6.84</v>
      </c>
      <c r="G35" s="64">
        <f t="shared" si="0"/>
        <v>0</v>
      </c>
      <c r="H35" s="2"/>
      <c r="I35" s="17">
        <v>2.7994305000000002</v>
      </c>
      <c r="J35" s="51">
        <v>1.7951505000000001</v>
      </c>
      <c r="K35" s="51">
        <v>1.3808850000000001</v>
      </c>
      <c r="L35" s="17">
        <v>5.4858795000000011</v>
      </c>
      <c r="M35" s="17">
        <v>5.0339535000000017</v>
      </c>
      <c r="N35" s="17">
        <v>4.6824554999999997</v>
      </c>
      <c r="O35" s="17">
        <v>16.421939999999999</v>
      </c>
      <c r="P35" s="17" t="s">
        <v>16</v>
      </c>
      <c r="Q35" s="17">
        <v>3.8162639999999999</v>
      </c>
      <c r="R35" s="17">
        <v>3.6656219999999999</v>
      </c>
      <c r="S35" s="17">
        <v>5.43</v>
      </c>
      <c r="T35" s="17">
        <v>4.62</v>
      </c>
      <c r="U35" s="54"/>
      <c r="V35" s="17">
        <v>3.63</v>
      </c>
      <c r="W35" s="17">
        <v>1.98</v>
      </c>
      <c r="X35" s="17">
        <v>37.700000000000003</v>
      </c>
      <c r="Y35" s="17" t="s">
        <v>16</v>
      </c>
      <c r="Z35" s="17">
        <v>7.44</v>
      </c>
      <c r="AA35" s="17">
        <v>6.84</v>
      </c>
    </row>
    <row r="36" spans="1:27" x14ac:dyDescent="0.25">
      <c r="A36" s="2">
        <v>63</v>
      </c>
      <c r="B36" s="2">
        <v>2</v>
      </c>
      <c r="C36" s="2" t="s">
        <v>7</v>
      </c>
      <c r="D36" s="2" t="s">
        <v>8</v>
      </c>
      <c r="E36" s="2" t="s">
        <v>24</v>
      </c>
      <c r="F36">
        <v>6.38</v>
      </c>
      <c r="G36" s="64">
        <f t="shared" si="0"/>
        <v>0</v>
      </c>
      <c r="H36" s="2"/>
      <c r="I36" s="17">
        <v>2.3600580000000004</v>
      </c>
      <c r="J36" s="51">
        <v>1.3557780000000001</v>
      </c>
      <c r="K36" s="51">
        <v>1.054494</v>
      </c>
      <c r="L36" s="17">
        <v>5.5612005</v>
      </c>
      <c r="M36" s="17">
        <v>5.3352375000000007</v>
      </c>
      <c r="N36" s="17">
        <v>4.5569204999999995</v>
      </c>
      <c r="O36" s="17">
        <v>14.036490000000001</v>
      </c>
      <c r="P36" s="17" t="s">
        <v>16</v>
      </c>
      <c r="Q36" s="17">
        <v>4.192869</v>
      </c>
      <c r="R36" s="17">
        <v>3.9166920000000003</v>
      </c>
      <c r="S36" s="17">
        <v>5.28</v>
      </c>
      <c r="T36" s="17">
        <v>4.2300000000000004</v>
      </c>
      <c r="U36" s="54"/>
      <c r="V36" s="17">
        <v>3.47</v>
      </c>
      <c r="W36" s="17">
        <v>1.51</v>
      </c>
      <c r="X36" s="17">
        <v>40.1</v>
      </c>
      <c r="Y36" s="17" t="s">
        <v>16</v>
      </c>
      <c r="Z36" s="17">
        <v>7.54</v>
      </c>
      <c r="AA36" s="17">
        <v>6.38</v>
      </c>
    </row>
    <row r="37" spans="1:27" x14ac:dyDescent="0.25">
      <c r="A37" s="2">
        <v>64</v>
      </c>
      <c r="B37" s="2">
        <v>2</v>
      </c>
      <c r="C37" s="2" t="s">
        <v>7</v>
      </c>
      <c r="D37" s="2" t="s">
        <v>6</v>
      </c>
      <c r="E37" s="2" t="s">
        <v>23</v>
      </c>
      <c r="F37">
        <v>6.83</v>
      </c>
      <c r="G37" s="64">
        <f t="shared" si="0"/>
        <v>0</v>
      </c>
      <c r="H37" s="2"/>
      <c r="I37" s="17">
        <v>2.4353790000000002</v>
      </c>
      <c r="J37" s="51">
        <v>2.4353790000000002</v>
      </c>
      <c r="K37" s="51">
        <v>1.4059919999999999</v>
      </c>
      <c r="L37" s="17">
        <v>5.0841675000000004</v>
      </c>
      <c r="M37" s="17">
        <v>4.9460790000000001</v>
      </c>
      <c r="N37" s="17">
        <v>4.3058505</v>
      </c>
      <c r="O37" s="17">
        <v>27.244350000000001</v>
      </c>
      <c r="P37" s="17" t="s">
        <v>16</v>
      </c>
      <c r="Q37" s="17">
        <v>3.9794595000000004</v>
      </c>
      <c r="R37" s="17">
        <v>4.5067064999999999</v>
      </c>
      <c r="S37" s="17">
        <v>4.8499999999999996</v>
      </c>
      <c r="T37" s="17">
        <v>3.92</v>
      </c>
      <c r="U37" s="54"/>
      <c r="V37" s="17">
        <v>3.71</v>
      </c>
      <c r="W37" s="17">
        <v>1.72</v>
      </c>
      <c r="X37" s="17">
        <v>43.2</v>
      </c>
      <c r="Y37" s="17" t="s">
        <v>16</v>
      </c>
      <c r="Z37" s="17">
        <v>7.74</v>
      </c>
      <c r="AA37" s="17">
        <v>6.83</v>
      </c>
    </row>
    <row r="38" spans="1:27" x14ac:dyDescent="0.25">
      <c r="P38" s="5"/>
      <c r="Q38" s="5"/>
      <c r="V38" s="5"/>
    </row>
    <row r="39" spans="1:27" x14ac:dyDescent="0.25">
      <c r="A39" s="1" t="s">
        <v>10</v>
      </c>
      <c r="B39" s="1"/>
      <c r="C39" s="1"/>
      <c r="D39" s="1"/>
      <c r="E39" s="1"/>
      <c r="F39" s="1"/>
      <c r="G39" s="1"/>
      <c r="H39" s="1"/>
      <c r="I39" s="16"/>
      <c r="J39" s="16"/>
      <c r="K39" s="16"/>
      <c r="L39" s="16"/>
      <c r="M39" s="2"/>
      <c r="N39" s="16"/>
      <c r="O39" s="16"/>
      <c r="R39" s="16"/>
      <c r="S39" s="16"/>
      <c r="T39" s="16"/>
      <c r="U39" s="16"/>
      <c r="V39" s="16"/>
      <c r="X39" s="16"/>
      <c r="Y39" s="16"/>
    </row>
    <row r="40" spans="1:27" x14ac:dyDescent="0.25">
      <c r="A40" s="1" t="s">
        <v>1</v>
      </c>
      <c r="B40" s="1"/>
      <c r="E40" s="1"/>
      <c r="F40" s="1"/>
      <c r="G40" s="1"/>
      <c r="H40" s="1"/>
      <c r="L40"/>
      <c r="M40" s="2"/>
      <c r="V40" s="5"/>
    </row>
    <row r="41" spans="1:27" x14ac:dyDescent="0.25">
      <c r="A41" t="s">
        <v>21</v>
      </c>
      <c r="C41" s="3">
        <v>0</v>
      </c>
      <c r="H41" s="3"/>
      <c r="I41" s="19">
        <f t="shared" ref="I41:Q41" si="1">AVERAGE(I6,I11,I14,I16,I25,I26,I28,I33)</f>
        <v>1.8641947500000002</v>
      </c>
      <c r="J41" s="17">
        <f t="shared" si="1"/>
        <v>1.5613415625</v>
      </c>
      <c r="K41" s="17">
        <f t="shared" si="1"/>
        <v>2.3945801250000001</v>
      </c>
      <c r="L41" s="17">
        <f t="shared" si="1"/>
        <v>4.7671916250000006</v>
      </c>
      <c r="M41" s="17">
        <f t="shared" si="1"/>
        <v>4.6275339375000009</v>
      </c>
      <c r="N41" s="17">
        <f t="shared" si="1"/>
        <v>3.6373766249999999</v>
      </c>
      <c r="O41" s="17">
        <f t="shared" si="1"/>
        <v>26.78923125</v>
      </c>
      <c r="P41" s="54" t="s">
        <v>16</v>
      </c>
      <c r="Q41" s="17">
        <f t="shared" si="1"/>
        <v>1.522111875</v>
      </c>
      <c r="R41" s="55">
        <f>AVERAGE(R6,R11,R14,R16,R25,R26,R28,R33)</f>
        <v>1.0952928750000002</v>
      </c>
      <c r="S41" s="55">
        <f>AVERAGE(S6,S11,S14,S16,S25,S26,S28,S33)</f>
        <v>0</v>
      </c>
      <c r="T41" s="55">
        <f>AVERAGE(T6,T11,T14,T16,T25,T26,T28,T33)</f>
        <v>0</v>
      </c>
      <c r="U41" s="19"/>
      <c r="V41" s="17">
        <f t="shared" ref="V41:X41" si="2">AVERAGE(V6,V11,V14,V16,V25,V26,V28,V33)</f>
        <v>3.915</v>
      </c>
      <c r="W41" s="17">
        <f t="shared" ref="W41" si="3">AVERAGE(W6,W11,W14,W16,W25,W26,W28,W33)</f>
        <v>1.64</v>
      </c>
      <c r="X41" s="17">
        <f t="shared" si="2"/>
        <v>39.575000000000003</v>
      </c>
      <c r="Y41" s="17" t="s">
        <v>16</v>
      </c>
      <c r="Z41" s="17">
        <f>AVERAGE(Z6,Z11,Z14,Z16,Z25,Z26,Z28,Z33)</f>
        <v>0.77750000000000008</v>
      </c>
      <c r="AA41" s="17">
        <f>AVERAGE(AA6,AA11,AA14,AA16,AA25,AA26,AA28,AA33)</f>
        <v>6.7649999999999988</v>
      </c>
    </row>
    <row r="42" spans="1:27" x14ac:dyDescent="0.25">
      <c r="A42" t="s">
        <v>11</v>
      </c>
      <c r="C42" s="3" t="s">
        <v>5</v>
      </c>
      <c r="H42" s="3"/>
      <c r="I42" s="17">
        <f t="shared" ref="I42:T42" si="4">AVERAGE(I7,I9,I12,I19,I22,I23,I29,I31)</f>
        <v>2.3851650000000006</v>
      </c>
      <c r="J42" s="17">
        <f t="shared" si="4"/>
        <v>2.1952933125</v>
      </c>
      <c r="K42" s="17">
        <f t="shared" si="4"/>
        <v>2.0728966875000001</v>
      </c>
      <c r="L42" s="17">
        <f t="shared" si="4"/>
        <v>4.9868778750000002</v>
      </c>
      <c r="M42" s="17">
        <f t="shared" si="4"/>
        <v>4.9570633125000008</v>
      </c>
      <c r="N42" s="17">
        <f t="shared" si="4"/>
        <v>4.2007149375000008</v>
      </c>
      <c r="O42" s="17">
        <f t="shared" si="4"/>
        <v>25.875855000000001</v>
      </c>
      <c r="P42" s="54" t="s">
        <v>16</v>
      </c>
      <c r="Q42" s="17">
        <f t="shared" si="4"/>
        <v>3.77232675</v>
      </c>
      <c r="R42" s="17">
        <f t="shared" si="4"/>
        <v>4.1253939375000002</v>
      </c>
      <c r="S42" s="17">
        <f t="shared" si="4"/>
        <v>4.8087499999999999</v>
      </c>
      <c r="T42" s="17">
        <f t="shared" si="4"/>
        <v>3.6687500000000002</v>
      </c>
      <c r="U42" s="19"/>
      <c r="V42" s="17">
        <f t="shared" ref="V42:X42" si="5">AVERAGE(V7,V9,V12,V19,V22,V23,V29,V31)</f>
        <v>3.7962499999999997</v>
      </c>
      <c r="W42" s="17">
        <f t="shared" ref="W42" si="6">AVERAGE(W7,W9,W12,W19,W22,W23,W29,W31)</f>
        <v>1.8512499999999998</v>
      </c>
      <c r="X42" s="17">
        <f t="shared" si="5"/>
        <v>48.0625</v>
      </c>
      <c r="Y42" s="17" t="s">
        <v>16</v>
      </c>
      <c r="Z42" s="17">
        <f>AVERAGE(Z7,Z9,Z12,Z19,Z22,Z23,Z29,Z31)</f>
        <v>6.3999999999999995</v>
      </c>
      <c r="AA42" s="17">
        <f>AVERAGE(AA7,AA9,AA12,AA19,AA22,AA23,AA29,AA31)</f>
        <v>6.7262499999999994</v>
      </c>
    </row>
    <row r="43" spans="1:27" x14ac:dyDescent="0.25">
      <c r="A43" t="s">
        <v>12</v>
      </c>
      <c r="C43" s="3" t="s">
        <v>7</v>
      </c>
      <c r="H43" s="3"/>
      <c r="I43" s="17">
        <f t="shared" ref="I43:T43" si="7">AVERAGE(I10,I15,I17,I20,I24,I34,I36,I37)</f>
        <v>2.3977185000000003</v>
      </c>
      <c r="J43" s="17">
        <f t="shared" si="7"/>
        <v>2.0697583125000003</v>
      </c>
      <c r="K43" s="17">
        <f t="shared" si="7"/>
        <v>1.6366625625000002</v>
      </c>
      <c r="L43" s="17">
        <f t="shared" si="7"/>
        <v>5.2944386249999997</v>
      </c>
      <c r="M43" s="17">
        <f t="shared" si="7"/>
        <v>5.1500733750000007</v>
      </c>
      <c r="N43" s="17">
        <f t="shared" si="7"/>
        <v>4.3576336875000008</v>
      </c>
      <c r="O43" s="17">
        <f t="shared" si="7"/>
        <v>24.180929999999996</v>
      </c>
      <c r="P43" s="54" t="s">
        <v>16</v>
      </c>
      <c r="Q43" s="17">
        <f t="shared" si="7"/>
        <v>4.0955793749999998</v>
      </c>
      <c r="R43" s="17">
        <f t="shared" si="7"/>
        <v>4.1912998125000005</v>
      </c>
      <c r="S43" s="17">
        <f t="shared" si="7"/>
        <v>5.28</v>
      </c>
      <c r="T43" s="17">
        <f t="shared" si="7"/>
        <v>4.1725000000000003</v>
      </c>
      <c r="U43" s="19"/>
      <c r="V43" s="17">
        <f t="shared" ref="V43:X43" si="8">AVERAGE(V10,V15,V17,V20,V24,V34,V36,V37)</f>
        <v>3.69625</v>
      </c>
      <c r="W43" s="17">
        <f t="shared" ref="W43" si="9">AVERAGE(W10,W15,W17,W20,W24,W34,W36,W37)</f>
        <v>1.8337500000000002</v>
      </c>
      <c r="X43" s="17">
        <f t="shared" si="8"/>
        <v>41.224999999999994</v>
      </c>
      <c r="Y43" s="17" t="s">
        <v>16</v>
      </c>
      <c r="Z43" s="17">
        <f>AVERAGE(Z10,Z15,Z17,Z20,Z24,Z34,Z36,Z37)</f>
        <v>7.4449999999999994</v>
      </c>
      <c r="AA43" s="17">
        <f>AVERAGE(AA10,AA15,AA17,AA20,AA24,AA34,AA36,AA37)</f>
        <v>6.5475000000000003</v>
      </c>
    </row>
    <row r="44" spans="1:27" x14ac:dyDescent="0.25">
      <c r="A44" t="s">
        <v>13</v>
      </c>
      <c r="C44" s="3" t="s">
        <v>4</v>
      </c>
      <c r="H44" s="3"/>
      <c r="I44" s="17">
        <f t="shared" ref="I44:T44" si="10">AVERAGE(I8,I13,I18,I21,I27,I30,I32,I35)</f>
        <v>2.7617700000000003</v>
      </c>
      <c r="J44" s="17">
        <f t="shared" si="10"/>
        <v>2.0760350624999999</v>
      </c>
      <c r="K44" s="17">
        <f t="shared" si="10"/>
        <v>1.6602003750000001</v>
      </c>
      <c r="L44" s="17">
        <f t="shared" si="10"/>
        <v>5.3164072500000001</v>
      </c>
      <c r="M44" s="17">
        <f t="shared" si="10"/>
        <v>5.1375198750000006</v>
      </c>
      <c r="N44" s="17">
        <f t="shared" si="10"/>
        <v>4.3952941875000002</v>
      </c>
      <c r="O44" s="17">
        <f t="shared" si="10"/>
        <v>24.497943750000001</v>
      </c>
      <c r="P44" s="54" t="s">
        <v>16</v>
      </c>
      <c r="Q44" s="17">
        <f t="shared" si="10"/>
        <v>4.2415138125</v>
      </c>
      <c r="R44" s="17">
        <f t="shared" si="10"/>
        <v>4.2368062500000008</v>
      </c>
      <c r="S44" s="17">
        <f t="shared" si="10"/>
        <v>5.8299999999999992</v>
      </c>
      <c r="T44" s="17">
        <f t="shared" si="10"/>
        <v>4.7287499999999998</v>
      </c>
      <c r="U44" s="19"/>
      <c r="V44" s="17">
        <f t="shared" ref="V44:X44" si="11">AVERAGE(V8,V13,V18,V21,V27,V30,V32,V35)</f>
        <v>3.6025000000000005</v>
      </c>
      <c r="W44" s="17">
        <f t="shared" ref="W44" si="12">AVERAGE(W8,W13,W18,W21,W27,W30,W32,W35)</f>
        <v>1.835</v>
      </c>
      <c r="X44" s="17">
        <f t="shared" si="11"/>
        <v>39</v>
      </c>
      <c r="Y44" s="17" t="s">
        <v>16</v>
      </c>
      <c r="Z44" s="17">
        <f>AVERAGE(Z8,Z13,Z18,Z21,Z27,Z30,Z32,Z35)</f>
        <v>7.4474999999999998</v>
      </c>
      <c r="AA44" s="17">
        <f>AVERAGE(AA8,AA13,AA18,AA21,AA27,AA30,AA32,AA35)</f>
        <v>6.713750000000001</v>
      </c>
    </row>
    <row r="45" spans="1:27" x14ac:dyDescent="0.25">
      <c r="A45" t="s">
        <v>14</v>
      </c>
      <c r="I45" s="17">
        <f>AVERAGE(I6:I37)</f>
        <v>2.3522120624999996</v>
      </c>
      <c r="J45" s="17">
        <f t="shared" ref="J45:S45" si="13">AVERAGE(J6:J37)</f>
        <v>1.9756070625000004</v>
      </c>
      <c r="K45" s="17">
        <f t="shared" si="13"/>
        <v>1.9410849375000003</v>
      </c>
      <c r="L45" s="17">
        <f t="shared" si="13"/>
        <v>5.0912288437500015</v>
      </c>
      <c r="M45" s="17">
        <f t="shared" ref="M45" si="14">AVERAGE(M6:M37)</f>
        <v>4.9680476249999996</v>
      </c>
      <c r="N45" s="17">
        <f t="shared" si="13"/>
        <v>4.1477548593750004</v>
      </c>
      <c r="O45" s="17">
        <f t="shared" si="13"/>
        <v>25.335989999999999</v>
      </c>
      <c r="P45" s="54" t="s">
        <v>16</v>
      </c>
      <c r="Q45" s="17">
        <f t="shared" ref="Q45" si="15">AVERAGE(Q6:Q37)</f>
        <v>3.4078829531250006</v>
      </c>
      <c r="R45" s="17">
        <f t="shared" si="13"/>
        <v>3.4121982187500004</v>
      </c>
      <c r="S45" s="17">
        <f t="shared" si="13"/>
        <v>3.9796874999999998</v>
      </c>
      <c r="T45" s="17">
        <f>AVERAGE(T6:T37)</f>
        <v>3.1425000000000005</v>
      </c>
      <c r="U45" s="19"/>
      <c r="V45" s="17">
        <f t="shared" ref="V45" si="16">AVERAGE(V6:V37)</f>
        <v>3.7524999999999995</v>
      </c>
      <c r="W45" s="17">
        <f t="shared" ref="W45" si="17">AVERAGE(W6:W37)</f>
        <v>1.7899999999999994</v>
      </c>
      <c r="X45" s="17">
        <f t="shared" ref="X45" si="18">AVERAGE(X6:X37)</f>
        <v>41.965624999999982</v>
      </c>
      <c r="Y45" s="17" t="s">
        <v>16</v>
      </c>
      <c r="Z45" s="17">
        <f t="shared" ref="Z45" si="19">AVERAGE(Z6:Z37)</f>
        <v>5.5174999999999992</v>
      </c>
      <c r="AA45" s="17">
        <f t="shared" ref="AA45" si="20">AVERAGE(AA6:AA37)</f>
        <v>6.6881250000000003</v>
      </c>
    </row>
    <row r="46" spans="1:27" x14ac:dyDescent="0.25">
      <c r="A46" s="53" t="s">
        <v>111</v>
      </c>
      <c r="I46" s="52" t="s">
        <v>112</v>
      </c>
      <c r="J46" s="52" t="s">
        <v>112</v>
      </c>
      <c r="K46" s="52" t="s">
        <v>112</v>
      </c>
      <c r="L46" s="52" t="s">
        <v>112</v>
      </c>
      <c r="M46" s="52" t="s">
        <v>112</v>
      </c>
      <c r="N46" s="52" t="s">
        <v>112</v>
      </c>
      <c r="O46" s="52" t="s">
        <v>112</v>
      </c>
      <c r="P46" s="52" t="s">
        <v>112</v>
      </c>
      <c r="Q46" s="52" t="s">
        <v>112</v>
      </c>
      <c r="R46" s="52" t="s">
        <v>112</v>
      </c>
      <c r="S46" s="52" t="s">
        <v>112</v>
      </c>
      <c r="T46" s="52" t="s">
        <v>112</v>
      </c>
      <c r="U46" s="66"/>
      <c r="V46" s="55" t="s">
        <v>112</v>
      </c>
      <c r="W46" s="55" t="s">
        <v>112</v>
      </c>
      <c r="X46" s="55" t="s">
        <v>112</v>
      </c>
      <c r="Y46" s="55" t="s">
        <v>112</v>
      </c>
      <c r="Z46" s="55" t="s">
        <v>112</v>
      </c>
      <c r="AA46" s="55" t="s">
        <v>112</v>
      </c>
    </row>
    <row r="47" spans="1:27" x14ac:dyDescent="0.25">
      <c r="B47" s="7"/>
      <c r="H47" s="2"/>
      <c r="M47" s="2"/>
      <c r="U47" s="5"/>
    </row>
    <row r="48" spans="1:27" x14ac:dyDescent="0.25">
      <c r="A48" t="s">
        <v>16</v>
      </c>
      <c r="B48" s="2" t="s">
        <v>29</v>
      </c>
    </row>
    <row r="50" spans="1:12" x14ac:dyDescent="0.25">
      <c r="A50" t="s">
        <v>30</v>
      </c>
    </row>
    <row r="55" spans="1:12" x14ac:dyDescent="0.25">
      <c r="L55"/>
    </row>
    <row r="56" spans="1:12" x14ac:dyDescent="0.25">
      <c r="L56"/>
    </row>
  </sheetData>
  <autoFilter ref="C5:E37"/>
  <mergeCells count="1">
    <mergeCell ref="C4:E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96"/>
  <sheetViews>
    <sheetView workbookViewId="0">
      <pane xSplit="10" ySplit="5" topLeftCell="T60" activePane="bottomRight" state="frozen"/>
      <selection pane="topRight" activeCell="J1" sqref="J1"/>
      <selection pane="bottomLeft" activeCell="A8" sqref="A8"/>
      <selection pane="bottomRight" activeCell="U83" sqref="U83"/>
    </sheetView>
  </sheetViews>
  <sheetFormatPr defaultRowHeight="15" x14ac:dyDescent="0.25"/>
  <cols>
    <col min="1" max="1" width="10.140625" customWidth="1"/>
    <col min="2" max="2" width="6.5703125" customWidth="1"/>
    <col min="3" max="3" width="9.140625" customWidth="1"/>
    <col min="4" max="4" width="6.7109375" customWidth="1"/>
    <col min="5" max="5" width="8.140625" customWidth="1"/>
    <col min="6" max="6" width="8.85546875" customWidth="1"/>
    <col min="7" max="7" width="8.28515625" customWidth="1"/>
    <col min="8" max="9" width="9" customWidth="1"/>
    <col min="10" max="12" width="7.85546875" customWidth="1"/>
    <col min="13" max="13" width="13.42578125" customWidth="1"/>
    <col min="14" max="14" width="9.140625" customWidth="1"/>
    <col min="15" max="15" width="7.140625" customWidth="1"/>
    <col min="16" max="16" width="8.5703125" customWidth="1"/>
    <col min="17" max="18" width="6.7109375" customWidth="1"/>
    <col min="20" max="20" width="10.28515625" customWidth="1"/>
    <col min="21" max="21" width="10.85546875" customWidth="1"/>
    <col min="22" max="22" width="9.5703125" customWidth="1"/>
    <col min="23" max="23" width="8.140625" customWidth="1"/>
    <col min="24" max="24" width="9.28515625" customWidth="1"/>
    <col min="25" max="28" width="7.42578125" customWidth="1"/>
    <col min="29" max="29" width="8.140625" customWidth="1"/>
  </cols>
  <sheetData>
    <row r="1" spans="1:31" x14ac:dyDescent="0.25">
      <c r="A1" s="1" t="s">
        <v>25</v>
      </c>
      <c r="F1" s="1" t="s">
        <v>130</v>
      </c>
    </row>
    <row r="2" spans="1:31" x14ac:dyDescent="0.25">
      <c r="A2" s="1" t="s">
        <v>129</v>
      </c>
      <c r="D2" s="1" t="s">
        <v>146</v>
      </c>
    </row>
    <row r="3" spans="1:31" ht="17.25" customHeight="1" x14ac:dyDescent="0.25">
      <c r="F3" s="11"/>
      <c r="G3" s="11"/>
      <c r="H3" s="11"/>
      <c r="I3" s="11"/>
      <c r="J3" s="11"/>
      <c r="K3" s="11"/>
      <c r="L3" s="67">
        <f>SUM(L6:L69)</f>
        <v>0</v>
      </c>
      <c r="M3" s="1" t="s">
        <v>160</v>
      </c>
      <c r="N3" s="1"/>
      <c r="O3" s="7" t="s">
        <v>159</v>
      </c>
      <c r="P3" s="7" t="s">
        <v>159</v>
      </c>
      <c r="Q3" s="7" t="s">
        <v>159</v>
      </c>
      <c r="R3" s="7" t="s">
        <v>159</v>
      </c>
      <c r="S3" s="50"/>
      <c r="T3" s="9"/>
      <c r="U3" s="9"/>
      <c r="V3" s="9" t="s">
        <v>158</v>
      </c>
      <c r="W3" s="9" t="s">
        <v>158</v>
      </c>
      <c r="X3" s="7" t="s">
        <v>159</v>
      </c>
      <c r="Y3" s="7" t="s">
        <v>159</v>
      </c>
      <c r="Z3" s="9" t="s">
        <v>158</v>
      </c>
      <c r="AA3" s="9" t="s">
        <v>158</v>
      </c>
      <c r="AB3" s="9" t="s">
        <v>158</v>
      </c>
      <c r="AC3" s="9" t="s">
        <v>158</v>
      </c>
      <c r="AD3" s="7" t="s">
        <v>159</v>
      </c>
      <c r="AE3" s="7" t="s">
        <v>159</v>
      </c>
    </row>
    <row r="4" spans="1:31" x14ac:dyDescent="0.25">
      <c r="E4" s="68" t="s">
        <v>28</v>
      </c>
      <c r="F4" s="68"/>
      <c r="G4" s="68"/>
      <c r="H4" s="68"/>
      <c r="I4" s="68"/>
      <c r="J4" s="68"/>
      <c r="K4" s="63" t="s">
        <v>167</v>
      </c>
      <c r="L4" s="63" t="s">
        <v>168</v>
      </c>
      <c r="M4" s="1" t="s">
        <v>0</v>
      </c>
      <c r="N4" s="58">
        <v>1974</v>
      </c>
      <c r="O4" s="58">
        <v>1975</v>
      </c>
      <c r="P4" s="58">
        <v>1976</v>
      </c>
      <c r="Q4" s="58">
        <v>1977</v>
      </c>
      <c r="R4" s="58">
        <v>1978</v>
      </c>
      <c r="S4" s="58">
        <v>1979</v>
      </c>
      <c r="T4" s="58">
        <v>1980</v>
      </c>
      <c r="U4" s="1"/>
      <c r="V4" s="57">
        <v>1987</v>
      </c>
      <c r="W4" s="57">
        <v>1988</v>
      </c>
      <c r="X4" s="57">
        <v>1989</v>
      </c>
      <c r="Y4" s="57">
        <v>1990</v>
      </c>
      <c r="Z4" s="57">
        <v>1991</v>
      </c>
      <c r="AA4" s="57">
        <v>1992</v>
      </c>
      <c r="AB4" s="57">
        <v>1993</v>
      </c>
      <c r="AC4" s="57">
        <v>1994</v>
      </c>
      <c r="AD4" s="57">
        <v>1995</v>
      </c>
      <c r="AE4" s="57">
        <v>1996</v>
      </c>
    </row>
    <row r="5" spans="1:31" ht="30.75" customHeight="1" x14ac:dyDescent="0.25">
      <c r="A5" s="61" t="s">
        <v>26</v>
      </c>
      <c r="B5" s="13" t="s">
        <v>20</v>
      </c>
      <c r="C5" s="13" t="s">
        <v>18</v>
      </c>
      <c r="D5" s="13" t="s">
        <v>17</v>
      </c>
      <c r="E5" s="1" t="s">
        <v>1</v>
      </c>
      <c r="F5" s="59" t="s">
        <v>148</v>
      </c>
      <c r="G5" s="59" t="s">
        <v>147</v>
      </c>
      <c r="H5" s="60" t="s">
        <v>149</v>
      </c>
      <c r="I5" s="60" t="s">
        <v>154</v>
      </c>
      <c r="J5" s="59" t="s">
        <v>150</v>
      </c>
      <c r="K5" s="59"/>
      <c r="L5" s="59"/>
      <c r="M5" s="12" t="s">
        <v>110</v>
      </c>
      <c r="N5" s="56" t="s">
        <v>113</v>
      </c>
      <c r="O5" s="15" t="s">
        <v>137</v>
      </c>
      <c r="P5" s="15" t="s">
        <v>156</v>
      </c>
      <c r="Q5" s="15" t="s">
        <v>137</v>
      </c>
      <c r="R5" s="15" t="s">
        <v>136</v>
      </c>
      <c r="S5" s="14" t="s">
        <v>114</v>
      </c>
      <c r="T5" s="14" t="s">
        <v>114</v>
      </c>
      <c r="U5" s="14"/>
      <c r="V5" s="15" t="s">
        <v>115</v>
      </c>
      <c r="W5" s="15" t="s">
        <v>157</v>
      </c>
      <c r="X5" s="15" t="s">
        <v>116</v>
      </c>
      <c r="Y5" s="15" t="s">
        <v>116</v>
      </c>
      <c r="Z5" s="15" t="s">
        <v>139</v>
      </c>
      <c r="AA5" s="15" t="s">
        <v>139</v>
      </c>
      <c r="AB5" s="15" t="s">
        <v>140</v>
      </c>
      <c r="AC5" s="15" t="s">
        <v>140</v>
      </c>
      <c r="AD5" s="15" t="s">
        <v>141</v>
      </c>
      <c r="AE5" s="15" t="s">
        <v>141</v>
      </c>
    </row>
    <row r="6" spans="1:31" x14ac:dyDescent="0.25">
      <c r="A6" s="3">
        <v>33</v>
      </c>
      <c r="B6" s="18">
        <v>1</v>
      </c>
      <c r="C6" s="18">
        <v>1</v>
      </c>
      <c r="D6" s="2">
        <v>331</v>
      </c>
      <c r="E6" s="2" t="s">
        <v>21</v>
      </c>
      <c r="F6" s="3" t="s">
        <v>21</v>
      </c>
      <c r="G6" s="2" t="s">
        <v>21</v>
      </c>
      <c r="H6" s="2" t="s">
        <v>27</v>
      </c>
      <c r="I6" s="2" t="s">
        <v>21</v>
      </c>
      <c r="J6" s="2" t="s">
        <v>19</v>
      </c>
      <c r="K6">
        <v>2.0699999999999998</v>
      </c>
      <c r="L6" s="64">
        <f>K6-AE6</f>
        <v>0</v>
      </c>
      <c r="M6" s="7"/>
      <c r="N6" s="17">
        <v>9.4</v>
      </c>
      <c r="O6" s="17">
        <v>1.93</v>
      </c>
      <c r="P6" s="17" t="s">
        <v>16</v>
      </c>
      <c r="Q6" s="17">
        <v>2.33</v>
      </c>
      <c r="R6" s="17">
        <v>0</v>
      </c>
      <c r="S6" s="17" t="s">
        <v>16</v>
      </c>
      <c r="T6" s="17" t="s">
        <v>16</v>
      </c>
      <c r="U6" s="54"/>
      <c r="V6" s="17">
        <v>2.67</v>
      </c>
      <c r="W6" s="17">
        <v>0.36</v>
      </c>
      <c r="X6" s="17">
        <v>0</v>
      </c>
      <c r="Y6" s="17" t="s">
        <v>16</v>
      </c>
      <c r="Z6" s="17">
        <v>0.06</v>
      </c>
      <c r="AA6" s="17" t="s">
        <v>16</v>
      </c>
      <c r="AB6" s="17" t="s">
        <v>16</v>
      </c>
      <c r="AC6" s="17" t="s">
        <v>16</v>
      </c>
      <c r="AD6" s="17">
        <v>1.04</v>
      </c>
      <c r="AE6" s="17">
        <v>2.0699999999999998</v>
      </c>
    </row>
    <row r="7" spans="1:31" x14ac:dyDescent="0.25">
      <c r="A7" s="3">
        <v>33</v>
      </c>
      <c r="B7" s="18">
        <v>1</v>
      </c>
      <c r="C7" s="18">
        <v>2</v>
      </c>
      <c r="D7" s="2">
        <v>332</v>
      </c>
      <c r="E7" s="2" t="s">
        <v>21</v>
      </c>
      <c r="F7" s="3" t="s">
        <v>21</v>
      </c>
      <c r="G7" s="2" t="s">
        <v>21</v>
      </c>
      <c r="H7" s="2" t="s">
        <v>21</v>
      </c>
      <c r="I7" s="2" t="s">
        <v>153</v>
      </c>
      <c r="J7" s="2" t="s">
        <v>21</v>
      </c>
      <c r="K7" t="s">
        <v>16</v>
      </c>
      <c r="L7" s="64"/>
      <c r="N7" s="17">
        <v>4.5999999999999996</v>
      </c>
      <c r="O7" s="17">
        <v>0.73</v>
      </c>
      <c r="P7" s="17" t="s">
        <v>16</v>
      </c>
      <c r="Q7" s="17">
        <v>1.68</v>
      </c>
      <c r="R7" s="17">
        <v>0</v>
      </c>
      <c r="S7" s="17" t="s">
        <v>16</v>
      </c>
      <c r="T7" s="17" t="s">
        <v>16</v>
      </c>
      <c r="U7" s="54"/>
      <c r="V7" s="17">
        <v>1.24</v>
      </c>
      <c r="W7" s="17">
        <v>0.57999999999999996</v>
      </c>
      <c r="X7" s="17">
        <v>0</v>
      </c>
      <c r="Y7" s="17" t="s">
        <v>16</v>
      </c>
      <c r="Z7" s="17">
        <v>0.11</v>
      </c>
      <c r="AA7" s="17" t="s">
        <v>16</v>
      </c>
      <c r="AB7" s="17" t="s">
        <v>16</v>
      </c>
      <c r="AC7" s="17" t="s">
        <v>16</v>
      </c>
      <c r="AD7" s="17">
        <v>0.15</v>
      </c>
      <c r="AE7" s="17" t="s">
        <v>16</v>
      </c>
    </row>
    <row r="8" spans="1:31" x14ac:dyDescent="0.25">
      <c r="A8" s="3">
        <v>34</v>
      </c>
      <c r="B8" s="18">
        <v>1</v>
      </c>
      <c r="C8" s="18">
        <v>1</v>
      </c>
      <c r="D8" s="2">
        <v>341</v>
      </c>
      <c r="E8" s="2" t="s">
        <v>5</v>
      </c>
      <c r="F8" s="3" t="s">
        <v>21</v>
      </c>
      <c r="G8" s="2" t="s">
        <v>21</v>
      </c>
      <c r="H8" s="2" t="s">
        <v>27</v>
      </c>
      <c r="I8" s="2" t="s">
        <v>21</v>
      </c>
      <c r="J8" s="2" t="s">
        <v>21</v>
      </c>
      <c r="K8">
        <v>6.43</v>
      </c>
      <c r="L8" s="64">
        <f>K8-AE8</f>
        <v>0</v>
      </c>
      <c r="N8" s="17">
        <v>13.6</v>
      </c>
      <c r="O8" s="17">
        <v>2.12</v>
      </c>
      <c r="P8" s="17" t="s">
        <v>16</v>
      </c>
      <c r="Q8" s="17">
        <v>1.93</v>
      </c>
      <c r="R8" s="17">
        <v>3.76</v>
      </c>
      <c r="S8" s="17" t="s">
        <v>16</v>
      </c>
      <c r="T8" s="17" t="s">
        <v>16</v>
      </c>
      <c r="U8" s="54"/>
      <c r="V8" s="17">
        <v>2.12</v>
      </c>
      <c r="W8" s="17">
        <v>2.0699999999999998</v>
      </c>
      <c r="X8" s="17">
        <v>0.32</v>
      </c>
      <c r="Y8" s="17" t="s">
        <v>16</v>
      </c>
      <c r="Z8" s="17">
        <v>2.14</v>
      </c>
      <c r="AA8" s="17" t="s">
        <v>16</v>
      </c>
      <c r="AB8" s="17" t="s">
        <v>16</v>
      </c>
      <c r="AC8" s="17" t="s">
        <v>16</v>
      </c>
      <c r="AD8" s="17">
        <v>5.98</v>
      </c>
      <c r="AE8" s="17">
        <v>6.43</v>
      </c>
    </row>
    <row r="9" spans="1:31" x14ac:dyDescent="0.25">
      <c r="A9" s="3">
        <v>34</v>
      </c>
      <c r="B9" s="18">
        <v>1</v>
      </c>
      <c r="C9" s="18">
        <v>2</v>
      </c>
      <c r="D9" s="2">
        <v>342</v>
      </c>
      <c r="E9" s="2" t="s">
        <v>5</v>
      </c>
      <c r="F9" s="3" t="s">
        <v>21</v>
      </c>
      <c r="G9" s="2" t="s">
        <v>21</v>
      </c>
      <c r="H9" s="2" t="s">
        <v>21</v>
      </c>
      <c r="I9" s="2" t="s">
        <v>153</v>
      </c>
      <c r="J9" s="2" t="s">
        <v>19</v>
      </c>
      <c r="K9">
        <v>7.32</v>
      </c>
      <c r="L9" s="64">
        <f t="shared" ref="L9:L69" si="0">K9-AE9</f>
        <v>0</v>
      </c>
      <c r="N9" s="17">
        <v>14</v>
      </c>
      <c r="O9" s="17">
        <v>1.93</v>
      </c>
      <c r="P9" s="17" t="s">
        <v>16</v>
      </c>
      <c r="Q9" s="17">
        <v>1.19</v>
      </c>
      <c r="R9" s="17">
        <v>3.81</v>
      </c>
      <c r="S9" s="17" t="s">
        <v>16</v>
      </c>
      <c r="T9" s="17" t="s">
        <v>16</v>
      </c>
      <c r="U9" s="54"/>
      <c r="V9" s="17">
        <v>1.88</v>
      </c>
      <c r="W9" s="17">
        <v>2.57</v>
      </c>
      <c r="X9" s="17">
        <v>0.32</v>
      </c>
      <c r="Y9" s="17" t="s">
        <v>16</v>
      </c>
      <c r="Z9" s="17">
        <v>2.62</v>
      </c>
      <c r="AA9" s="17" t="s">
        <v>16</v>
      </c>
      <c r="AB9" s="17" t="s">
        <v>16</v>
      </c>
      <c r="AC9" s="17" t="s">
        <v>16</v>
      </c>
      <c r="AD9" s="17">
        <v>6.76</v>
      </c>
      <c r="AE9" s="17">
        <v>7.32</v>
      </c>
    </row>
    <row r="10" spans="1:31" x14ac:dyDescent="0.25">
      <c r="A10" s="3">
        <v>35</v>
      </c>
      <c r="B10" s="18">
        <v>1</v>
      </c>
      <c r="C10" s="18">
        <v>1</v>
      </c>
      <c r="D10" s="2">
        <v>351</v>
      </c>
      <c r="E10" s="2" t="s">
        <v>4</v>
      </c>
      <c r="F10" s="3" t="s">
        <v>2</v>
      </c>
      <c r="G10" s="2" t="s">
        <v>22</v>
      </c>
      <c r="H10" s="2" t="s">
        <v>21</v>
      </c>
      <c r="I10" s="2" t="s">
        <v>21</v>
      </c>
      <c r="J10" s="2" t="s">
        <v>21</v>
      </c>
      <c r="K10">
        <v>8.14</v>
      </c>
      <c r="L10" s="64">
        <f t="shared" si="0"/>
        <v>0</v>
      </c>
      <c r="N10" s="17">
        <v>41.8</v>
      </c>
      <c r="O10" s="17">
        <v>2.2200000000000002</v>
      </c>
      <c r="P10" s="17" t="s">
        <v>16</v>
      </c>
      <c r="Q10" s="17">
        <v>2.73</v>
      </c>
      <c r="R10" s="17">
        <v>5.52</v>
      </c>
      <c r="S10" s="17" t="s">
        <v>16</v>
      </c>
      <c r="T10" s="17" t="s">
        <v>16</v>
      </c>
      <c r="U10" s="54"/>
      <c r="V10" s="17">
        <v>0.98</v>
      </c>
      <c r="W10" s="17">
        <v>2.4300000000000002</v>
      </c>
      <c r="X10" s="17">
        <v>1.1399999999999999</v>
      </c>
      <c r="Y10" s="17" t="s">
        <v>16</v>
      </c>
      <c r="Z10" s="17">
        <v>2.61</v>
      </c>
      <c r="AA10" s="17" t="s">
        <v>16</v>
      </c>
      <c r="AB10" s="17" t="s">
        <v>16</v>
      </c>
      <c r="AC10" s="17" t="s">
        <v>16</v>
      </c>
      <c r="AD10" s="17">
        <v>7.14</v>
      </c>
      <c r="AE10" s="17">
        <v>8.14</v>
      </c>
    </row>
    <row r="11" spans="1:31" x14ac:dyDescent="0.25">
      <c r="A11" s="3">
        <v>35</v>
      </c>
      <c r="B11" s="18">
        <v>1</v>
      </c>
      <c r="C11" s="18">
        <v>2</v>
      </c>
      <c r="D11" s="2">
        <v>352</v>
      </c>
      <c r="E11" s="2" t="s">
        <v>4</v>
      </c>
      <c r="F11" s="3" t="s">
        <v>2</v>
      </c>
      <c r="G11" s="2" t="s">
        <v>22</v>
      </c>
      <c r="H11" s="2" t="s">
        <v>27</v>
      </c>
      <c r="I11" s="2" t="s">
        <v>153</v>
      </c>
      <c r="J11" s="2" t="s">
        <v>19</v>
      </c>
      <c r="K11">
        <v>8.59</v>
      </c>
      <c r="L11" s="64">
        <f t="shared" si="0"/>
        <v>0</v>
      </c>
      <c r="N11" s="17">
        <v>51</v>
      </c>
      <c r="O11" s="17">
        <v>2.44</v>
      </c>
      <c r="P11" s="17" t="s">
        <v>16</v>
      </c>
      <c r="Q11" s="17">
        <v>2.5499999999999998</v>
      </c>
      <c r="R11" s="17">
        <v>5.7</v>
      </c>
      <c r="S11" s="17" t="s">
        <v>16</v>
      </c>
      <c r="T11" s="17" t="s">
        <v>16</v>
      </c>
      <c r="U11" s="54"/>
      <c r="V11" s="17">
        <v>1.31</v>
      </c>
      <c r="W11" s="17">
        <v>3.04</v>
      </c>
      <c r="X11" s="17">
        <v>1.1499999999999999</v>
      </c>
      <c r="Y11" s="17" t="s">
        <v>16</v>
      </c>
      <c r="Z11" s="17">
        <v>3.68</v>
      </c>
      <c r="AA11" s="17" t="s">
        <v>16</v>
      </c>
      <c r="AB11" s="17" t="s">
        <v>16</v>
      </c>
      <c r="AC11" s="17" t="s">
        <v>16</v>
      </c>
      <c r="AD11" s="17">
        <v>8.26</v>
      </c>
      <c r="AE11" s="17">
        <v>8.59</v>
      </c>
    </row>
    <row r="12" spans="1:31" x14ac:dyDescent="0.25">
      <c r="A12" s="3">
        <v>36</v>
      </c>
      <c r="B12" s="18">
        <v>1</v>
      </c>
      <c r="C12" s="18">
        <v>1</v>
      </c>
      <c r="D12" s="2">
        <v>361</v>
      </c>
      <c r="E12" s="2" t="s">
        <v>5</v>
      </c>
      <c r="F12" s="3" t="s">
        <v>6</v>
      </c>
      <c r="G12" s="2" t="s">
        <v>23</v>
      </c>
      <c r="H12" s="2" t="s">
        <v>27</v>
      </c>
      <c r="I12" s="2" t="s">
        <v>21</v>
      </c>
      <c r="J12" s="2" t="s">
        <v>19</v>
      </c>
      <c r="K12">
        <v>8.3800000000000008</v>
      </c>
      <c r="L12" s="64">
        <f t="shared" si="0"/>
        <v>0</v>
      </c>
      <c r="N12" s="17">
        <v>25.7</v>
      </c>
      <c r="O12" s="17">
        <v>2.19</v>
      </c>
      <c r="P12" s="17" t="s">
        <v>16</v>
      </c>
      <c r="Q12" s="17">
        <v>2.42</v>
      </c>
      <c r="R12" s="17">
        <v>3.89</v>
      </c>
      <c r="S12" s="17" t="s">
        <v>16</v>
      </c>
      <c r="T12" s="17" t="s">
        <v>16</v>
      </c>
      <c r="U12" s="54"/>
      <c r="V12" s="17">
        <v>1.79</v>
      </c>
      <c r="W12" s="17">
        <v>2.75</v>
      </c>
      <c r="X12" s="17">
        <v>0.28000000000000003</v>
      </c>
      <c r="Y12" s="17" t="s">
        <v>16</v>
      </c>
      <c r="Z12" s="17">
        <v>2.92</v>
      </c>
      <c r="AA12" s="17" t="s">
        <v>16</v>
      </c>
      <c r="AB12" s="17" t="s">
        <v>16</v>
      </c>
      <c r="AC12" s="17" t="s">
        <v>16</v>
      </c>
      <c r="AD12" s="17">
        <v>8.0500000000000007</v>
      </c>
      <c r="AE12" s="17">
        <v>8.3800000000000008</v>
      </c>
    </row>
    <row r="13" spans="1:31" x14ac:dyDescent="0.25">
      <c r="A13" s="3">
        <v>36</v>
      </c>
      <c r="B13" s="18">
        <v>1</v>
      </c>
      <c r="C13" s="18">
        <v>2</v>
      </c>
      <c r="D13" s="2">
        <v>362</v>
      </c>
      <c r="E13" s="2" t="s">
        <v>5</v>
      </c>
      <c r="F13" s="3" t="s">
        <v>6</v>
      </c>
      <c r="G13" s="2" t="s">
        <v>23</v>
      </c>
      <c r="H13" s="2" t="s">
        <v>21</v>
      </c>
      <c r="I13" s="2" t="s">
        <v>153</v>
      </c>
      <c r="J13" s="2" t="s">
        <v>21</v>
      </c>
      <c r="K13">
        <v>8.4700000000000006</v>
      </c>
      <c r="L13" s="64">
        <f t="shared" si="0"/>
        <v>0</v>
      </c>
      <c r="N13" s="17">
        <v>10.8</v>
      </c>
      <c r="O13" s="17">
        <v>1.45</v>
      </c>
      <c r="P13" s="17" t="s">
        <v>16</v>
      </c>
      <c r="Q13" s="17">
        <v>2.29</v>
      </c>
      <c r="R13" s="17">
        <v>2.34</v>
      </c>
      <c r="S13" s="17" t="s">
        <v>16</v>
      </c>
      <c r="T13" s="17" t="s">
        <v>16</v>
      </c>
      <c r="U13" s="54"/>
      <c r="V13" s="17">
        <v>1.42</v>
      </c>
      <c r="W13" s="17">
        <v>2.6</v>
      </c>
      <c r="X13" s="17">
        <v>0.43</v>
      </c>
      <c r="Y13" s="17" t="s">
        <v>16</v>
      </c>
      <c r="Z13" s="17">
        <v>2.8</v>
      </c>
      <c r="AA13" s="17" t="s">
        <v>16</v>
      </c>
      <c r="AB13" s="17" t="s">
        <v>16</v>
      </c>
      <c r="AC13" s="17" t="s">
        <v>16</v>
      </c>
      <c r="AD13" s="17">
        <v>7.9</v>
      </c>
      <c r="AE13" s="17">
        <v>8.4700000000000006</v>
      </c>
    </row>
    <row r="14" spans="1:31" x14ac:dyDescent="0.25">
      <c r="A14" s="3">
        <v>37</v>
      </c>
      <c r="B14" s="18">
        <v>1</v>
      </c>
      <c r="C14" s="18">
        <v>1</v>
      </c>
      <c r="D14" s="2">
        <v>371</v>
      </c>
      <c r="E14" s="2" t="s">
        <v>7</v>
      </c>
      <c r="F14" s="3" t="s">
        <v>9</v>
      </c>
      <c r="G14" s="2" t="s">
        <v>24</v>
      </c>
      <c r="H14" s="2" t="s">
        <v>27</v>
      </c>
      <c r="I14" s="2" t="s">
        <v>21</v>
      </c>
      <c r="J14" s="2" t="s">
        <v>19</v>
      </c>
      <c r="K14">
        <v>7.76</v>
      </c>
      <c r="L14" s="64">
        <f t="shared" si="0"/>
        <v>0</v>
      </c>
      <c r="N14" s="17">
        <v>19.2</v>
      </c>
      <c r="O14" s="17">
        <v>2.44</v>
      </c>
      <c r="P14" s="17" t="s">
        <v>16</v>
      </c>
      <c r="Q14" s="17">
        <v>2.78</v>
      </c>
      <c r="R14" s="17">
        <v>4.08</v>
      </c>
      <c r="S14" s="17" t="s">
        <v>16</v>
      </c>
      <c r="T14" s="17" t="s">
        <v>16</v>
      </c>
      <c r="U14" s="54"/>
      <c r="V14" s="17">
        <v>1.2</v>
      </c>
      <c r="W14" s="17">
        <v>2.54</v>
      </c>
      <c r="X14" s="17">
        <v>0.75</v>
      </c>
      <c r="Y14" s="17" t="s">
        <v>16</v>
      </c>
      <c r="Z14" s="17">
        <v>2.96</v>
      </c>
      <c r="AA14" s="17" t="s">
        <v>16</v>
      </c>
      <c r="AB14" s="17" t="s">
        <v>16</v>
      </c>
      <c r="AC14" s="17" t="s">
        <v>16</v>
      </c>
      <c r="AD14" s="17">
        <v>7.67</v>
      </c>
      <c r="AE14" s="17">
        <v>7.76</v>
      </c>
    </row>
    <row r="15" spans="1:31" x14ac:dyDescent="0.25">
      <c r="A15" s="3">
        <v>37</v>
      </c>
      <c r="B15" s="18">
        <v>1</v>
      </c>
      <c r="C15" s="18">
        <v>2</v>
      </c>
      <c r="D15" s="2">
        <v>372</v>
      </c>
      <c r="E15" s="2" t="s">
        <v>7</v>
      </c>
      <c r="F15" s="3" t="s">
        <v>9</v>
      </c>
      <c r="G15" s="2" t="s">
        <v>24</v>
      </c>
      <c r="H15" s="2" t="s">
        <v>21</v>
      </c>
      <c r="I15" s="2" t="s">
        <v>153</v>
      </c>
      <c r="J15" s="2" t="s">
        <v>21</v>
      </c>
      <c r="K15">
        <v>8.07</v>
      </c>
      <c r="L15" s="64">
        <f t="shared" si="0"/>
        <v>0</v>
      </c>
      <c r="N15" s="17">
        <v>15.8</v>
      </c>
      <c r="O15" s="17">
        <v>2.12</v>
      </c>
      <c r="P15" s="17" t="s">
        <v>16</v>
      </c>
      <c r="Q15" s="17">
        <v>3.19</v>
      </c>
      <c r="R15" s="17">
        <v>4.3499999999999996</v>
      </c>
      <c r="S15" s="17" t="s">
        <v>16</v>
      </c>
      <c r="T15" s="17" t="s">
        <v>16</v>
      </c>
      <c r="U15" s="54"/>
      <c r="V15" s="17">
        <v>1.4</v>
      </c>
      <c r="W15" s="17">
        <v>2.66</v>
      </c>
      <c r="X15" s="17">
        <v>0.71</v>
      </c>
      <c r="Y15" s="17" t="s">
        <v>16</v>
      </c>
      <c r="Z15" s="17">
        <v>2.74</v>
      </c>
      <c r="AA15" s="17" t="s">
        <v>16</v>
      </c>
      <c r="AB15" s="17" t="s">
        <v>16</v>
      </c>
      <c r="AC15" s="17" t="s">
        <v>16</v>
      </c>
      <c r="AD15" s="17">
        <v>7.89</v>
      </c>
      <c r="AE15" s="17">
        <v>8.07</v>
      </c>
    </row>
    <row r="16" spans="1:31" x14ac:dyDescent="0.25">
      <c r="A16" s="3">
        <v>38</v>
      </c>
      <c r="B16" s="18">
        <v>1</v>
      </c>
      <c r="C16" s="18">
        <v>1</v>
      </c>
      <c r="D16" s="2">
        <v>381</v>
      </c>
      <c r="E16" s="2" t="s">
        <v>21</v>
      </c>
      <c r="F16" s="3" t="s">
        <v>6</v>
      </c>
      <c r="G16" s="2" t="s">
        <v>23</v>
      </c>
      <c r="H16" s="2" t="s">
        <v>21</v>
      </c>
      <c r="I16" s="2" t="s">
        <v>21</v>
      </c>
      <c r="J16" s="2" t="s">
        <v>21</v>
      </c>
      <c r="K16">
        <v>5.52</v>
      </c>
      <c r="L16" s="64">
        <f t="shared" si="0"/>
        <v>0</v>
      </c>
      <c r="M16" s="7"/>
      <c r="N16" s="17">
        <v>1.4</v>
      </c>
      <c r="O16" s="17">
        <v>0.52</v>
      </c>
      <c r="P16" s="17" t="s">
        <v>16</v>
      </c>
      <c r="Q16" s="17">
        <v>1.39</v>
      </c>
      <c r="R16" s="17">
        <v>0</v>
      </c>
      <c r="S16" s="17" t="s">
        <v>16</v>
      </c>
      <c r="T16" s="17" t="s">
        <v>16</v>
      </c>
      <c r="U16" s="4"/>
      <c r="V16" s="17">
        <v>1.07</v>
      </c>
      <c r="W16" s="17">
        <v>1.27</v>
      </c>
      <c r="X16" s="17">
        <v>0</v>
      </c>
      <c r="Y16" s="17" t="s">
        <v>16</v>
      </c>
      <c r="Z16" s="17">
        <v>0.12</v>
      </c>
      <c r="AA16" s="17" t="s">
        <v>16</v>
      </c>
      <c r="AB16" s="17" t="s">
        <v>16</v>
      </c>
      <c r="AC16" s="17" t="s">
        <v>16</v>
      </c>
      <c r="AD16" s="17">
        <v>1.18</v>
      </c>
      <c r="AE16" s="17">
        <v>5.52</v>
      </c>
    </row>
    <row r="17" spans="1:31" x14ac:dyDescent="0.25">
      <c r="A17" s="3">
        <v>38</v>
      </c>
      <c r="B17" s="18">
        <v>1</v>
      </c>
      <c r="C17" s="10">
        <v>2</v>
      </c>
      <c r="D17" s="2">
        <v>382</v>
      </c>
      <c r="E17" s="2" t="s">
        <v>21</v>
      </c>
      <c r="F17" s="3" t="s">
        <v>6</v>
      </c>
      <c r="G17" s="2" t="s">
        <v>23</v>
      </c>
      <c r="H17" s="2" t="s">
        <v>27</v>
      </c>
      <c r="I17" s="2" t="s">
        <v>153</v>
      </c>
      <c r="J17" s="2" t="s">
        <v>19</v>
      </c>
      <c r="K17">
        <v>4.78</v>
      </c>
      <c r="L17" s="64">
        <f t="shared" si="0"/>
        <v>0</v>
      </c>
      <c r="M17" s="7"/>
      <c r="N17" s="17">
        <v>15.5</v>
      </c>
      <c r="O17" s="17">
        <v>2.19</v>
      </c>
      <c r="P17" s="17" t="s">
        <v>16</v>
      </c>
      <c r="Q17" s="17">
        <v>2.48</v>
      </c>
      <c r="R17" s="17">
        <v>0</v>
      </c>
      <c r="S17" s="17" t="s">
        <v>16</v>
      </c>
      <c r="T17" s="17" t="s">
        <v>16</v>
      </c>
      <c r="U17" s="4"/>
      <c r="V17" s="17">
        <v>2.34</v>
      </c>
      <c r="W17" s="17">
        <v>1.27</v>
      </c>
      <c r="X17" s="17">
        <v>0</v>
      </c>
      <c r="Y17" s="17" t="s">
        <v>16</v>
      </c>
      <c r="Z17" s="17">
        <v>0.4</v>
      </c>
      <c r="AA17" s="17" t="s">
        <v>16</v>
      </c>
      <c r="AB17" s="17" t="s">
        <v>16</v>
      </c>
      <c r="AC17" s="17" t="s">
        <v>16</v>
      </c>
      <c r="AD17" s="17">
        <v>0.67</v>
      </c>
      <c r="AE17" s="17">
        <v>4.78</v>
      </c>
    </row>
    <row r="18" spans="1:31" x14ac:dyDescent="0.25">
      <c r="A18" s="3">
        <v>39</v>
      </c>
      <c r="B18" s="18">
        <v>1</v>
      </c>
      <c r="C18" s="18">
        <v>1</v>
      </c>
      <c r="D18" s="2">
        <v>391</v>
      </c>
      <c r="E18" s="2" t="s">
        <v>5</v>
      </c>
      <c r="F18" s="3" t="s">
        <v>9</v>
      </c>
      <c r="G18" s="2" t="s">
        <v>24</v>
      </c>
      <c r="H18" s="2" t="s">
        <v>21</v>
      </c>
      <c r="I18" s="2" t="s">
        <v>21</v>
      </c>
      <c r="J18" s="2" t="s">
        <v>21</v>
      </c>
      <c r="K18">
        <v>8.02</v>
      </c>
      <c r="L18" s="64">
        <f t="shared" si="0"/>
        <v>0</v>
      </c>
      <c r="M18" s="7"/>
      <c r="N18" s="17">
        <v>18.2</v>
      </c>
      <c r="O18" s="17">
        <v>2.2000000000000002</v>
      </c>
      <c r="P18" s="17" t="s">
        <v>16</v>
      </c>
      <c r="Q18" s="17">
        <v>3.04</v>
      </c>
      <c r="R18" s="17">
        <v>3.25</v>
      </c>
      <c r="S18" s="17" t="s">
        <v>16</v>
      </c>
      <c r="T18" s="17" t="s">
        <v>16</v>
      </c>
      <c r="U18" s="4"/>
      <c r="V18" s="17">
        <v>1.1200000000000001</v>
      </c>
      <c r="W18" s="17">
        <v>2.81</v>
      </c>
      <c r="X18" s="17">
        <v>0.31</v>
      </c>
      <c r="Y18" s="17" t="s">
        <v>16</v>
      </c>
      <c r="Z18" s="17">
        <v>1.6</v>
      </c>
      <c r="AA18" s="17" t="s">
        <v>16</v>
      </c>
      <c r="AB18" s="17" t="s">
        <v>16</v>
      </c>
      <c r="AC18" s="17" t="s">
        <v>16</v>
      </c>
      <c r="AD18" s="17">
        <v>8.1199999999999992</v>
      </c>
      <c r="AE18" s="17">
        <v>8.02</v>
      </c>
    </row>
    <row r="19" spans="1:31" x14ac:dyDescent="0.25">
      <c r="A19" s="3">
        <v>39</v>
      </c>
      <c r="B19" s="18">
        <v>1</v>
      </c>
      <c r="C19" s="18">
        <v>2</v>
      </c>
      <c r="D19" s="2">
        <v>392</v>
      </c>
      <c r="E19" s="2" t="s">
        <v>5</v>
      </c>
      <c r="F19" s="3" t="s">
        <v>9</v>
      </c>
      <c r="G19" s="2" t="s">
        <v>24</v>
      </c>
      <c r="H19" s="2" t="s">
        <v>27</v>
      </c>
      <c r="I19" s="2" t="s">
        <v>153</v>
      </c>
      <c r="J19" s="2" t="s">
        <v>19</v>
      </c>
      <c r="K19">
        <v>8.44</v>
      </c>
      <c r="L19" s="64">
        <f t="shared" si="0"/>
        <v>0</v>
      </c>
      <c r="M19" s="7"/>
      <c r="N19" s="17">
        <v>18</v>
      </c>
      <c r="O19" s="17">
        <v>1.97</v>
      </c>
      <c r="P19" s="17" t="s">
        <v>16</v>
      </c>
      <c r="Q19" s="17">
        <v>3.4</v>
      </c>
      <c r="R19" s="17">
        <v>4.1900000000000004</v>
      </c>
      <c r="S19" s="17" t="s">
        <v>16</v>
      </c>
      <c r="T19" s="17" t="s">
        <v>16</v>
      </c>
      <c r="U19" s="4"/>
      <c r="V19" s="17">
        <v>2.2999999999999998</v>
      </c>
      <c r="W19" s="17">
        <v>3.06</v>
      </c>
      <c r="X19" s="17">
        <v>0.2</v>
      </c>
      <c r="Y19" s="17" t="s">
        <v>16</v>
      </c>
      <c r="Z19" s="17">
        <v>2.8</v>
      </c>
      <c r="AA19" s="17" t="s">
        <v>16</v>
      </c>
      <c r="AB19" s="17" t="s">
        <v>16</v>
      </c>
      <c r="AC19" s="17" t="s">
        <v>16</v>
      </c>
      <c r="AD19" s="17">
        <v>8.64</v>
      </c>
      <c r="AE19" s="17">
        <v>8.44</v>
      </c>
    </row>
    <row r="20" spans="1:31" x14ac:dyDescent="0.25">
      <c r="A20" s="3">
        <v>40</v>
      </c>
      <c r="B20" s="18">
        <v>1</v>
      </c>
      <c r="C20" s="18">
        <v>1</v>
      </c>
      <c r="D20" s="2">
        <v>401</v>
      </c>
      <c r="E20" s="2" t="s">
        <v>4</v>
      </c>
      <c r="F20" s="3" t="s">
        <v>6</v>
      </c>
      <c r="G20" s="2" t="s">
        <v>23</v>
      </c>
      <c r="H20" s="2" t="s">
        <v>27</v>
      </c>
      <c r="I20" s="2" t="s">
        <v>21</v>
      </c>
      <c r="J20" s="2" t="s">
        <v>21</v>
      </c>
      <c r="K20">
        <v>8.0500000000000007</v>
      </c>
      <c r="L20" s="64">
        <f t="shared" si="0"/>
        <v>0</v>
      </c>
      <c r="M20" s="7"/>
      <c r="N20" s="17">
        <v>41.8</v>
      </c>
      <c r="O20" s="17">
        <v>2.82</v>
      </c>
      <c r="P20" s="17" t="s">
        <v>16</v>
      </c>
      <c r="Q20" s="17">
        <v>3.07</v>
      </c>
      <c r="R20" s="17">
        <v>5.34</v>
      </c>
      <c r="S20" s="17" t="s">
        <v>16</v>
      </c>
      <c r="T20" s="17" t="s">
        <v>16</v>
      </c>
      <c r="U20" s="4"/>
      <c r="V20" s="17">
        <v>1.78</v>
      </c>
      <c r="W20" s="17">
        <v>2.25</v>
      </c>
      <c r="X20" s="17">
        <v>0.31</v>
      </c>
      <c r="Y20" s="17" t="s">
        <v>16</v>
      </c>
      <c r="Z20" s="17">
        <v>1.96</v>
      </c>
      <c r="AA20" s="17" t="s">
        <v>16</v>
      </c>
      <c r="AB20" s="17" t="s">
        <v>16</v>
      </c>
      <c r="AC20" s="17" t="s">
        <v>16</v>
      </c>
      <c r="AD20" s="17">
        <v>7.7</v>
      </c>
      <c r="AE20" s="17">
        <v>8.0500000000000007</v>
      </c>
    </row>
    <row r="21" spans="1:31" x14ac:dyDescent="0.25">
      <c r="A21" s="3">
        <v>40</v>
      </c>
      <c r="B21" s="18">
        <v>1</v>
      </c>
      <c r="C21" s="18">
        <v>2</v>
      </c>
      <c r="D21" s="2">
        <v>402</v>
      </c>
      <c r="E21" s="2" t="s">
        <v>4</v>
      </c>
      <c r="F21" s="3" t="s">
        <v>6</v>
      </c>
      <c r="G21" s="2" t="s">
        <v>23</v>
      </c>
      <c r="H21" s="2" t="s">
        <v>21</v>
      </c>
      <c r="I21" s="2" t="s">
        <v>153</v>
      </c>
      <c r="J21" s="2" t="s">
        <v>19</v>
      </c>
      <c r="K21">
        <v>8</v>
      </c>
      <c r="L21" s="64">
        <f t="shared" si="0"/>
        <v>0</v>
      </c>
      <c r="M21" s="7"/>
      <c r="N21" s="17">
        <v>23.5</v>
      </c>
      <c r="O21" s="17">
        <v>1.9</v>
      </c>
      <c r="P21" s="17" t="s">
        <v>16</v>
      </c>
      <c r="Q21" s="17">
        <v>2.79</v>
      </c>
      <c r="R21" s="17">
        <v>5.03</v>
      </c>
      <c r="S21" s="17" t="s">
        <v>16</v>
      </c>
      <c r="T21" s="17" t="s">
        <v>16</v>
      </c>
      <c r="U21" s="4"/>
      <c r="V21" s="17">
        <v>1.28</v>
      </c>
      <c r="W21" s="17">
        <v>2.0299999999999998</v>
      </c>
      <c r="X21" s="17">
        <v>0.86</v>
      </c>
      <c r="Y21" s="17" t="s">
        <v>16</v>
      </c>
      <c r="Z21" s="17">
        <v>2.8</v>
      </c>
      <c r="AA21" s="17" t="s">
        <v>16</v>
      </c>
      <c r="AB21" s="17" t="s">
        <v>16</v>
      </c>
      <c r="AC21" s="17" t="s">
        <v>16</v>
      </c>
      <c r="AD21" s="17">
        <v>7.98</v>
      </c>
      <c r="AE21" s="17">
        <v>8</v>
      </c>
    </row>
    <row r="22" spans="1:31" x14ac:dyDescent="0.25">
      <c r="A22" s="3">
        <v>41</v>
      </c>
      <c r="B22" s="18">
        <v>1</v>
      </c>
      <c r="C22" s="18">
        <v>1</v>
      </c>
      <c r="D22" s="2">
        <v>411</v>
      </c>
      <c r="E22" s="2" t="s">
        <v>21</v>
      </c>
      <c r="F22" s="3" t="s">
        <v>2</v>
      </c>
      <c r="G22" s="2" t="s">
        <v>22</v>
      </c>
      <c r="H22" s="2" t="s">
        <v>27</v>
      </c>
      <c r="I22" s="2" t="s">
        <v>21</v>
      </c>
      <c r="J22" s="2" t="s">
        <v>19</v>
      </c>
      <c r="K22">
        <v>2.63</v>
      </c>
      <c r="L22" s="64">
        <f t="shared" si="0"/>
        <v>0</v>
      </c>
      <c r="M22" s="7"/>
      <c r="N22" s="17">
        <v>54.8</v>
      </c>
      <c r="O22" s="17">
        <v>2.02</v>
      </c>
      <c r="P22" s="17" t="s">
        <v>16</v>
      </c>
      <c r="Q22" s="17">
        <v>3.46</v>
      </c>
      <c r="R22" s="17">
        <v>1.6</v>
      </c>
      <c r="S22" s="17" t="s">
        <v>16</v>
      </c>
      <c r="T22" s="17" t="s">
        <v>16</v>
      </c>
      <c r="U22" s="4"/>
      <c r="V22" s="17">
        <v>2.09</v>
      </c>
      <c r="W22" s="17">
        <v>1.54</v>
      </c>
      <c r="X22" s="17">
        <v>0.16</v>
      </c>
      <c r="Y22" s="17" t="s">
        <v>16</v>
      </c>
      <c r="Z22" s="17">
        <v>0.61</v>
      </c>
      <c r="AA22" s="17" t="s">
        <v>16</v>
      </c>
      <c r="AB22" s="17" t="s">
        <v>16</v>
      </c>
      <c r="AC22" s="17" t="s">
        <v>16</v>
      </c>
      <c r="AD22" s="17">
        <v>0.96</v>
      </c>
      <c r="AE22" s="17">
        <v>2.63</v>
      </c>
    </row>
    <row r="23" spans="1:31" x14ac:dyDescent="0.25">
      <c r="A23" s="3">
        <v>41</v>
      </c>
      <c r="B23" s="18">
        <v>1</v>
      </c>
      <c r="C23" s="18">
        <v>2</v>
      </c>
      <c r="D23" s="2">
        <v>412</v>
      </c>
      <c r="E23" s="2" t="s">
        <v>21</v>
      </c>
      <c r="F23" s="3" t="s">
        <v>2</v>
      </c>
      <c r="G23" s="2" t="s">
        <v>22</v>
      </c>
      <c r="H23" s="2" t="s">
        <v>21</v>
      </c>
      <c r="I23" s="2" t="s">
        <v>153</v>
      </c>
      <c r="J23" s="2" t="s">
        <v>21</v>
      </c>
      <c r="K23">
        <v>4.17</v>
      </c>
      <c r="L23" s="64">
        <f t="shared" si="0"/>
        <v>0</v>
      </c>
      <c r="M23" s="7"/>
      <c r="N23" s="17">
        <v>12.4</v>
      </c>
      <c r="O23" s="17">
        <v>0.91</v>
      </c>
      <c r="P23" s="17" t="s">
        <v>16</v>
      </c>
      <c r="Q23" s="17">
        <v>2.5</v>
      </c>
      <c r="R23" s="17">
        <v>1.17</v>
      </c>
      <c r="S23" s="17" t="s">
        <v>16</v>
      </c>
      <c r="T23" s="17" t="s">
        <v>16</v>
      </c>
      <c r="U23" s="4"/>
      <c r="V23" s="17">
        <v>1.44</v>
      </c>
      <c r="W23" s="17">
        <v>1.86</v>
      </c>
      <c r="X23" s="17">
        <v>0.32</v>
      </c>
      <c r="Y23" s="17" t="s">
        <v>16</v>
      </c>
      <c r="Z23" s="17">
        <v>2.15</v>
      </c>
      <c r="AA23" s="17" t="s">
        <v>16</v>
      </c>
      <c r="AB23" s="17" t="s">
        <v>16</v>
      </c>
      <c r="AC23" s="17" t="s">
        <v>16</v>
      </c>
      <c r="AD23" s="17">
        <v>1.18</v>
      </c>
      <c r="AE23" s="17">
        <v>4.17</v>
      </c>
    </row>
    <row r="24" spans="1:31" x14ac:dyDescent="0.25">
      <c r="A24" s="3">
        <v>42</v>
      </c>
      <c r="B24" s="18">
        <v>1</v>
      </c>
      <c r="C24" s="18">
        <v>1</v>
      </c>
      <c r="D24" s="2">
        <v>421</v>
      </c>
      <c r="E24" s="2" t="s">
        <v>7</v>
      </c>
      <c r="F24" s="3" t="s">
        <v>21</v>
      </c>
      <c r="G24" s="2" t="s">
        <v>21</v>
      </c>
      <c r="H24" s="2" t="s">
        <v>21</v>
      </c>
      <c r="I24" s="2" t="s">
        <v>21</v>
      </c>
      <c r="J24" s="2" t="s">
        <v>21</v>
      </c>
      <c r="K24">
        <v>7.77</v>
      </c>
      <c r="L24" s="64">
        <f t="shared" si="0"/>
        <v>0</v>
      </c>
      <c r="M24" s="7"/>
      <c r="N24" s="17">
        <v>13.9</v>
      </c>
      <c r="O24" s="17">
        <v>2.25</v>
      </c>
      <c r="P24" s="17" t="s">
        <v>16</v>
      </c>
      <c r="Q24" s="17">
        <v>1.97</v>
      </c>
      <c r="R24" s="17">
        <v>4.47</v>
      </c>
      <c r="S24" s="17" t="s">
        <v>16</v>
      </c>
      <c r="T24" s="17" t="s">
        <v>16</v>
      </c>
      <c r="U24" s="4"/>
      <c r="V24" s="17">
        <v>1.32</v>
      </c>
      <c r="W24" s="17">
        <v>2.99</v>
      </c>
      <c r="X24" s="17">
        <v>0.67</v>
      </c>
      <c r="Y24" s="17" t="s">
        <v>16</v>
      </c>
      <c r="Z24" s="17">
        <v>2.09</v>
      </c>
      <c r="AA24" s="17" t="s">
        <v>16</v>
      </c>
      <c r="AB24" s="17" t="s">
        <v>16</v>
      </c>
      <c r="AC24" s="17" t="s">
        <v>16</v>
      </c>
      <c r="AD24" s="17">
        <v>7.11</v>
      </c>
      <c r="AE24" s="17">
        <v>7.77</v>
      </c>
    </row>
    <row r="25" spans="1:31" x14ac:dyDescent="0.25">
      <c r="A25" s="3">
        <v>42</v>
      </c>
      <c r="B25" s="18">
        <v>1</v>
      </c>
      <c r="C25" s="18">
        <v>2</v>
      </c>
      <c r="D25" s="2">
        <v>422</v>
      </c>
      <c r="E25" s="2" t="s">
        <v>7</v>
      </c>
      <c r="F25" s="3" t="s">
        <v>21</v>
      </c>
      <c r="G25" s="2" t="s">
        <v>21</v>
      </c>
      <c r="H25" s="2" t="s">
        <v>27</v>
      </c>
      <c r="I25" s="2" t="s">
        <v>153</v>
      </c>
      <c r="J25" s="2" t="s">
        <v>19</v>
      </c>
      <c r="K25">
        <v>7.55</v>
      </c>
      <c r="L25" s="64">
        <f t="shared" si="0"/>
        <v>0</v>
      </c>
      <c r="M25" s="7"/>
      <c r="N25" s="17">
        <v>12.7</v>
      </c>
      <c r="O25" s="17">
        <v>2.2000000000000002</v>
      </c>
      <c r="P25" s="17" t="s">
        <v>16</v>
      </c>
      <c r="Q25" s="17">
        <v>1.91</v>
      </c>
      <c r="R25" s="17">
        <v>4.74</v>
      </c>
      <c r="S25" s="17" t="s">
        <v>16</v>
      </c>
      <c r="T25" s="17" t="s">
        <v>16</v>
      </c>
      <c r="U25" s="4"/>
      <c r="V25" s="17">
        <v>2.0499999999999998</v>
      </c>
      <c r="W25" s="17">
        <v>2.61</v>
      </c>
      <c r="X25" s="17">
        <v>1.03</v>
      </c>
      <c r="Y25" s="17" t="s">
        <v>16</v>
      </c>
      <c r="Z25" s="17">
        <v>2.8</v>
      </c>
      <c r="AA25" s="17" t="s">
        <v>16</v>
      </c>
      <c r="AB25" s="17" t="s">
        <v>16</v>
      </c>
      <c r="AC25" s="17" t="s">
        <v>16</v>
      </c>
      <c r="AD25" s="17">
        <v>6.89</v>
      </c>
      <c r="AE25" s="17">
        <v>7.55</v>
      </c>
    </row>
    <row r="26" spans="1:31" x14ac:dyDescent="0.25">
      <c r="A26" s="3">
        <v>43</v>
      </c>
      <c r="B26" s="18">
        <v>1</v>
      </c>
      <c r="C26" s="18">
        <v>1</v>
      </c>
      <c r="D26" s="2">
        <v>431</v>
      </c>
      <c r="E26" s="2" t="s">
        <v>21</v>
      </c>
      <c r="F26" s="3" t="s">
        <v>9</v>
      </c>
      <c r="G26" s="2" t="s">
        <v>24</v>
      </c>
      <c r="H26" s="2" t="s">
        <v>21</v>
      </c>
      <c r="I26" s="2" t="s">
        <v>21</v>
      </c>
      <c r="J26" s="2" t="s">
        <v>19</v>
      </c>
      <c r="K26">
        <v>5.25</v>
      </c>
      <c r="L26" s="64">
        <f t="shared" si="0"/>
        <v>0</v>
      </c>
      <c r="M26" s="7"/>
      <c r="N26" s="17">
        <v>18.600000000000001</v>
      </c>
      <c r="O26" s="17">
        <v>1.52</v>
      </c>
      <c r="P26" s="17" t="s">
        <v>16</v>
      </c>
      <c r="Q26" s="17">
        <v>2.13</v>
      </c>
      <c r="R26" s="17">
        <v>0</v>
      </c>
      <c r="S26" s="17" t="s">
        <v>16</v>
      </c>
      <c r="T26" s="17" t="s">
        <v>16</v>
      </c>
      <c r="U26" s="4"/>
      <c r="V26" s="17">
        <v>1.83</v>
      </c>
      <c r="W26" s="17">
        <v>2.08</v>
      </c>
      <c r="X26" s="17">
        <v>0.28000000000000003</v>
      </c>
      <c r="Y26" s="17" t="s">
        <v>16</v>
      </c>
      <c r="Z26" s="17">
        <v>1.97</v>
      </c>
      <c r="AA26" s="17" t="s">
        <v>16</v>
      </c>
      <c r="AB26" s="17" t="s">
        <v>16</v>
      </c>
      <c r="AC26" s="17" t="s">
        <v>16</v>
      </c>
      <c r="AD26" s="17">
        <v>2.1</v>
      </c>
      <c r="AE26" s="17">
        <v>5.25</v>
      </c>
    </row>
    <row r="27" spans="1:31" x14ac:dyDescent="0.25">
      <c r="A27" s="3">
        <v>43</v>
      </c>
      <c r="B27" s="18">
        <v>1</v>
      </c>
      <c r="C27" s="18">
        <v>2</v>
      </c>
      <c r="D27" s="2">
        <v>432</v>
      </c>
      <c r="E27" s="2" t="s">
        <v>21</v>
      </c>
      <c r="F27" s="3" t="s">
        <v>9</v>
      </c>
      <c r="G27" s="2" t="s">
        <v>24</v>
      </c>
      <c r="H27" s="2" t="s">
        <v>27</v>
      </c>
      <c r="I27" s="2" t="s">
        <v>153</v>
      </c>
      <c r="J27" s="2" t="s">
        <v>21</v>
      </c>
      <c r="K27">
        <v>5.09</v>
      </c>
      <c r="L27" s="64">
        <f t="shared" si="0"/>
        <v>0</v>
      </c>
      <c r="M27" s="7"/>
      <c r="N27" s="17">
        <v>21.5</v>
      </c>
      <c r="O27" s="17">
        <v>2.2599999999999998</v>
      </c>
      <c r="P27" s="17" t="s">
        <v>16</v>
      </c>
      <c r="Q27" s="17">
        <v>2.64</v>
      </c>
      <c r="R27" s="17">
        <v>0</v>
      </c>
      <c r="S27" s="17" t="s">
        <v>16</v>
      </c>
      <c r="T27" s="17" t="s">
        <v>16</v>
      </c>
      <c r="U27" s="4"/>
      <c r="V27" s="17">
        <v>2.19</v>
      </c>
      <c r="W27" s="17">
        <v>2.23</v>
      </c>
      <c r="X27" s="17">
        <v>0.39</v>
      </c>
      <c r="Y27" s="17" t="s">
        <v>16</v>
      </c>
      <c r="Z27" s="17">
        <v>2.0099999999999998</v>
      </c>
      <c r="AA27" s="17" t="s">
        <v>16</v>
      </c>
      <c r="AB27" s="17" t="s">
        <v>16</v>
      </c>
      <c r="AC27" s="17" t="s">
        <v>16</v>
      </c>
      <c r="AD27" s="17">
        <v>2.69</v>
      </c>
      <c r="AE27" s="17">
        <v>5.09</v>
      </c>
    </row>
    <row r="28" spans="1:31" x14ac:dyDescent="0.25">
      <c r="A28" s="3">
        <v>44</v>
      </c>
      <c r="B28" s="18">
        <v>1</v>
      </c>
      <c r="C28" s="18">
        <v>1</v>
      </c>
      <c r="D28" s="2">
        <v>441</v>
      </c>
      <c r="E28" s="2" t="s">
        <v>7</v>
      </c>
      <c r="F28" s="3" t="s">
        <v>2</v>
      </c>
      <c r="G28" s="2" t="s">
        <v>22</v>
      </c>
      <c r="H28" s="2" t="s">
        <v>27</v>
      </c>
      <c r="I28" s="2" t="s">
        <v>21</v>
      </c>
      <c r="J28" s="2" t="s">
        <v>19</v>
      </c>
      <c r="K28">
        <v>7.65</v>
      </c>
      <c r="L28" s="64">
        <f t="shared" si="0"/>
        <v>0</v>
      </c>
      <c r="M28" s="7"/>
      <c r="N28" s="19" t="s">
        <v>16</v>
      </c>
      <c r="O28" s="17">
        <v>2.48</v>
      </c>
      <c r="P28" s="17" t="s">
        <v>16</v>
      </c>
      <c r="Q28" s="17">
        <v>2.86</v>
      </c>
      <c r="R28" s="17">
        <v>4.84</v>
      </c>
      <c r="S28" s="17" t="s">
        <v>16</v>
      </c>
      <c r="T28" s="17" t="s">
        <v>16</v>
      </c>
      <c r="U28" s="4"/>
      <c r="V28" s="17">
        <v>1.62</v>
      </c>
      <c r="W28" s="17">
        <v>2.97</v>
      </c>
      <c r="X28" s="17">
        <v>0.75</v>
      </c>
      <c r="Y28" s="17" t="s">
        <v>16</v>
      </c>
      <c r="Z28" s="17">
        <v>2.86</v>
      </c>
      <c r="AA28" s="17" t="s">
        <v>16</v>
      </c>
      <c r="AB28" s="17" t="s">
        <v>16</v>
      </c>
      <c r="AC28" s="17" t="s">
        <v>16</v>
      </c>
      <c r="AD28" s="17">
        <v>7.2</v>
      </c>
      <c r="AE28" s="17">
        <v>7.65</v>
      </c>
    </row>
    <row r="29" spans="1:31" x14ac:dyDescent="0.25">
      <c r="A29" s="3">
        <v>44</v>
      </c>
      <c r="B29" s="18">
        <v>1</v>
      </c>
      <c r="C29" s="18">
        <v>2</v>
      </c>
      <c r="D29" s="2">
        <v>442</v>
      </c>
      <c r="E29" s="2" t="s">
        <v>7</v>
      </c>
      <c r="F29" s="3" t="s">
        <v>2</v>
      </c>
      <c r="G29" s="2" t="s">
        <v>22</v>
      </c>
      <c r="H29" s="2" t="s">
        <v>21</v>
      </c>
      <c r="I29" s="2" t="s">
        <v>153</v>
      </c>
      <c r="J29" s="2" t="s">
        <v>21</v>
      </c>
      <c r="K29">
        <v>7.18</v>
      </c>
      <c r="L29" s="64">
        <f t="shared" si="0"/>
        <v>0</v>
      </c>
      <c r="M29" s="7"/>
      <c r="N29" s="17">
        <v>38.5</v>
      </c>
      <c r="O29" s="17">
        <v>1.93</v>
      </c>
      <c r="P29" s="17" t="s">
        <v>16</v>
      </c>
      <c r="Q29" s="17">
        <v>2.19</v>
      </c>
      <c r="R29" s="17">
        <v>4.5199999999999996</v>
      </c>
      <c r="S29" s="17" t="s">
        <v>16</v>
      </c>
      <c r="T29" s="17" t="s">
        <v>16</v>
      </c>
      <c r="U29" s="4"/>
      <c r="V29" s="17">
        <v>1.46</v>
      </c>
      <c r="W29" s="17">
        <v>2.97</v>
      </c>
      <c r="X29" s="17">
        <v>0.87</v>
      </c>
      <c r="Y29" s="17" t="s">
        <v>16</v>
      </c>
      <c r="Z29" s="17">
        <v>2.61</v>
      </c>
      <c r="AA29" s="17" t="s">
        <v>16</v>
      </c>
      <c r="AB29" s="17" t="s">
        <v>16</v>
      </c>
      <c r="AC29" s="17" t="s">
        <v>16</v>
      </c>
      <c r="AD29" s="17">
        <v>7.06</v>
      </c>
      <c r="AE29" s="17">
        <v>7.18</v>
      </c>
    </row>
    <row r="30" spans="1:31" x14ac:dyDescent="0.25">
      <c r="A30" s="3">
        <v>45</v>
      </c>
      <c r="B30" s="18">
        <v>1</v>
      </c>
      <c r="C30" s="18">
        <v>1</v>
      </c>
      <c r="D30" s="2">
        <v>451</v>
      </c>
      <c r="E30" s="2" t="s">
        <v>4</v>
      </c>
      <c r="F30" s="3" t="s">
        <v>9</v>
      </c>
      <c r="G30" s="2" t="s">
        <v>24</v>
      </c>
      <c r="H30" s="2" t="s">
        <v>21</v>
      </c>
      <c r="I30" s="2" t="s">
        <v>21</v>
      </c>
      <c r="J30" s="2" t="s">
        <v>19</v>
      </c>
      <c r="K30">
        <v>7.4</v>
      </c>
      <c r="L30" s="64">
        <f t="shared" si="0"/>
        <v>0</v>
      </c>
      <c r="M30" s="7"/>
      <c r="N30" s="17">
        <v>15.8</v>
      </c>
      <c r="O30" s="17">
        <v>2.0699999999999998</v>
      </c>
      <c r="P30" s="17" t="s">
        <v>16</v>
      </c>
      <c r="Q30" s="17">
        <v>2.98</v>
      </c>
      <c r="R30" s="17">
        <v>4.43</v>
      </c>
      <c r="S30" s="17" t="s">
        <v>16</v>
      </c>
      <c r="T30" s="17" t="s">
        <v>16</v>
      </c>
      <c r="U30" s="4"/>
      <c r="V30" s="17">
        <v>1.57</v>
      </c>
      <c r="W30" s="17">
        <v>2.19</v>
      </c>
      <c r="X30" s="17">
        <v>0.71</v>
      </c>
      <c r="Y30" s="17" t="s">
        <v>16</v>
      </c>
      <c r="Z30" s="17">
        <v>2.57</v>
      </c>
      <c r="AA30" s="17" t="s">
        <v>16</v>
      </c>
      <c r="AB30" s="17" t="s">
        <v>16</v>
      </c>
      <c r="AC30" s="17" t="s">
        <v>16</v>
      </c>
      <c r="AD30" s="17">
        <v>7.23</v>
      </c>
      <c r="AE30" s="17">
        <v>7.4</v>
      </c>
    </row>
    <row r="31" spans="1:31" x14ac:dyDescent="0.25">
      <c r="A31" s="3">
        <v>45</v>
      </c>
      <c r="B31" s="18">
        <v>1</v>
      </c>
      <c r="C31" s="18">
        <v>2</v>
      </c>
      <c r="D31" s="2">
        <v>452</v>
      </c>
      <c r="E31" s="2" t="s">
        <v>4</v>
      </c>
      <c r="F31" s="3" t="s">
        <v>9</v>
      </c>
      <c r="G31" s="2" t="s">
        <v>24</v>
      </c>
      <c r="H31" s="2" t="s">
        <v>27</v>
      </c>
      <c r="I31" s="2" t="s">
        <v>153</v>
      </c>
      <c r="J31" s="2" t="s">
        <v>21</v>
      </c>
      <c r="K31">
        <v>7.62</v>
      </c>
      <c r="L31" s="64">
        <f t="shared" si="0"/>
        <v>0</v>
      </c>
      <c r="M31" s="7"/>
      <c r="N31" s="17">
        <v>13.7</v>
      </c>
      <c r="O31" s="17">
        <v>2.29</v>
      </c>
      <c r="P31" s="17" t="s">
        <v>16</v>
      </c>
      <c r="Q31" s="17">
        <v>3.34</v>
      </c>
      <c r="R31" s="17">
        <v>4.7699999999999996</v>
      </c>
      <c r="S31" s="17" t="s">
        <v>16</v>
      </c>
      <c r="T31" s="17" t="s">
        <v>16</v>
      </c>
      <c r="U31" s="4"/>
      <c r="V31" s="17">
        <v>1.77</v>
      </c>
      <c r="W31" s="17">
        <v>2.56</v>
      </c>
      <c r="X31" s="17">
        <v>0.91</v>
      </c>
      <c r="Y31" s="17" t="s">
        <v>16</v>
      </c>
      <c r="Z31" s="17">
        <v>3.04</v>
      </c>
      <c r="AA31" s="17" t="s">
        <v>16</v>
      </c>
      <c r="AB31" s="17" t="s">
        <v>16</v>
      </c>
      <c r="AC31" s="17" t="s">
        <v>16</v>
      </c>
      <c r="AD31" s="17">
        <v>7.88</v>
      </c>
      <c r="AE31" s="17">
        <v>7.62</v>
      </c>
    </row>
    <row r="32" spans="1:31" x14ac:dyDescent="0.25">
      <c r="A32" s="3">
        <v>46</v>
      </c>
      <c r="B32" s="18">
        <v>1</v>
      </c>
      <c r="C32" s="18">
        <v>1</v>
      </c>
      <c r="D32" s="2">
        <v>461</v>
      </c>
      <c r="E32" s="2" t="s">
        <v>5</v>
      </c>
      <c r="F32" s="3" t="s">
        <v>2</v>
      </c>
      <c r="G32" s="2" t="s">
        <v>22</v>
      </c>
      <c r="H32" s="2" t="s">
        <v>27</v>
      </c>
      <c r="I32" s="2" t="s">
        <v>21</v>
      </c>
      <c r="J32" s="2" t="s">
        <v>19</v>
      </c>
      <c r="K32">
        <v>8.31</v>
      </c>
      <c r="L32" s="64">
        <f t="shared" si="0"/>
        <v>0</v>
      </c>
      <c r="M32" s="7"/>
      <c r="N32" s="17">
        <v>61.3</v>
      </c>
      <c r="O32" s="17">
        <v>2.62</v>
      </c>
      <c r="P32" s="17" t="s">
        <v>16</v>
      </c>
      <c r="Q32" s="17">
        <v>2.92</v>
      </c>
      <c r="R32" s="17">
        <v>4.1500000000000004</v>
      </c>
      <c r="S32" s="17" t="s">
        <v>16</v>
      </c>
      <c r="T32" s="17" t="s">
        <v>16</v>
      </c>
      <c r="U32" s="4"/>
      <c r="V32" s="17">
        <v>1.86</v>
      </c>
      <c r="W32" s="17">
        <v>2.99</v>
      </c>
      <c r="X32" s="17">
        <v>0.28000000000000003</v>
      </c>
      <c r="Y32" s="17" t="s">
        <v>16</v>
      </c>
      <c r="Z32" s="17">
        <v>2.5099999999999998</v>
      </c>
      <c r="AA32" s="17" t="s">
        <v>16</v>
      </c>
      <c r="AB32" s="17" t="s">
        <v>16</v>
      </c>
      <c r="AC32" s="17" t="s">
        <v>16</v>
      </c>
      <c r="AD32" s="17">
        <v>7.21</v>
      </c>
      <c r="AE32" s="17">
        <v>8.31</v>
      </c>
    </row>
    <row r="33" spans="1:31" x14ac:dyDescent="0.25">
      <c r="A33" s="3">
        <v>46</v>
      </c>
      <c r="B33" s="18">
        <v>1</v>
      </c>
      <c r="C33" s="18">
        <v>2</v>
      </c>
      <c r="D33" s="2">
        <v>462</v>
      </c>
      <c r="E33" s="2" t="s">
        <v>5</v>
      </c>
      <c r="F33" s="3" t="s">
        <v>2</v>
      </c>
      <c r="G33" s="2" t="s">
        <v>22</v>
      </c>
      <c r="H33" s="2" t="s">
        <v>21</v>
      </c>
      <c r="I33" s="2" t="s">
        <v>153</v>
      </c>
      <c r="J33" s="2" t="s">
        <v>21</v>
      </c>
      <c r="K33">
        <v>7.86</v>
      </c>
      <c r="L33" s="64">
        <f t="shared" si="0"/>
        <v>0</v>
      </c>
      <c r="M33" s="7"/>
      <c r="N33" s="17">
        <v>33.200000000000003</v>
      </c>
      <c r="O33" s="17">
        <v>1.54</v>
      </c>
      <c r="P33" s="17" t="s">
        <v>16</v>
      </c>
      <c r="Q33" s="17">
        <v>2.79</v>
      </c>
      <c r="R33" s="17">
        <v>4.2300000000000004</v>
      </c>
      <c r="S33" s="17" t="s">
        <v>16</v>
      </c>
      <c r="T33" s="17" t="s">
        <v>16</v>
      </c>
      <c r="U33" s="4"/>
      <c r="V33" s="17">
        <v>1.54</v>
      </c>
      <c r="W33" s="17">
        <v>2.73</v>
      </c>
      <c r="X33" s="17">
        <v>0.51</v>
      </c>
      <c r="Y33" s="17" t="s">
        <v>16</v>
      </c>
      <c r="Z33" s="17">
        <v>2.59</v>
      </c>
      <c r="AA33" s="17" t="s">
        <v>16</v>
      </c>
      <c r="AB33" s="17" t="s">
        <v>16</v>
      </c>
      <c r="AC33" s="17" t="s">
        <v>16</v>
      </c>
      <c r="AD33" s="17">
        <v>7.67</v>
      </c>
      <c r="AE33" s="17">
        <v>7.86</v>
      </c>
    </row>
    <row r="34" spans="1:31" x14ac:dyDescent="0.25">
      <c r="A34" s="3">
        <v>47</v>
      </c>
      <c r="B34" s="18">
        <v>1</v>
      </c>
      <c r="C34" s="18">
        <v>1</v>
      </c>
      <c r="D34" s="2">
        <v>471</v>
      </c>
      <c r="E34" s="2" t="s">
        <v>7</v>
      </c>
      <c r="F34" s="3" t="s">
        <v>6</v>
      </c>
      <c r="G34" s="2" t="s">
        <v>23</v>
      </c>
      <c r="H34" s="2" t="s">
        <v>27</v>
      </c>
      <c r="I34" s="2" t="s">
        <v>21</v>
      </c>
      <c r="J34" s="2" t="s">
        <v>19</v>
      </c>
      <c r="K34">
        <v>7.42</v>
      </c>
      <c r="L34" s="64">
        <f t="shared" si="0"/>
        <v>0</v>
      </c>
      <c r="M34" s="7"/>
      <c r="N34" s="17">
        <v>35</v>
      </c>
      <c r="O34" s="17">
        <v>2.2000000000000002</v>
      </c>
      <c r="P34" s="17" t="s">
        <v>16</v>
      </c>
      <c r="Q34" s="17">
        <v>2.69</v>
      </c>
      <c r="R34" s="17">
        <v>5.05</v>
      </c>
      <c r="S34" s="17" t="s">
        <v>16</v>
      </c>
      <c r="T34" s="17" t="s">
        <v>16</v>
      </c>
      <c r="U34" s="4"/>
      <c r="V34" s="17">
        <v>1.76</v>
      </c>
      <c r="W34" s="17">
        <v>2.84</v>
      </c>
      <c r="X34" s="17">
        <v>0.67</v>
      </c>
      <c r="Y34" s="17" t="s">
        <v>16</v>
      </c>
      <c r="Z34" s="17">
        <v>3.1</v>
      </c>
      <c r="AA34" s="17" t="s">
        <v>16</v>
      </c>
      <c r="AB34" s="17" t="s">
        <v>16</v>
      </c>
      <c r="AC34" s="17" t="s">
        <v>16</v>
      </c>
      <c r="AD34" s="17">
        <v>7.46</v>
      </c>
      <c r="AE34" s="17">
        <v>7.42</v>
      </c>
    </row>
    <row r="35" spans="1:31" x14ac:dyDescent="0.25">
      <c r="A35" s="3">
        <v>47</v>
      </c>
      <c r="B35" s="18">
        <v>1</v>
      </c>
      <c r="C35" s="18">
        <v>2</v>
      </c>
      <c r="D35" s="2">
        <v>472</v>
      </c>
      <c r="E35" s="2" t="s">
        <v>7</v>
      </c>
      <c r="F35" s="3" t="s">
        <v>6</v>
      </c>
      <c r="G35" s="2" t="s">
        <v>23</v>
      </c>
      <c r="H35" s="2" t="s">
        <v>21</v>
      </c>
      <c r="I35" s="2" t="s">
        <v>153</v>
      </c>
      <c r="J35" s="2" t="s">
        <v>21</v>
      </c>
      <c r="K35">
        <v>6.52</v>
      </c>
      <c r="L35" s="64">
        <f t="shared" si="0"/>
        <v>0</v>
      </c>
      <c r="M35" s="7"/>
      <c r="N35" s="17">
        <v>16.100000000000001</v>
      </c>
      <c r="O35" s="17">
        <v>1.6</v>
      </c>
      <c r="P35" s="17" t="s">
        <v>16</v>
      </c>
      <c r="Q35" s="17">
        <v>2.4900000000000002</v>
      </c>
      <c r="R35" s="17">
        <v>4.78</v>
      </c>
      <c r="S35" s="17" t="s">
        <v>16</v>
      </c>
      <c r="T35" s="17" t="s">
        <v>16</v>
      </c>
      <c r="U35" s="4"/>
      <c r="V35" s="17">
        <v>1.39</v>
      </c>
      <c r="W35" s="17">
        <v>2.4700000000000002</v>
      </c>
      <c r="X35" s="17">
        <v>0.43</v>
      </c>
      <c r="Y35" s="17" t="s">
        <v>16</v>
      </c>
      <c r="Z35" s="17">
        <v>2.81</v>
      </c>
      <c r="AA35" s="17" t="s">
        <v>16</v>
      </c>
      <c r="AB35" s="17" t="s">
        <v>16</v>
      </c>
      <c r="AC35" s="17" t="s">
        <v>16</v>
      </c>
      <c r="AD35" s="17">
        <v>6.63</v>
      </c>
      <c r="AE35" s="17">
        <v>6.52</v>
      </c>
    </row>
    <row r="36" spans="1:31" x14ac:dyDescent="0.25">
      <c r="A36" s="3">
        <v>48</v>
      </c>
      <c r="B36" s="18">
        <v>1</v>
      </c>
      <c r="C36" s="18">
        <v>1</v>
      </c>
      <c r="D36" s="2">
        <v>481</v>
      </c>
      <c r="E36" s="2" t="s">
        <v>4</v>
      </c>
      <c r="F36" s="3" t="s">
        <v>21</v>
      </c>
      <c r="G36" s="2" t="s">
        <v>21</v>
      </c>
      <c r="H36" s="2" t="s">
        <v>21</v>
      </c>
      <c r="I36" s="2" t="s">
        <v>21</v>
      </c>
      <c r="J36" s="2" t="s">
        <v>21</v>
      </c>
      <c r="K36">
        <v>6.51</v>
      </c>
      <c r="L36" s="64">
        <f t="shared" si="0"/>
        <v>0</v>
      </c>
      <c r="M36" s="7"/>
      <c r="N36" s="17">
        <v>13.1</v>
      </c>
      <c r="O36" s="17">
        <v>1.71</v>
      </c>
      <c r="P36" s="17" t="s">
        <v>16</v>
      </c>
      <c r="Q36" s="17">
        <v>2.44</v>
      </c>
      <c r="R36" s="17">
        <v>4.05</v>
      </c>
      <c r="S36" s="17" t="s">
        <v>16</v>
      </c>
      <c r="T36" s="17" t="s">
        <v>16</v>
      </c>
      <c r="U36" s="4"/>
      <c r="V36" s="17">
        <v>1.62</v>
      </c>
      <c r="W36" s="17">
        <v>1.55</v>
      </c>
      <c r="X36" s="17">
        <v>0.43</v>
      </c>
      <c r="Y36" s="17" t="s">
        <v>16</v>
      </c>
      <c r="Z36" s="17">
        <v>2.98</v>
      </c>
      <c r="AA36" s="17" t="s">
        <v>16</v>
      </c>
      <c r="AB36" s="17" t="s">
        <v>16</v>
      </c>
      <c r="AC36" s="17" t="s">
        <v>16</v>
      </c>
      <c r="AD36" s="17">
        <v>6.72</v>
      </c>
      <c r="AE36" s="17">
        <v>6.51</v>
      </c>
    </row>
    <row r="37" spans="1:31" x14ac:dyDescent="0.25">
      <c r="A37" s="3">
        <v>48</v>
      </c>
      <c r="B37" s="18">
        <v>1</v>
      </c>
      <c r="C37" s="18">
        <v>2</v>
      </c>
      <c r="D37" s="2">
        <v>482</v>
      </c>
      <c r="E37" s="2" t="s">
        <v>4</v>
      </c>
      <c r="F37" s="3" t="s">
        <v>21</v>
      </c>
      <c r="G37" s="2" t="s">
        <v>21</v>
      </c>
      <c r="H37" s="2" t="s">
        <v>27</v>
      </c>
      <c r="I37" s="2" t="s">
        <v>153</v>
      </c>
      <c r="J37" s="2" t="s">
        <v>19</v>
      </c>
      <c r="K37">
        <v>6.43</v>
      </c>
      <c r="L37" s="64">
        <f t="shared" si="0"/>
        <v>0</v>
      </c>
      <c r="M37" s="7"/>
      <c r="N37" s="17">
        <v>10</v>
      </c>
      <c r="O37" s="17">
        <v>2.08</v>
      </c>
      <c r="P37" s="17" t="s">
        <v>16</v>
      </c>
      <c r="Q37" s="17">
        <v>2.81</v>
      </c>
      <c r="R37" s="17">
        <v>4.59</v>
      </c>
      <c r="S37" s="17" t="s">
        <v>16</v>
      </c>
      <c r="T37" s="17" t="s">
        <v>16</v>
      </c>
      <c r="U37" s="4"/>
      <c r="V37" s="17">
        <v>2.2200000000000002</v>
      </c>
      <c r="W37" s="17">
        <v>2.14</v>
      </c>
      <c r="X37" s="17">
        <v>0.91</v>
      </c>
      <c r="Y37" s="17" t="s">
        <v>16</v>
      </c>
      <c r="Z37" s="17">
        <v>3.21</v>
      </c>
      <c r="AA37" s="17" t="s">
        <v>16</v>
      </c>
      <c r="AB37" s="17" t="s">
        <v>16</v>
      </c>
      <c r="AC37" s="17" t="s">
        <v>16</v>
      </c>
      <c r="AD37" s="17">
        <v>6.39</v>
      </c>
      <c r="AE37" s="17">
        <v>6.43</v>
      </c>
    </row>
    <row r="38" spans="1:31" x14ac:dyDescent="0.25">
      <c r="A38" s="3">
        <v>49</v>
      </c>
      <c r="B38" s="18">
        <v>2</v>
      </c>
      <c r="C38" s="18">
        <v>1</v>
      </c>
      <c r="D38" s="2">
        <v>491</v>
      </c>
      <c r="E38" s="2" t="s">
        <v>5</v>
      </c>
      <c r="F38" s="3" t="s">
        <v>21</v>
      </c>
      <c r="G38" s="2" t="s">
        <v>21</v>
      </c>
      <c r="H38" s="2" t="s">
        <v>21</v>
      </c>
      <c r="I38" s="2" t="s">
        <v>153</v>
      </c>
      <c r="J38" s="2" t="s">
        <v>21</v>
      </c>
      <c r="K38">
        <v>8.36</v>
      </c>
      <c r="L38" s="64">
        <f t="shared" si="0"/>
        <v>0</v>
      </c>
      <c r="N38" s="17">
        <v>15.1</v>
      </c>
      <c r="O38" s="17">
        <v>2.02</v>
      </c>
      <c r="P38" s="17" t="s">
        <v>16</v>
      </c>
      <c r="Q38" s="17">
        <v>2.4</v>
      </c>
      <c r="R38" s="17">
        <v>3.68</v>
      </c>
      <c r="S38" s="17" t="s">
        <v>16</v>
      </c>
      <c r="T38" s="17" t="s">
        <v>16</v>
      </c>
      <c r="U38" s="54"/>
      <c r="V38" s="17">
        <v>1.87</v>
      </c>
      <c r="W38" s="17">
        <v>2.35</v>
      </c>
      <c r="X38" s="17">
        <v>0.91</v>
      </c>
      <c r="Y38" s="17" t="s">
        <v>16</v>
      </c>
      <c r="Z38" s="17">
        <v>1.74</v>
      </c>
      <c r="AA38" s="17" t="s">
        <v>16</v>
      </c>
      <c r="AB38" s="17" t="s">
        <v>16</v>
      </c>
      <c r="AC38" s="17" t="s">
        <v>16</v>
      </c>
      <c r="AD38" s="17">
        <v>7.89</v>
      </c>
      <c r="AE38" s="17">
        <v>8.36</v>
      </c>
    </row>
    <row r="39" spans="1:31" x14ac:dyDescent="0.25">
      <c r="A39" s="3">
        <v>49</v>
      </c>
      <c r="B39" s="18">
        <v>2</v>
      </c>
      <c r="C39" s="18">
        <v>2</v>
      </c>
      <c r="D39" s="2">
        <v>492</v>
      </c>
      <c r="E39" s="2" t="s">
        <v>5</v>
      </c>
      <c r="F39" s="3" t="s">
        <v>21</v>
      </c>
      <c r="G39" s="2" t="s">
        <v>21</v>
      </c>
      <c r="H39" s="2" t="s">
        <v>27</v>
      </c>
      <c r="I39" s="2" t="s">
        <v>21</v>
      </c>
      <c r="J39" s="2" t="s">
        <v>19</v>
      </c>
      <c r="K39">
        <v>9.1</v>
      </c>
      <c r="L39" s="64">
        <f t="shared" si="0"/>
        <v>0</v>
      </c>
      <c r="N39" s="17">
        <v>12.4</v>
      </c>
      <c r="O39" s="17">
        <v>2.21</v>
      </c>
      <c r="P39" s="17" t="s">
        <v>16</v>
      </c>
      <c r="Q39" s="17">
        <v>2.3199999999999998</v>
      </c>
      <c r="R39" s="17">
        <v>5.25</v>
      </c>
      <c r="S39" s="17" t="s">
        <v>16</v>
      </c>
      <c r="T39" s="17" t="s">
        <v>16</v>
      </c>
      <c r="U39" s="54"/>
      <c r="V39" s="17">
        <v>1.79</v>
      </c>
      <c r="W39" s="17">
        <v>2.61</v>
      </c>
      <c r="X39" s="17">
        <v>1.19</v>
      </c>
      <c r="Y39" s="17" t="s">
        <v>16</v>
      </c>
      <c r="Z39" s="17">
        <v>2.09</v>
      </c>
      <c r="AA39" s="17" t="s">
        <v>16</v>
      </c>
      <c r="AB39" s="17" t="s">
        <v>16</v>
      </c>
      <c r="AC39" s="17" t="s">
        <v>16</v>
      </c>
      <c r="AD39" s="17">
        <v>8.83</v>
      </c>
      <c r="AE39" s="17">
        <v>9.1</v>
      </c>
    </row>
    <row r="40" spans="1:31" x14ac:dyDescent="0.25">
      <c r="A40" s="3">
        <v>50</v>
      </c>
      <c r="B40" s="18">
        <v>2</v>
      </c>
      <c r="C40" s="18">
        <v>1</v>
      </c>
      <c r="D40" s="2">
        <v>501</v>
      </c>
      <c r="E40" s="2" t="s">
        <v>5</v>
      </c>
      <c r="F40" s="3" t="s">
        <v>6</v>
      </c>
      <c r="G40" s="2" t="s">
        <v>23</v>
      </c>
      <c r="H40" s="2" t="s">
        <v>21</v>
      </c>
      <c r="I40" s="2" t="s">
        <v>153</v>
      </c>
      <c r="J40" s="2" t="s">
        <v>19</v>
      </c>
      <c r="K40">
        <v>7.56</v>
      </c>
      <c r="L40" s="64">
        <f t="shared" si="0"/>
        <v>0</v>
      </c>
      <c r="N40" s="17">
        <v>16.5</v>
      </c>
      <c r="O40" s="17">
        <v>1.89</v>
      </c>
      <c r="P40" s="17" t="s">
        <v>16</v>
      </c>
      <c r="Q40" s="17">
        <v>2.04</v>
      </c>
      <c r="R40" s="17">
        <v>4.49</v>
      </c>
      <c r="S40" s="17" t="s">
        <v>16</v>
      </c>
      <c r="T40" s="17" t="s">
        <v>16</v>
      </c>
      <c r="U40" s="54"/>
      <c r="V40" s="17">
        <v>1.7</v>
      </c>
      <c r="W40" s="17">
        <v>3.09</v>
      </c>
      <c r="X40" s="17">
        <v>0.71</v>
      </c>
      <c r="Y40" s="17" t="s">
        <v>16</v>
      </c>
      <c r="Z40" s="17">
        <v>2.38</v>
      </c>
      <c r="AA40" s="17" t="s">
        <v>16</v>
      </c>
      <c r="AB40" s="17" t="s">
        <v>16</v>
      </c>
      <c r="AC40" s="17" t="s">
        <v>16</v>
      </c>
      <c r="AD40" s="17">
        <v>6.9</v>
      </c>
      <c r="AE40" s="17">
        <v>7.56</v>
      </c>
    </row>
    <row r="41" spans="1:31" x14ac:dyDescent="0.25">
      <c r="A41" s="3">
        <v>50</v>
      </c>
      <c r="B41" s="18">
        <v>2</v>
      </c>
      <c r="C41" s="18">
        <v>2</v>
      </c>
      <c r="D41" s="2">
        <v>502</v>
      </c>
      <c r="E41" s="2" t="s">
        <v>5</v>
      </c>
      <c r="F41" s="3" t="s">
        <v>6</v>
      </c>
      <c r="G41" s="2" t="s">
        <v>23</v>
      </c>
      <c r="H41" s="2" t="s">
        <v>27</v>
      </c>
      <c r="I41" s="2" t="s">
        <v>21</v>
      </c>
      <c r="J41" s="2" t="s">
        <v>21</v>
      </c>
      <c r="K41">
        <v>8.3699999999999992</v>
      </c>
      <c r="L41" s="64">
        <f t="shared" si="0"/>
        <v>0</v>
      </c>
      <c r="N41" s="17">
        <v>39</v>
      </c>
      <c r="O41" s="17">
        <v>2.5299999999999998</v>
      </c>
      <c r="P41" s="17" t="s">
        <v>16</v>
      </c>
      <c r="Q41" s="17">
        <v>2.75</v>
      </c>
      <c r="R41" s="17">
        <v>5.17</v>
      </c>
      <c r="S41" s="17" t="s">
        <v>16</v>
      </c>
      <c r="T41" s="17" t="s">
        <v>16</v>
      </c>
      <c r="U41" s="54"/>
      <c r="V41" s="17">
        <v>1.99</v>
      </c>
      <c r="W41" s="17">
        <v>3.16</v>
      </c>
      <c r="X41" s="17">
        <v>0.9</v>
      </c>
      <c r="Y41" s="17" t="s">
        <v>16</v>
      </c>
      <c r="Z41" s="17">
        <v>2.5</v>
      </c>
      <c r="AA41" s="17" t="s">
        <v>16</v>
      </c>
      <c r="AB41" s="17" t="s">
        <v>16</v>
      </c>
      <c r="AC41" s="17" t="s">
        <v>16</v>
      </c>
      <c r="AD41" s="17">
        <v>8.11</v>
      </c>
      <c r="AE41" s="17">
        <v>8.3699999999999992</v>
      </c>
    </row>
    <row r="42" spans="1:31" x14ac:dyDescent="0.25">
      <c r="A42" s="3">
        <v>51</v>
      </c>
      <c r="B42" s="18">
        <v>2</v>
      </c>
      <c r="C42" s="18">
        <v>1</v>
      </c>
      <c r="D42" s="2">
        <v>511</v>
      </c>
      <c r="E42" s="2" t="s">
        <v>7</v>
      </c>
      <c r="F42" s="3" t="s">
        <v>2</v>
      </c>
      <c r="G42" s="2" t="s">
        <v>22</v>
      </c>
      <c r="H42" s="2" t="s">
        <v>27</v>
      </c>
      <c r="I42" s="2" t="s">
        <v>153</v>
      </c>
      <c r="J42" s="2" t="s">
        <v>21</v>
      </c>
      <c r="K42">
        <v>7.7</v>
      </c>
      <c r="L42" s="64">
        <f t="shared" si="0"/>
        <v>0</v>
      </c>
      <c r="N42" s="17">
        <v>51.9</v>
      </c>
      <c r="O42" s="17">
        <v>2.4</v>
      </c>
      <c r="P42" s="17" t="s">
        <v>16</v>
      </c>
      <c r="Q42" s="17">
        <v>2.91</v>
      </c>
      <c r="R42" s="17">
        <v>5.42</v>
      </c>
      <c r="S42" s="17" t="s">
        <v>16</v>
      </c>
      <c r="T42" s="17" t="s">
        <v>16</v>
      </c>
      <c r="U42" s="54"/>
      <c r="V42" s="17">
        <v>1.46</v>
      </c>
      <c r="W42" s="17">
        <v>3.19</v>
      </c>
      <c r="X42" s="17">
        <v>1.74</v>
      </c>
      <c r="Y42" s="17" t="s">
        <v>16</v>
      </c>
      <c r="Z42" s="17">
        <v>2.9</v>
      </c>
      <c r="AA42" s="17" t="s">
        <v>16</v>
      </c>
      <c r="AB42" s="17" t="s">
        <v>16</v>
      </c>
      <c r="AC42" s="17" t="s">
        <v>16</v>
      </c>
      <c r="AD42" s="17">
        <v>7.89</v>
      </c>
      <c r="AE42" s="17">
        <v>7.7</v>
      </c>
    </row>
    <row r="43" spans="1:31" x14ac:dyDescent="0.25">
      <c r="A43" s="3">
        <v>51</v>
      </c>
      <c r="B43" s="18">
        <v>2</v>
      </c>
      <c r="C43" s="18">
        <v>2</v>
      </c>
      <c r="D43" s="2">
        <v>512</v>
      </c>
      <c r="E43" s="2" t="s">
        <v>7</v>
      </c>
      <c r="F43" s="3" t="s">
        <v>2</v>
      </c>
      <c r="G43" s="2" t="s">
        <v>22</v>
      </c>
      <c r="H43" s="2" t="s">
        <v>21</v>
      </c>
      <c r="I43" s="2" t="s">
        <v>21</v>
      </c>
      <c r="J43" s="2" t="s">
        <v>19</v>
      </c>
      <c r="K43">
        <v>7.63</v>
      </c>
      <c r="L43" s="64">
        <f t="shared" si="0"/>
        <v>0</v>
      </c>
      <c r="N43" s="17">
        <v>35.6</v>
      </c>
      <c r="O43" s="17">
        <v>1.94</v>
      </c>
      <c r="P43" s="17" t="s">
        <v>16</v>
      </c>
      <c r="Q43" s="17">
        <v>2.5499999999999998</v>
      </c>
      <c r="R43" s="17">
        <v>5.7</v>
      </c>
      <c r="S43" s="17" t="s">
        <v>16</v>
      </c>
      <c r="T43" s="17" t="s">
        <v>16</v>
      </c>
      <c r="U43" s="54"/>
      <c r="V43" s="17">
        <v>1.72</v>
      </c>
      <c r="W43" s="17">
        <v>2.88</v>
      </c>
      <c r="X43" s="17">
        <v>1.98</v>
      </c>
      <c r="Y43" s="17" t="s">
        <v>16</v>
      </c>
      <c r="Z43" s="17">
        <v>2.72</v>
      </c>
      <c r="AA43" s="17" t="s">
        <v>16</v>
      </c>
      <c r="AB43" s="17" t="s">
        <v>16</v>
      </c>
      <c r="AC43" s="17" t="s">
        <v>16</v>
      </c>
      <c r="AD43" s="17">
        <v>7.94</v>
      </c>
      <c r="AE43" s="17">
        <v>7.63</v>
      </c>
    </row>
    <row r="44" spans="1:31" x14ac:dyDescent="0.25">
      <c r="A44" s="3">
        <v>52</v>
      </c>
      <c r="B44" s="18">
        <v>2</v>
      </c>
      <c r="C44" s="18">
        <v>1</v>
      </c>
      <c r="D44" s="2">
        <v>521</v>
      </c>
      <c r="E44" s="2" t="s">
        <v>21</v>
      </c>
      <c r="F44" s="3" t="s">
        <v>6</v>
      </c>
      <c r="G44" s="2" t="s">
        <v>23</v>
      </c>
      <c r="H44" s="2" t="s">
        <v>21</v>
      </c>
      <c r="I44" s="2" t="s">
        <v>153</v>
      </c>
      <c r="J44" s="2" t="s">
        <v>19</v>
      </c>
      <c r="K44">
        <v>3.13</v>
      </c>
      <c r="L44" s="64">
        <f t="shared" si="0"/>
        <v>0</v>
      </c>
      <c r="N44" s="17">
        <v>3.9</v>
      </c>
      <c r="O44" s="17">
        <v>0.44</v>
      </c>
      <c r="P44" s="17" t="s">
        <v>16</v>
      </c>
      <c r="Q44" s="17">
        <v>1.19</v>
      </c>
      <c r="R44" s="17">
        <v>0</v>
      </c>
      <c r="S44" s="17" t="s">
        <v>16</v>
      </c>
      <c r="T44" s="17" t="s">
        <v>16</v>
      </c>
      <c r="U44" s="54"/>
      <c r="V44" s="17">
        <v>1.99</v>
      </c>
      <c r="W44" s="17">
        <v>1.05</v>
      </c>
      <c r="X44" s="17">
        <v>0</v>
      </c>
      <c r="Y44" s="17" t="s">
        <v>16</v>
      </c>
      <c r="Z44" s="17">
        <v>1.57</v>
      </c>
      <c r="AA44" s="17" t="s">
        <v>16</v>
      </c>
      <c r="AB44" s="17" t="s">
        <v>16</v>
      </c>
      <c r="AC44" s="17" t="s">
        <v>16</v>
      </c>
      <c r="AD44" s="17">
        <v>1.34</v>
      </c>
      <c r="AE44" s="17">
        <v>3.13</v>
      </c>
    </row>
    <row r="45" spans="1:31" x14ac:dyDescent="0.25">
      <c r="A45" s="3">
        <v>52</v>
      </c>
      <c r="B45" s="18">
        <v>2</v>
      </c>
      <c r="C45" s="18">
        <v>2</v>
      </c>
      <c r="D45" s="2">
        <v>522</v>
      </c>
      <c r="E45" s="2" t="s">
        <v>21</v>
      </c>
      <c r="F45" s="3" t="s">
        <v>6</v>
      </c>
      <c r="G45" s="2" t="s">
        <v>23</v>
      </c>
      <c r="H45" s="2" t="s">
        <v>27</v>
      </c>
      <c r="I45" s="2" t="s">
        <v>21</v>
      </c>
      <c r="J45" s="2" t="s">
        <v>21</v>
      </c>
      <c r="K45">
        <v>1.1100000000000001</v>
      </c>
      <c r="L45" s="64">
        <f t="shared" si="0"/>
        <v>0</v>
      </c>
      <c r="N45" s="17">
        <v>11.7</v>
      </c>
      <c r="O45" s="17">
        <v>1.83</v>
      </c>
      <c r="P45" s="17" t="s">
        <v>16</v>
      </c>
      <c r="Q45" s="17">
        <v>2.69</v>
      </c>
      <c r="R45" s="17">
        <v>0</v>
      </c>
      <c r="S45" s="17" t="s">
        <v>16</v>
      </c>
      <c r="T45" s="17" t="s">
        <v>16</v>
      </c>
      <c r="U45" s="54"/>
      <c r="V45" s="17">
        <v>2.57</v>
      </c>
      <c r="W45" s="17">
        <v>0.68</v>
      </c>
      <c r="X45" s="17">
        <v>0</v>
      </c>
      <c r="Y45" s="17" t="s">
        <v>16</v>
      </c>
      <c r="Z45" s="17">
        <v>0.17</v>
      </c>
      <c r="AA45" s="17" t="s">
        <v>16</v>
      </c>
      <c r="AB45" s="17" t="s">
        <v>16</v>
      </c>
      <c r="AC45" s="17" t="s">
        <v>16</v>
      </c>
      <c r="AD45" s="17">
        <v>7.0000000000000007E-2</v>
      </c>
      <c r="AE45" s="17">
        <v>1.1100000000000001</v>
      </c>
    </row>
    <row r="46" spans="1:31" x14ac:dyDescent="0.25">
      <c r="A46" s="3">
        <v>53</v>
      </c>
      <c r="B46" s="18">
        <v>2</v>
      </c>
      <c r="C46" s="18">
        <v>1</v>
      </c>
      <c r="D46" s="2">
        <v>531</v>
      </c>
      <c r="E46" s="2" t="s">
        <v>21</v>
      </c>
      <c r="F46" s="3" t="s">
        <v>9</v>
      </c>
      <c r="G46" s="2" t="s">
        <v>24</v>
      </c>
      <c r="H46" s="2" t="s">
        <v>21</v>
      </c>
      <c r="I46" s="2" t="s">
        <v>153</v>
      </c>
      <c r="J46" s="2" t="s">
        <v>19</v>
      </c>
      <c r="K46">
        <v>3.51</v>
      </c>
      <c r="L46" s="64">
        <f t="shared" si="0"/>
        <v>0</v>
      </c>
      <c r="N46" s="17">
        <v>13.7</v>
      </c>
      <c r="O46" s="17">
        <v>0.96</v>
      </c>
      <c r="P46" s="17" t="s">
        <v>16</v>
      </c>
      <c r="Q46" s="17">
        <v>2.33</v>
      </c>
      <c r="R46" s="17">
        <v>0</v>
      </c>
      <c r="S46" s="17" t="s">
        <v>16</v>
      </c>
      <c r="T46" s="17" t="s">
        <v>16</v>
      </c>
      <c r="U46" s="54"/>
      <c r="V46" s="17">
        <v>1.61</v>
      </c>
      <c r="W46" s="17">
        <v>1.39</v>
      </c>
      <c r="X46" s="17">
        <v>0.2</v>
      </c>
      <c r="Y46" s="17" t="s">
        <v>16</v>
      </c>
      <c r="Z46" s="17">
        <v>1.85</v>
      </c>
      <c r="AA46" s="17" t="s">
        <v>16</v>
      </c>
      <c r="AB46" s="17" t="s">
        <v>16</v>
      </c>
      <c r="AC46" s="17" t="s">
        <v>16</v>
      </c>
      <c r="AD46" s="17">
        <v>2.3199999999999998</v>
      </c>
      <c r="AE46" s="17">
        <v>3.51</v>
      </c>
    </row>
    <row r="47" spans="1:31" x14ac:dyDescent="0.25">
      <c r="A47" s="3">
        <v>53</v>
      </c>
      <c r="B47" s="18">
        <v>2</v>
      </c>
      <c r="C47" s="18">
        <v>2</v>
      </c>
      <c r="D47" s="2">
        <v>532</v>
      </c>
      <c r="E47" s="2" t="s">
        <v>21</v>
      </c>
      <c r="F47" s="3" t="s">
        <v>9</v>
      </c>
      <c r="G47" s="2" t="s">
        <v>24</v>
      </c>
      <c r="H47" s="2" t="s">
        <v>27</v>
      </c>
      <c r="I47" s="2" t="s">
        <v>21</v>
      </c>
      <c r="J47" s="2" t="s">
        <v>21</v>
      </c>
      <c r="K47">
        <v>2.65</v>
      </c>
      <c r="L47" s="64">
        <f t="shared" si="0"/>
        <v>0</v>
      </c>
      <c r="N47" s="17">
        <v>22.9</v>
      </c>
      <c r="O47" s="17">
        <v>2.2000000000000002</v>
      </c>
      <c r="P47" s="17" t="s">
        <v>16</v>
      </c>
      <c r="Q47" s="17">
        <v>3.54</v>
      </c>
      <c r="R47" s="17">
        <v>0</v>
      </c>
      <c r="S47" s="17" t="s">
        <v>16</v>
      </c>
      <c r="T47" s="17" t="s">
        <v>16</v>
      </c>
      <c r="U47" s="54"/>
      <c r="V47" s="17">
        <v>1.85</v>
      </c>
      <c r="W47" s="17">
        <v>1.17</v>
      </c>
      <c r="X47" s="17">
        <v>0.55000000000000004</v>
      </c>
      <c r="Y47" s="17" t="s">
        <v>16</v>
      </c>
      <c r="Z47" s="17">
        <v>1.97</v>
      </c>
      <c r="AA47" s="17" t="s">
        <v>16</v>
      </c>
      <c r="AB47" s="17" t="s">
        <v>16</v>
      </c>
      <c r="AC47" s="17" t="s">
        <v>16</v>
      </c>
      <c r="AD47" s="17">
        <v>1.87</v>
      </c>
      <c r="AE47" s="17">
        <v>2.65</v>
      </c>
    </row>
    <row r="48" spans="1:31" x14ac:dyDescent="0.25">
      <c r="A48" s="3">
        <v>54</v>
      </c>
      <c r="B48" s="18">
        <v>2</v>
      </c>
      <c r="C48" s="18">
        <v>1</v>
      </c>
      <c r="D48" s="2">
        <v>541</v>
      </c>
      <c r="E48" s="2" t="s">
        <v>4</v>
      </c>
      <c r="F48" s="3" t="s">
        <v>2</v>
      </c>
      <c r="G48" s="2" t="s">
        <v>22</v>
      </c>
      <c r="H48" s="2" t="s">
        <v>27</v>
      </c>
      <c r="I48" s="2" t="s">
        <v>153</v>
      </c>
      <c r="J48" s="2" t="s">
        <v>21</v>
      </c>
      <c r="K48">
        <v>7.25</v>
      </c>
      <c r="L48" s="64">
        <f t="shared" si="0"/>
        <v>0</v>
      </c>
      <c r="N48" s="17">
        <v>60.5</v>
      </c>
      <c r="O48" s="17">
        <v>2.37</v>
      </c>
      <c r="P48" s="17" t="s">
        <v>16</v>
      </c>
      <c r="Q48" s="17">
        <v>2.86</v>
      </c>
      <c r="R48" s="17">
        <v>5.34</v>
      </c>
      <c r="S48" s="17" t="s">
        <v>16</v>
      </c>
      <c r="T48" s="17" t="s">
        <v>16</v>
      </c>
      <c r="U48" s="54"/>
      <c r="V48" s="17">
        <v>1.58</v>
      </c>
      <c r="W48" s="17">
        <v>2.74</v>
      </c>
      <c r="X48" s="17">
        <v>1.47</v>
      </c>
      <c r="Y48" s="17" t="s">
        <v>16</v>
      </c>
      <c r="Z48" s="17">
        <v>2.6</v>
      </c>
      <c r="AA48" s="17" t="s">
        <v>16</v>
      </c>
      <c r="AB48" s="17" t="s">
        <v>16</v>
      </c>
      <c r="AC48" s="17" t="s">
        <v>16</v>
      </c>
      <c r="AD48" s="17">
        <v>6.93</v>
      </c>
      <c r="AE48" s="17">
        <v>7.25</v>
      </c>
    </row>
    <row r="49" spans="1:31" x14ac:dyDescent="0.25">
      <c r="A49" s="3">
        <v>54</v>
      </c>
      <c r="B49" s="18">
        <v>2</v>
      </c>
      <c r="C49" s="18">
        <v>2</v>
      </c>
      <c r="D49" s="2">
        <v>542</v>
      </c>
      <c r="E49" s="2" t="s">
        <v>4</v>
      </c>
      <c r="F49" s="3" t="s">
        <v>2</v>
      </c>
      <c r="G49" s="2" t="s">
        <v>22</v>
      </c>
      <c r="H49" s="2" t="s">
        <v>21</v>
      </c>
      <c r="I49" s="2" t="s">
        <v>21</v>
      </c>
      <c r="J49" s="2" t="s">
        <v>19</v>
      </c>
      <c r="K49">
        <v>7.7</v>
      </c>
      <c r="L49" s="64">
        <f t="shared" si="0"/>
        <v>0</v>
      </c>
      <c r="N49" s="17">
        <v>36.200000000000003</v>
      </c>
      <c r="O49" s="17">
        <v>1.64</v>
      </c>
      <c r="P49" s="17" t="s">
        <v>16</v>
      </c>
      <c r="Q49" s="17">
        <v>3.02</v>
      </c>
      <c r="R49" s="17">
        <v>5.32</v>
      </c>
      <c r="S49" s="17" t="s">
        <v>16</v>
      </c>
      <c r="T49" s="17" t="s">
        <v>16</v>
      </c>
      <c r="U49" s="54"/>
      <c r="V49" s="17">
        <v>1.36</v>
      </c>
      <c r="W49" s="17">
        <v>2.75</v>
      </c>
      <c r="X49" s="17">
        <v>1.78</v>
      </c>
      <c r="Y49" s="17" t="s">
        <v>16</v>
      </c>
      <c r="Z49" s="17">
        <v>2.52</v>
      </c>
      <c r="AA49" s="17" t="s">
        <v>16</v>
      </c>
      <c r="AB49" s="17" t="s">
        <v>16</v>
      </c>
      <c r="AC49" s="17" t="s">
        <v>16</v>
      </c>
      <c r="AD49" s="17">
        <v>7.74</v>
      </c>
      <c r="AE49" s="17">
        <v>7.7</v>
      </c>
    </row>
    <row r="50" spans="1:31" x14ac:dyDescent="0.25">
      <c r="A50" s="3">
        <v>55</v>
      </c>
      <c r="B50" s="18">
        <v>2</v>
      </c>
      <c r="C50" s="18">
        <v>1</v>
      </c>
      <c r="D50" s="2">
        <v>551</v>
      </c>
      <c r="E50" s="2" t="s">
        <v>21</v>
      </c>
      <c r="F50" s="3" t="s">
        <v>21</v>
      </c>
      <c r="G50" s="2" t="s">
        <v>21</v>
      </c>
      <c r="H50" s="2" t="s">
        <v>21</v>
      </c>
      <c r="I50" s="2" t="s">
        <v>153</v>
      </c>
      <c r="J50" s="2" t="s">
        <v>21</v>
      </c>
      <c r="K50">
        <v>5.09</v>
      </c>
      <c r="L50" s="64">
        <f t="shared" si="0"/>
        <v>0</v>
      </c>
      <c r="N50" s="17">
        <v>5.3</v>
      </c>
      <c r="O50" s="17">
        <v>1.1399999999999999</v>
      </c>
      <c r="P50" s="17" t="s">
        <v>16</v>
      </c>
      <c r="Q50" s="17">
        <v>1.79</v>
      </c>
      <c r="R50" s="17">
        <v>0</v>
      </c>
      <c r="S50" s="17" t="s">
        <v>16</v>
      </c>
      <c r="T50" s="17" t="s">
        <v>16</v>
      </c>
      <c r="U50" s="54"/>
      <c r="V50" s="17">
        <v>2.19</v>
      </c>
      <c r="W50" s="17">
        <v>1.22</v>
      </c>
      <c r="X50" s="17">
        <v>0.16</v>
      </c>
      <c r="Y50" s="17" t="s">
        <v>16</v>
      </c>
      <c r="Z50" s="17">
        <v>0.71</v>
      </c>
      <c r="AA50" s="17" t="s">
        <v>16</v>
      </c>
      <c r="AB50" s="17" t="s">
        <v>16</v>
      </c>
      <c r="AC50" s="17" t="s">
        <v>16</v>
      </c>
      <c r="AD50" s="17">
        <v>1.64</v>
      </c>
      <c r="AE50" s="17">
        <v>5.09</v>
      </c>
    </row>
    <row r="51" spans="1:31" x14ac:dyDescent="0.25">
      <c r="A51" s="3">
        <v>55</v>
      </c>
      <c r="B51" s="18">
        <v>2</v>
      </c>
      <c r="C51" s="18">
        <v>2</v>
      </c>
      <c r="D51" s="2">
        <v>552</v>
      </c>
      <c r="E51" s="2" t="s">
        <v>21</v>
      </c>
      <c r="F51" s="3" t="s">
        <v>21</v>
      </c>
      <c r="G51" s="2" t="s">
        <v>21</v>
      </c>
      <c r="H51" s="2" t="s">
        <v>27</v>
      </c>
      <c r="I51" s="2" t="s">
        <v>21</v>
      </c>
      <c r="J51" s="2" t="s">
        <v>19</v>
      </c>
      <c r="K51">
        <v>5.7</v>
      </c>
      <c r="L51" s="64">
        <f t="shared" si="0"/>
        <v>0</v>
      </c>
      <c r="N51" s="17">
        <v>13.9</v>
      </c>
      <c r="O51" s="17">
        <v>2.0099999999999998</v>
      </c>
      <c r="P51" s="17" t="s">
        <v>16</v>
      </c>
      <c r="Q51" s="17">
        <v>2.91</v>
      </c>
      <c r="R51" s="17">
        <v>0</v>
      </c>
      <c r="S51" s="17" t="s">
        <v>16</v>
      </c>
      <c r="T51" s="17" t="s">
        <v>16</v>
      </c>
      <c r="U51" s="54"/>
      <c r="V51" s="17">
        <v>2.59</v>
      </c>
      <c r="W51" s="17">
        <v>1.1200000000000001</v>
      </c>
      <c r="X51" s="17">
        <v>0.16</v>
      </c>
      <c r="Y51" s="17" t="s">
        <v>16</v>
      </c>
      <c r="Z51" s="17">
        <v>0.52</v>
      </c>
      <c r="AA51" s="17" t="s">
        <v>16</v>
      </c>
      <c r="AB51" s="17" t="s">
        <v>16</v>
      </c>
      <c r="AC51" s="17" t="s">
        <v>16</v>
      </c>
      <c r="AD51" s="17">
        <v>1.64</v>
      </c>
      <c r="AE51" s="17">
        <v>5.7</v>
      </c>
    </row>
    <row r="52" spans="1:31" x14ac:dyDescent="0.25">
      <c r="A52" s="3">
        <v>56</v>
      </c>
      <c r="B52" s="18">
        <v>2</v>
      </c>
      <c r="C52" s="18">
        <v>1</v>
      </c>
      <c r="D52" s="2">
        <v>561</v>
      </c>
      <c r="E52" s="2" t="s">
        <v>5</v>
      </c>
      <c r="F52" s="3" t="s">
        <v>9</v>
      </c>
      <c r="G52" s="2" t="s">
        <v>24</v>
      </c>
      <c r="H52" s="2" t="s">
        <v>27</v>
      </c>
      <c r="I52" s="2" t="s">
        <v>153</v>
      </c>
      <c r="J52" s="2" t="s">
        <v>19</v>
      </c>
      <c r="K52">
        <v>7.42</v>
      </c>
      <c r="L52" s="64">
        <f t="shared" si="0"/>
        <v>0</v>
      </c>
      <c r="N52" s="17">
        <v>14</v>
      </c>
      <c r="O52" s="17">
        <v>1.96</v>
      </c>
      <c r="P52" s="17" t="s">
        <v>16</v>
      </c>
      <c r="Q52" s="17">
        <v>3.03</v>
      </c>
      <c r="R52" s="17">
        <v>4.72</v>
      </c>
      <c r="S52" s="17" t="s">
        <v>16</v>
      </c>
      <c r="T52" s="17" t="s">
        <v>16</v>
      </c>
      <c r="U52" s="54"/>
      <c r="V52" s="17">
        <v>1.63</v>
      </c>
      <c r="W52" s="17">
        <v>2.58</v>
      </c>
      <c r="X52" s="17">
        <v>0.59</v>
      </c>
      <c r="Y52" s="17" t="s">
        <v>16</v>
      </c>
      <c r="Z52" s="17">
        <v>2.97</v>
      </c>
      <c r="AA52" s="17" t="s">
        <v>16</v>
      </c>
      <c r="AB52" s="17" t="s">
        <v>16</v>
      </c>
      <c r="AC52" s="17" t="s">
        <v>16</v>
      </c>
      <c r="AD52" s="17">
        <v>7.83</v>
      </c>
      <c r="AE52" s="17">
        <v>7.42</v>
      </c>
    </row>
    <row r="53" spans="1:31" x14ac:dyDescent="0.25">
      <c r="A53" s="3">
        <v>56</v>
      </c>
      <c r="B53" s="18">
        <v>2</v>
      </c>
      <c r="C53" s="18">
        <v>2</v>
      </c>
      <c r="D53" s="2">
        <v>562</v>
      </c>
      <c r="E53" s="2" t="s">
        <v>5</v>
      </c>
      <c r="F53" s="3" t="s">
        <v>9</v>
      </c>
      <c r="G53" s="2" t="s">
        <v>24</v>
      </c>
      <c r="H53" s="2" t="s">
        <v>21</v>
      </c>
      <c r="I53" s="2" t="s">
        <v>21</v>
      </c>
      <c r="J53" s="2" t="s">
        <v>21</v>
      </c>
      <c r="K53">
        <v>8.6</v>
      </c>
      <c r="L53" s="64">
        <f t="shared" si="0"/>
        <v>0</v>
      </c>
      <c r="N53" s="17">
        <v>16.3</v>
      </c>
      <c r="O53" s="17">
        <v>1.63</v>
      </c>
      <c r="P53" s="17" t="s">
        <v>16</v>
      </c>
      <c r="Q53" s="17">
        <v>3.17</v>
      </c>
      <c r="R53" s="17">
        <v>4.4800000000000004</v>
      </c>
      <c r="S53" s="17" t="s">
        <v>16</v>
      </c>
      <c r="T53" s="17" t="s">
        <v>16</v>
      </c>
      <c r="U53" s="54"/>
      <c r="V53" s="17">
        <v>1.57</v>
      </c>
      <c r="W53" s="17">
        <v>2.8</v>
      </c>
      <c r="X53" s="17">
        <v>0.28000000000000003</v>
      </c>
      <c r="Y53" s="17" t="s">
        <v>16</v>
      </c>
      <c r="Z53" s="17">
        <v>2.86</v>
      </c>
      <c r="AA53" s="17" t="s">
        <v>16</v>
      </c>
      <c r="AB53" s="17" t="s">
        <v>16</v>
      </c>
      <c r="AC53" s="17" t="s">
        <v>16</v>
      </c>
      <c r="AD53" s="17">
        <v>8.43</v>
      </c>
      <c r="AE53" s="17">
        <v>8.6</v>
      </c>
    </row>
    <row r="54" spans="1:31" x14ac:dyDescent="0.25">
      <c r="A54" s="3">
        <v>57</v>
      </c>
      <c r="B54" s="18">
        <v>2</v>
      </c>
      <c r="C54" s="18">
        <v>1</v>
      </c>
      <c r="D54" s="2">
        <v>571</v>
      </c>
      <c r="E54" s="2" t="s">
        <v>4</v>
      </c>
      <c r="F54" s="3" t="s">
        <v>6</v>
      </c>
      <c r="G54" s="2" t="s">
        <v>23</v>
      </c>
      <c r="H54" s="2" t="s">
        <v>27</v>
      </c>
      <c r="I54" s="2" t="s">
        <v>153</v>
      </c>
      <c r="J54" s="2" t="s">
        <v>19</v>
      </c>
      <c r="K54">
        <v>8.35</v>
      </c>
      <c r="L54" s="64">
        <f t="shared" si="0"/>
        <v>0</v>
      </c>
      <c r="N54" s="17">
        <v>48.8</v>
      </c>
      <c r="O54" s="17">
        <v>2.4</v>
      </c>
      <c r="P54" s="17" t="s">
        <v>16</v>
      </c>
      <c r="Q54" s="17">
        <v>3.25</v>
      </c>
      <c r="R54" s="17">
        <v>5.36</v>
      </c>
      <c r="S54" s="17" t="s">
        <v>16</v>
      </c>
      <c r="T54" s="17" t="s">
        <v>16</v>
      </c>
      <c r="U54" s="54"/>
      <c r="V54" s="17">
        <v>1.22</v>
      </c>
      <c r="W54" s="17">
        <v>2.72</v>
      </c>
      <c r="X54" s="17">
        <v>2.19</v>
      </c>
      <c r="Y54" s="17" t="s">
        <v>16</v>
      </c>
      <c r="Z54" s="17">
        <v>2.44</v>
      </c>
      <c r="AA54" s="17" t="s">
        <v>16</v>
      </c>
      <c r="AB54" s="17" t="s">
        <v>16</v>
      </c>
      <c r="AC54" s="17" t="s">
        <v>16</v>
      </c>
      <c r="AD54" s="17">
        <v>8.77</v>
      </c>
      <c r="AE54" s="17">
        <v>8.35</v>
      </c>
    </row>
    <row r="55" spans="1:31" x14ac:dyDescent="0.25">
      <c r="A55" s="3">
        <v>57</v>
      </c>
      <c r="B55" s="18">
        <v>2</v>
      </c>
      <c r="C55" s="18">
        <v>2</v>
      </c>
      <c r="D55" s="2">
        <v>572</v>
      </c>
      <c r="E55" s="2" t="s">
        <v>4</v>
      </c>
      <c r="F55" s="3" t="s">
        <v>6</v>
      </c>
      <c r="G55" s="2" t="s">
        <v>23</v>
      </c>
      <c r="H55" s="2" t="s">
        <v>21</v>
      </c>
      <c r="I55" s="2" t="s">
        <v>21</v>
      </c>
      <c r="J55" s="2" t="s">
        <v>21</v>
      </c>
      <c r="K55">
        <v>8.15</v>
      </c>
      <c r="L55" s="64">
        <f t="shared" si="0"/>
        <v>0</v>
      </c>
      <c r="N55" s="17">
        <v>47.4</v>
      </c>
      <c r="O55" s="17">
        <v>1.84</v>
      </c>
      <c r="P55" s="17" t="s">
        <v>16</v>
      </c>
      <c r="Q55" s="17">
        <v>3.53</v>
      </c>
      <c r="R55" s="17">
        <v>6</v>
      </c>
      <c r="S55" s="17" t="s">
        <v>16</v>
      </c>
      <c r="T55" s="17" t="s">
        <v>16</v>
      </c>
      <c r="U55" s="54"/>
      <c r="V55" s="17">
        <v>1.7</v>
      </c>
      <c r="W55" s="17">
        <v>2.94</v>
      </c>
      <c r="X55" s="17">
        <v>2.39</v>
      </c>
      <c r="Y55" s="17" t="s">
        <v>16</v>
      </c>
      <c r="Z55" s="17">
        <v>2.38</v>
      </c>
      <c r="AA55" s="17" t="s">
        <v>16</v>
      </c>
      <c r="AB55" s="17" t="s">
        <v>16</v>
      </c>
      <c r="AC55" s="17" t="s">
        <v>16</v>
      </c>
      <c r="AD55" s="17">
        <v>8.02</v>
      </c>
      <c r="AE55" s="17">
        <v>8.15</v>
      </c>
    </row>
    <row r="56" spans="1:31" x14ac:dyDescent="0.25">
      <c r="A56" s="3">
        <v>58</v>
      </c>
      <c r="B56" s="18">
        <v>2</v>
      </c>
      <c r="C56" s="18">
        <v>1</v>
      </c>
      <c r="D56" s="2">
        <v>581</v>
      </c>
      <c r="E56" s="2" t="s">
        <v>5</v>
      </c>
      <c r="F56" s="3" t="s">
        <v>2</v>
      </c>
      <c r="G56" s="2" t="s">
        <v>22</v>
      </c>
      <c r="H56" s="2" t="s">
        <v>21</v>
      </c>
      <c r="I56" s="2" t="s">
        <v>153</v>
      </c>
      <c r="J56" s="2" t="s">
        <v>19</v>
      </c>
      <c r="K56">
        <v>8.39</v>
      </c>
      <c r="L56" s="64">
        <f t="shared" si="0"/>
        <v>0</v>
      </c>
      <c r="N56" s="17">
        <v>40.700000000000003</v>
      </c>
      <c r="O56" s="17">
        <v>2.02</v>
      </c>
      <c r="P56" s="17" t="s">
        <v>16</v>
      </c>
      <c r="Q56" s="17">
        <v>3.05</v>
      </c>
      <c r="R56" s="17">
        <v>4.68</v>
      </c>
      <c r="S56" s="17" t="s">
        <v>16</v>
      </c>
      <c r="T56" s="17" t="s">
        <v>16</v>
      </c>
      <c r="U56" s="54"/>
      <c r="V56" s="17">
        <v>1.23</v>
      </c>
      <c r="W56" s="17">
        <v>3.03</v>
      </c>
      <c r="X56" s="17">
        <v>1.42</v>
      </c>
      <c r="Y56" s="17" t="s">
        <v>16</v>
      </c>
      <c r="Z56" s="17">
        <v>2.73</v>
      </c>
      <c r="AA56" s="17" t="s">
        <v>16</v>
      </c>
      <c r="AB56" s="17" t="s">
        <v>16</v>
      </c>
      <c r="AC56" s="17" t="s">
        <v>16</v>
      </c>
      <c r="AD56" s="17">
        <v>8.23</v>
      </c>
      <c r="AE56" s="17">
        <v>8.39</v>
      </c>
    </row>
    <row r="57" spans="1:31" x14ac:dyDescent="0.25">
      <c r="A57" s="3">
        <v>58</v>
      </c>
      <c r="B57" s="18">
        <v>2</v>
      </c>
      <c r="C57" s="18">
        <v>2</v>
      </c>
      <c r="D57" s="2">
        <v>582</v>
      </c>
      <c r="E57" s="2" t="s">
        <v>5</v>
      </c>
      <c r="F57" s="3" t="s">
        <v>2</v>
      </c>
      <c r="G57" s="2" t="s">
        <v>22</v>
      </c>
      <c r="H57" s="2" t="s">
        <v>27</v>
      </c>
      <c r="I57" s="2" t="s">
        <v>21</v>
      </c>
      <c r="J57" s="2" t="s">
        <v>21</v>
      </c>
      <c r="K57">
        <v>8.64</v>
      </c>
      <c r="L57" s="64">
        <f t="shared" si="0"/>
        <v>0</v>
      </c>
      <c r="N57" s="17">
        <v>54.4</v>
      </c>
      <c r="O57" s="17">
        <v>2.81</v>
      </c>
      <c r="P57" s="17" t="s">
        <v>16</v>
      </c>
      <c r="Q57" s="17">
        <v>3.38</v>
      </c>
      <c r="R57" s="17">
        <v>5.46</v>
      </c>
      <c r="S57" s="17" t="s">
        <v>16</v>
      </c>
      <c r="T57" s="17" t="s">
        <v>16</v>
      </c>
      <c r="U57" s="54"/>
      <c r="V57" s="17">
        <v>1.56</v>
      </c>
      <c r="W57" s="17">
        <v>2.99</v>
      </c>
      <c r="X57" s="17">
        <v>1.19</v>
      </c>
      <c r="Y57" s="17" t="s">
        <v>16</v>
      </c>
      <c r="Z57" s="17">
        <v>1.39</v>
      </c>
      <c r="AA57" s="17" t="s">
        <v>16</v>
      </c>
      <c r="AB57" s="17" t="s">
        <v>16</v>
      </c>
      <c r="AC57" s="17" t="s">
        <v>16</v>
      </c>
      <c r="AD57" s="17">
        <v>8.01</v>
      </c>
      <c r="AE57" s="17">
        <v>8.64</v>
      </c>
    </row>
    <row r="58" spans="1:31" x14ac:dyDescent="0.25">
      <c r="A58" s="3">
        <v>59</v>
      </c>
      <c r="B58" s="18">
        <v>2</v>
      </c>
      <c r="C58" s="18">
        <v>1</v>
      </c>
      <c r="D58" s="2">
        <v>591</v>
      </c>
      <c r="E58" s="2" t="s">
        <v>4</v>
      </c>
      <c r="F58" s="3" t="s">
        <v>21</v>
      </c>
      <c r="G58" s="2" t="s">
        <v>21</v>
      </c>
      <c r="H58" s="2" t="s">
        <v>21</v>
      </c>
      <c r="I58" s="2" t="s">
        <v>153</v>
      </c>
      <c r="J58" s="2" t="s">
        <v>19</v>
      </c>
      <c r="K58">
        <v>7.34</v>
      </c>
      <c r="L58" s="64">
        <f t="shared" si="0"/>
        <v>0</v>
      </c>
      <c r="N58" s="17">
        <v>8.6</v>
      </c>
      <c r="O58" s="17">
        <v>2.31</v>
      </c>
      <c r="P58" s="17" t="s">
        <v>16</v>
      </c>
      <c r="Q58" s="17">
        <v>2.63</v>
      </c>
      <c r="R58" s="17">
        <v>4.67</v>
      </c>
      <c r="S58" s="17" t="s">
        <v>16</v>
      </c>
      <c r="T58" s="17" t="s">
        <v>16</v>
      </c>
      <c r="U58" s="54"/>
      <c r="V58" s="17">
        <v>1.53</v>
      </c>
      <c r="W58" s="17">
        <v>2.67</v>
      </c>
      <c r="X58" s="17">
        <v>1.74</v>
      </c>
      <c r="Y58" s="17" t="s">
        <v>16</v>
      </c>
      <c r="Z58" s="17">
        <v>2.66</v>
      </c>
      <c r="AA58" s="17" t="s">
        <v>16</v>
      </c>
      <c r="AB58" s="17" t="s">
        <v>16</v>
      </c>
      <c r="AC58" s="17" t="s">
        <v>16</v>
      </c>
      <c r="AD58" s="17">
        <v>6.82</v>
      </c>
      <c r="AE58" s="17">
        <v>7.34</v>
      </c>
    </row>
    <row r="59" spans="1:31" x14ac:dyDescent="0.25">
      <c r="A59" s="3">
        <v>59</v>
      </c>
      <c r="B59" s="18">
        <v>2</v>
      </c>
      <c r="C59" s="18">
        <v>2</v>
      </c>
      <c r="D59" s="2">
        <v>592</v>
      </c>
      <c r="E59" s="2" t="s">
        <v>4</v>
      </c>
      <c r="F59" s="3" t="s">
        <v>21</v>
      </c>
      <c r="G59" s="2" t="s">
        <v>21</v>
      </c>
      <c r="H59" s="2" t="s">
        <v>27</v>
      </c>
      <c r="I59" s="2" t="s">
        <v>21</v>
      </c>
      <c r="J59" s="2" t="s">
        <v>21</v>
      </c>
      <c r="K59">
        <v>6.67</v>
      </c>
      <c r="L59" s="64">
        <f t="shared" si="0"/>
        <v>0</v>
      </c>
      <c r="N59" s="17">
        <v>6.3</v>
      </c>
      <c r="O59" s="17">
        <v>2.27</v>
      </c>
      <c r="P59" s="17" t="s">
        <v>16</v>
      </c>
      <c r="Q59" s="17">
        <v>2.7</v>
      </c>
      <c r="R59" s="17">
        <v>4.8899999999999997</v>
      </c>
      <c r="S59" s="17" t="s">
        <v>16</v>
      </c>
      <c r="T59" s="17" t="s">
        <v>16</v>
      </c>
      <c r="U59" s="54"/>
      <c r="V59" s="17">
        <v>2.57</v>
      </c>
      <c r="W59" s="17">
        <v>2.68</v>
      </c>
      <c r="X59" s="17">
        <v>1.58</v>
      </c>
      <c r="Y59" s="17" t="s">
        <v>16</v>
      </c>
      <c r="Z59" s="17">
        <v>2.5099999999999998</v>
      </c>
      <c r="AA59" s="17" t="s">
        <v>16</v>
      </c>
      <c r="AB59" s="17" t="s">
        <v>16</v>
      </c>
      <c r="AC59" s="17" t="s">
        <v>16</v>
      </c>
      <c r="AD59" s="17">
        <v>6</v>
      </c>
      <c r="AE59" s="17">
        <v>6.67</v>
      </c>
    </row>
    <row r="60" spans="1:31" x14ac:dyDescent="0.25">
      <c r="A60" s="3">
        <v>60</v>
      </c>
      <c r="B60" s="18">
        <v>2</v>
      </c>
      <c r="C60" s="18">
        <v>1</v>
      </c>
      <c r="D60" s="2">
        <v>601</v>
      </c>
      <c r="E60" s="2" t="s">
        <v>21</v>
      </c>
      <c r="F60" s="3" t="s">
        <v>2</v>
      </c>
      <c r="G60" s="2" t="s">
        <v>22</v>
      </c>
      <c r="H60" s="2" t="s">
        <v>21</v>
      </c>
      <c r="I60" s="2" t="s">
        <v>153</v>
      </c>
      <c r="J60" s="2" t="s">
        <v>19</v>
      </c>
      <c r="K60">
        <v>3.81</v>
      </c>
      <c r="L60" s="64">
        <f t="shared" si="0"/>
        <v>0</v>
      </c>
      <c r="N60" s="17">
        <v>14</v>
      </c>
      <c r="O60" s="17">
        <v>0.91</v>
      </c>
      <c r="P60" s="17" t="s">
        <v>16</v>
      </c>
      <c r="Q60" s="17">
        <v>2.74</v>
      </c>
      <c r="R60" s="17">
        <v>0.93</v>
      </c>
      <c r="S60" s="17" t="s">
        <v>16</v>
      </c>
      <c r="T60" s="17" t="s">
        <v>16</v>
      </c>
      <c r="U60" s="54"/>
      <c r="V60" s="17">
        <v>1.64</v>
      </c>
      <c r="W60" s="17">
        <v>1.28</v>
      </c>
      <c r="X60" s="17">
        <v>0.36</v>
      </c>
      <c r="Y60" s="17" t="s">
        <v>16</v>
      </c>
      <c r="Z60" s="17">
        <v>2.25</v>
      </c>
      <c r="AA60" s="17" t="s">
        <v>16</v>
      </c>
      <c r="AB60" s="17" t="s">
        <v>16</v>
      </c>
      <c r="AC60" s="17" t="s">
        <v>16</v>
      </c>
      <c r="AD60" s="17">
        <v>0.52</v>
      </c>
      <c r="AE60" s="17">
        <v>3.81</v>
      </c>
    </row>
    <row r="61" spans="1:31" x14ac:dyDescent="0.25">
      <c r="A61" s="3">
        <v>60</v>
      </c>
      <c r="B61" s="18">
        <v>2</v>
      </c>
      <c r="C61" s="18">
        <v>2</v>
      </c>
      <c r="D61" s="2">
        <v>602</v>
      </c>
      <c r="E61" s="2" t="s">
        <v>21</v>
      </c>
      <c r="F61" s="3" t="s">
        <v>2</v>
      </c>
      <c r="G61" s="2" t="s">
        <v>22</v>
      </c>
      <c r="H61" s="2" t="s">
        <v>27</v>
      </c>
      <c r="I61" s="2" t="s">
        <v>21</v>
      </c>
      <c r="J61" s="2" t="s">
        <v>21</v>
      </c>
      <c r="K61">
        <v>7.19</v>
      </c>
      <c r="L61" s="64">
        <f t="shared" si="0"/>
        <v>0</v>
      </c>
      <c r="N61" s="17">
        <v>62.8</v>
      </c>
      <c r="O61" s="17">
        <v>2.52</v>
      </c>
      <c r="P61" s="17" t="s">
        <v>16</v>
      </c>
      <c r="Q61" s="17">
        <v>3.2</v>
      </c>
      <c r="R61" s="17">
        <v>2.65</v>
      </c>
      <c r="S61" s="17" t="s">
        <v>16</v>
      </c>
      <c r="T61" s="17" t="s">
        <v>16</v>
      </c>
      <c r="U61" s="54"/>
      <c r="V61" s="17">
        <v>2.0699999999999998</v>
      </c>
      <c r="W61" s="17">
        <v>1.93</v>
      </c>
      <c r="X61" s="17">
        <v>0.35</v>
      </c>
      <c r="Y61" s="17" t="s">
        <v>16</v>
      </c>
      <c r="Z61" s="17">
        <v>2.0299999999999998</v>
      </c>
      <c r="AA61" s="17" t="s">
        <v>16</v>
      </c>
      <c r="AB61" s="17" t="s">
        <v>16</v>
      </c>
      <c r="AC61" s="17" t="s">
        <v>16</v>
      </c>
      <c r="AD61" s="17">
        <v>2.84</v>
      </c>
      <c r="AE61" s="17">
        <v>7.19</v>
      </c>
    </row>
    <row r="62" spans="1:31" x14ac:dyDescent="0.25">
      <c r="A62" s="3">
        <v>61</v>
      </c>
      <c r="B62" s="18">
        <v>2</v>
      </c>
      <c r="C62" s="18">
        <v>1</v>
      </c>
      <c r="D62" s="2">
        <v>611</v>
      </c>
      <c r="E62" s="2" t="s">
        <v>7</v>
      </c>
      <c r="F62" s="3" t="s">
        <v>21</v>
      </c>
      <c r="G62" s="2" t="s">
        <v>21</v>
      </c>
      <c r="H62" s="2" t="s">
        <v>27</v>
      </c>
      <c r="I62" s="2" t="s">
        <v>153</v>
      </c>
      <c r="J62" s="2" t="s">
        <v>21</v>
      </c>
      <c r="K62">
        <v>7.69</v>
      </c>
      <c r="L62" s="64">
        <f t="shared" si="0"/>
        <v>0</v>
      </c>
      <c r="N62" s="17">
        <v>16.5</v>
      </c>
      <c r="O62" s="17">
        <v>2.2999999999999998</v>
      </c>
      <c r="P62" s="17" t="s">
        <v>16</v>
      </c>
      <c r="Q62" s="17">
        <v>2.37</v>
      </c>
      <c r="R62" s="17">
        <v>4.5199999999999996</v>
      </c>
      <c r="S62" s="17" t="s">
        <v>16</v>
      </c>
      <c r="T62" s="17" t="s">
        <v>16</v>
      </c>
      <c r="U62" s="54"/>
      <c r="V62" s="17">
        <v>2.54</v>
      </c>
      <c r="W62" s="17">
        <v>2.52</v>
      </c>
      <c r="X62" s="17">
        <v>1.7</v>
      </c>
      <c r="Y62" s="17" t="s">
        <v>16</v>
      </c>
      <c r="Z62" s="17">
        <v>2.12</v>
      </c>
      <c r="AA62" s="17" t="s">
        <v>16</v>
      </c>
      <c r="AB62" s="17" t="s">
        <v>16</v>
      </c>
      <c r="AC62" s="17" t="s">
        <v>16</v>
      </c>
      <c r="AD62" s="17">
        <v>7.12</v>
      </c>
      <c r="AE62" s="17">
        <v>7.69</v>
      </c>
    </row>
    <row r="63" spans="1:31" x14ac:dyDescent="0.25">
      <c r="A63" s="3">
        <v>61</v>
      </c>
      <c r="B63" s="18">
        <v>2</v>
      </c>
      <c r="C63" s="18">
        <v>2</v>
      </c>
      <c r="D63" s="2">
        <v>612</v>
      </c>
      <c r="E63" s="2" t="s">
        <v>7</v>
      </c>
      <c r="F63" s="3" t="s">
        <v>21</v>
      </c>
      <c r="G63" s="2" t="s">
        <v>21</v>
      </c>
      <c r="H63" s="2" t="s">
        <v>21</v>
      </c>
      <c r="I63" s="2" t="s">
        <v>21</v>
      </c>
      <c r="J63" s="2" t="s">
        <v>19</v>
      </c>
      <c r="K63">
        <v>7.31</v>
      </c>
      <c r="L63" s="64">
        <f t="shared" si="0"/>
        <v>0</v>
      </c>
      <c r="N63" s="17">
        <v>16.2</v>
      </c>
      <c r="O63" s="17">
        <v>2.02</v>
      </c>
      <c r="P63" s="17" t="s">
        <v>16</v>
      </c>
      <c r="Q63" s="17">
        <v>2.21</v>
      </c>
      <c r="R63" s="17">
        <v>4.32</v>
      </c>
      <c r="S63" s="17" t="s">
        <v>16</v>
      </c>
      <c r="T63" s="17" t="s">
        <v>16</v>
      </c>
      <c r="U63" s="54"/>
      <c r="V63" s="17">
        <v>2.2400000000000002</v>
      </c>
      <c r="W63" s="17">
        <v>2.64</v>
      </c>
      <c r="X63" s="17">
        <v>1.27</v>
      </c>
      <c r="Y63" s="17" t="s">
        <v>16</v>
      </c>
      <c r="Z63" s="17">
        <v>2.0099999999999998</v>
      </c>
      <c r="AA63" s="17" t="s">
        <v>16</v>
      </c>
      <c r="AB63" s="17" t="s">
        <v>16</v>
      </c>
      <c r="AC63" s="17" t="s">
        <v>16</v>
      </c>
      <c r="AD63" s="17">
        <v>7.29</v>
      </c>
      <c r="AE63" s="17">
        <v>7.31</v>
      </c>
    </row>
    <row r="64" spans="1:31" x14ac:dyDescent="0.25">
      <c r="A64" s="3">
        <v>62</v>
      </c>
      <c r="B64" s="18">
        <v>2</v>
      </c>
      <c r="C64" s="18">
        <v>1</v>
      </c>
      <c r="D64" s="2">
        <v>621</v>
      </c>
      <c r="E64" s="2" t="s">
        <v>4</v>
      </c>
      <c r="F64" s="3" t="s">
        <v>9</v>
      </c>
      <c r="G64" s="2" t="s">
        <v>24</v>
      </c>
      <c r="H64" s="2" t="s">
        <v>27</v>
      </c>
      <c r="I64" s="2" t="s">
        <v>153</v>
      </c>
      <c r="J64" s="2" t="s">
        <v>21</v>
      </c>
      <c r="K64">
        <v>7.69</v>
      </c>
      <c r="L64" s="64">
        <f t="shared" si="0"/>
        <v>0</v>
      </c>
      <c r="N64" s="17">
        <v>16.399999999999999</v>
      </c>
      <c r="O64" s="17">
        <v>2.29</v>
      </c>
      <c r="P64" s="17" t="s">
        <v>16</v>
      </c>
      <c r="Q64" s="17">
        <v>2.89</v>
      </c>
      <c r="R64" s="17">
        <v>5.08</v>
      </c>
      <c r="S64" s="17" t="s">
        <v>16</v>
      </c>
      <c r="T64" s="17" t="s">
        <v>16</v>
      </c>
      <c r="U64" s="54"/>
      <c r="V64" s="17">
        <v>1.55</v>
      </c>
      <c r="W64" s="17">
        <v>2.31</v>
      </c>
      <c r="X64" s="17">
        <v>1.9</v>
      </c>
      <c r="Y64" s="17" t="s">
        <v>16</v>
      </c>
      <c r="Z64" s="17">
        <v>2.0699999999999998</v>
      </c>
      <c r="AA64" s="17" t="s">
        <v>16</v>
      </c>
      <c r="AB64" s="17" t="s">
        <v>16</v>
      </c>
      <c r="AC64" s="17" t="s">
        <v>16</v>
      </c>
      <c r="AD64" s="17">
        <v>6.76</v>
      </c>
      <c r="AE64" s="17">
        <v>7.69</v>
      </c>
    </row>
    <row r="65" spans="1:31" x14ac:dyDescent="0.25">
      <c r="A65" s="3">
        <v>62</v>
      </c>
      <c r="B65" s="18">
        <v>2</v>
      </c>
      <c r="C65" s="18">
        <v>2</v>
      </c>
      <c r="D65" s="2">
        <v>622</v>
      </c>
      <c r="E65" s="2" t="s">
        <v>4</v>
      </c>
      <c r="F65" s="3" t="s">
        <v>9</v>
      </c>
      <c r="G65" s="2" t="s">
        <v>24</v>
      </c>
      <c r="H65" s="2" t="s">
        <v>21</v>
      </c>
      <c r="I65" s="2" t="s">
        <v>21</v>
      </c>
      <c r="J65" s="2" t="s">
        <v>19</v>
      </c>
      <c r="K65">
        <v>7.11</v>
      </c>
      <c r="L65" s="64">
        <f t="shared" si="0"/>
        <v>0</v>
      </c>
      <c r="N65" s="17">
        <v>10.1</v>
      </c>
      <c r="O65" s="17">
        <v>2.11</v>
      </c>
      <c r="P65" s="17" t="s">
        <v>16</v>
      </c>
      <c r="Q65" s="17">
        <v>2.99</v>
      </c>
      <c r="R65" s="17">
        <v>4.4400000000000004</v>
      </c>
      <c r="S65" s="17" t="s">
        <v>16</v>
      </c>
      <c r="T65" s="17" t="s">
        <v>16</v>
      </c>
      <c r="U65" s="54"/>
      <c r="V65" s="17">
        <v>1.84</v>
      </c>
      <c r="W65" s="17">
        <v>2.59</v>
      </c>
      <c r="X65" s="17">
        <v>1.31</v>
      </c>
      <c r="Y65" s="17" t="s">
        <v>16</v>
      </c>
      <c r="Z65" s="17">
        <v>2.97</v>
      </c>
      <c r="AA65" s="17" t="s">
        <v>16</v>
      </c>
      <c r="AB65" s="17" t="s">
        <v>16</v>
      </c>
      <c r="AC65" s="17" t="s">
        <v>16</v>
      </c>
      <c r="AD65" s="17">
        <v>6.97</v>
      </c>
      <c r="AE65" s="17">
        <v>7.11</v>
      </c>
    </row>
    <row r="66" spans="1:31" x14ac:dyDescent="0.25">
      <c r="A66" s="3">
        <v>63</v>
      </c>
      <c r="B66" s="18">
        <v>2</v>
      </c>
      <c r="C66" s="18">
        <v>1</v>
      </c>
      <c r="D66" s="2">
        <v>631</v>
      </c>
      <c r="E66" s="2" t="s">
        <v>7</v>
      </c>
      <c r="F66" s="3" t="s">
        <v>9</v>
      </c>
      <c r="G66" s="2" t="s">
        <v>24</v>
      </c>
      <c r="H66" s="2" t="s">
        <v>21</v>
      </c>
      <c r="I66" s="2" t="s">
        <v>153</v>
      </c>
      <c r="J66" s="2" t="s">
        <v>19</v>
      </c>
      <c r="K66">
        <v>7.71</v>
      </c>
      <c r="L66" s="64">
        <f t="shared" si="0"/>
        <v>0</v>
      </c>
      <c r="N66" s="17">
        <v>15.9</v>
      </c>
      <c r="O66" s="17">
        <v>2.12</v>
      </c>
      <c r="P66" s="17" t="s">
        <v>16</v>
      </c>
      <c r="Q66" s="17">
        <v>3.44</v>
      </c>
      <c r="R66" s="17">
        <v>4.53</v>
      </c>
      <c r="S66" s="17" t="s">
        <v>16</v>
      </c>
      <c r="T66" s="17" t="s">
        <v>16</v>
      </c>
      <c r="U66" s="54"/>
      <c r="V66" s="17">
        <v>1.39</v>
      </c>
      <c r="W66" s="17">
        <v>2.78</v>
      </c>
      <c r="X66" s="17">
        <v>1.39</v>
      </c>
      <c r="Y66" s="17" t="s">
        <v>16</v>
      </c>
      <c r="Z66" s="17">
        <v>2.66</v>
      </c>
      <c r="AA66" s="17" t="s">
        <v>16</v>
      </c>
      <c r="AB66" s="17" t="s">
        <v>16</v>
      </c>
      <c r="AC66" s="17" t="s">
        <v>16</v>
      </c>
      <c r="AD66" s="17">
        <v>7.87</v>
      </c>
      <c r="AE66" s="17">
        <v>7.71</v>
      </c>
    </row>
    <row r="67" spans="1:31" x14ac:dyDescent="0.25">
      <c r="A67" s="3">
        <v>63</v>
      </c>
      <c r="B67" s="18">
        <v>2</v>
      </c>
      <c r="C67" s="18">
        <v>2</v>
      </c>
      <c r="D67" s="2">
        <v>632</v>
      </c>
      <c r="E67" s="2" t="s">
        <v>7</v>
      </c>
      <c r="F67" s="3" t="s">
        <v>9</v>
      </c>
      <c r="G67" s="2" t="s">
        <v>24</v>
      </c>
      <c r="H67" s="2" t="s">
        <v>27</v>
      </c>
      <c r="I67" s="2" t="s">
        <v>21</v>
      </c>
      <c r="J67" s="2" t="s">
        <v>21</v>
      </c>
      <c r="K67">
        <v>7.49</v>
      </c>
      <c r="L67" s="64">
        <f t="shared" si="0"/>
        <v>0</v>
      </c>
      <c r="N67" s="17">
        <v>15.9</v>
      </c>
      <c r="O67" s="17">
        <v>2.06</v>
      </c>
      <c r="P67" s="17" t="s">
        <v>16</v>
      </c>
      <c r="Q67" s="17">
        <v>3.33</v>
      </c>
      <c r="R67" s="17">
        <v>5.38</v>
      </c>
      <c r="S67" s="17" t="s">
        <v>16</v>
      </c>
      <c r="T67" s="17" t="s">
        <v>16</v>
      </c>
      <c r="U67" s="54"/>
      <c r="V67" s="17">
        <v>1.54</v>
      </c>
      <c r="W67" s="17">
        <v>2.74</v>
      </c>
      <c r="X67" s="17">
        <v>1.18</v>
      </c>
      <c r="Y67" s="17" t="s">
        <v>16</v>
      </c>
      <c r="Z67" s="17">
        <v>2.5</v>
      </c>
      <c r="AA67" s="17" t="s">
        <v>16</v>
      </c>
      <c r="AB67" s="17" t="s">
        <v>16</v>
      </c>
      <c r="AC67" s="17" t="s">
        <v>16</v>
      </c>
      <c r="AD67" s="17">
        <v>7.45</v>
      </c>
      <c r="AE67" s="17">
        <v>7.49</v>
      </c>
    </row>
    <row r="68" spans="1:31" x14ac:dyDescent="0.25">
      <c r="A68" s="3">
        <v>64</v>
      </c>
      <c r="B68" s="18">
        <v>2</v>
      </c>
      <c r="C68" s="18">
        <v>1</v>
      </c>
      <c r="D68" s="2">
        <v>641</v>
      </c>
      <c r="E68" s="2" t="s">
        <v>7</v>
      </c>
      <c r="F68" s="3" t="s">
        <v>6</v>
      </c>
      <c r="G68" s="2" t="s">
        <v>23</v>
      </c>
      <c r="H68" s="2" t="s">
        <v>27</v>
      </c>
      <c r="I68" s="2" t="s">
        <v>153</v>
      </c>
      <c r="J68" s="2" t="s">
        <v>21</v>
      </c>
      <c r="K68">
        <v>7.01</v>
      </c>
      <c r="L68" s="64">
        <f t="shared" si="0"/>
        <v>0</v>
      </c>
      <c r="N68" s="17">
        <v>47</v>
      </c>
      <c r="O68" s="17">
        <v>2.06</v>
      </c>
      <c r="P68" s="17" t="s">
        <v>16</v>
      </c>
      <c r="Q68" s="17">
        <v>3.2</v>
      </c>
      <c r="R68" s="17">
        <v>5.29</v>
      </c>
      <c r="S68" s="17" t="s">
        <v>16</v>
      </c>
      <c r="T68" s="17" t="s">
        <v>16</v>
      </c>
      <c r="U68" s="54"/>
      <c r="V68" s="17">
        <v>1.43</v>
      </c>
      <c r="W68" s="17">
        <v>2.59</v>
      </c>
      <c r="X68" s="17">
        <v>0.43</v>
      </c>
      <c r="Y68" s="17" t="s">
        <v>16</v>
      </c>
      <c r="Z68" s="17">
        <v>2.92</v>
      </c>
      <c r="AA68" s="17" t="s">
        <v>16</v>
      </c>
      <c r="AB68" s="17" t="s">
        <v>16</v>
      </c>
      <c r="AC68" s="17" t="s">
        <v>16</v>
      </c>
      <c r="AD68" s="17">
        <v>7.24</v>
      </c>
      <c r="AE68" s="17">
        <v>7.01</v>
      </c>
    </row>
    <row r="69" spans="1:31" x14ac:dyDescent="0.25">
      <c r="A69" s="3">
        <v>64</v>
      </c>
      <c r="B69" s="18">
        <v>2</v>
      </c>
      <c r="C69" s="18">
        <v>2</v>
      </c>
      <c r="D69" s="2">
        <v>642</v>
      </c>
      <c r="E69" s="2" t="s">
        <v>7</v>
      </c>
      <c r="F69" s="3" t="s">
        <v>6</v>
      </c>
      <c r="G69" s="2" t="s">
        <v>23</v>
      </c>
      <c r="H69" s="2" t="s">
        <v>21</v>
      </c>
      <c r="I69" s="2" t="s">
        <v>21</v>
      </c>
      <c r="J69" s="2" t="s">
        <v>19</v>
      </c>
      <c r="K69">
        <v>7.19</v>
      </c>
      <c r="L69" s="64">
        <f t="shared" si="0"/>
        <v>0</v>
      </c>
      <c r="N69" s="17">
        <v>23.8</v>
      </c>
      <c r="O69" s="17">
        <v>1.69</v>
      </c>
      <c r="P69" s="17" t="s">
        <v>16</v>
      </c>
      <c r="Q69" s="17">
        <v>2.65</v>
      </c>
      <c r="R69" s="17">
        <v>5.16</v>
      </c>
      <c r="S69" s="17" t="s">
        <v>16</v>
      </c>
      <c r="T69" s="17" t="s">
        <v>16</v>
      </c>
      <c r="U69" s="54"/>
      <c r="V69" s="17">
        <v>1.18</v>
      </c>
      <c r="W69" s="17">
        <v>2.86</v>
      </c>
      <c r="X69" s="17">
        <v>0.47</v>
      </c>
      <c r="Y69" s="17" t="s">
        <v>16</v>
      </c>
      <c r="Z69" s="17">
        <v>2.08</v>
      </c>
      <c r="AA69" s="17" t="s">
        <v>16</v>
      </c>
      <c r="AB69" s="17" t="s">
        <v>16</v>
      </c>
      <c r="AC69" s="17" t="s">
        <v>16</v>
      </c>
      <c r="AD69" s="17">
        <v>7.21</v>
      </c>
      <c r="AE69" s="17">
        <v>7.19</v>
      </c>
    </row>
    <row r="70" spans="1:31" x14ac:dyDescent="0.25">
      <c r="F70" s="2"/>
    </row>
    <row r="71" spans="1:31" x14ac:dyDescent="0.25">
      <c r="A71" s="1" t="s">
        <v>10</v>
      </c>
      <c r="E71" s="2"/>
      <c r="F71" s="2"/>
    </row>
    <row r="72" spans="1:31" x14ac:dyDescent="0.25">
      <c r="A72" s="1" t="s">
        <v>1</v>
      </c>
      <c r="B72" s="21"/>
      <c r="C72" s="21"/>
      <c r="F72" s="2"/>
    </row>
    <row r="73" spans="1:31" x14ac:dyDescent="0.25">
      <c r="A73" t="s">
        <v>21</v>
      </c>
      <c r="B73" s="20">
        <v>0</v>
      </c>
      <c r="N73" s="17">
        <f t="shared" ref="N73:Q73" si="1">AVERAGE(N6,N7,N16,N17,N22,N23,N26,N27,N44,N45,N46,N47,N50,N51,N60,N61)</f>
        <v>17.899999999999999</v>
      </c>
      <c r="O73" s="17">
        <f t="shared" si="1"/>
        <v>1.5056249999999998</v>
      </c>
      <c r="P73" t="s">
        <v>16</v>
      </c>
      <c r="Q73" s="17">
        <f t="shared" si="1"/>
        <v>2.4375000000000004</v>
      </c>
      <c r="R73" s="55">
        <f>AVERAGE(R6,R7,R16,R17,R22,R23,R26,R27,R44,R45,R46,R47,R50,R51,R60,R61)</f>
        <v>0.39687499999999998</v>
      </c>
      <c r="S73" t="s">
        <v>16</v>
      </c>
      <c r="T73" t="s">
        <v>16</v>
      </c>
      <c r="U73" s="17"/>
      <c r="V73" s="17">
        <f t="shared" ref="V73:AD73" si="2">AVERAGE(V6,V7,V16,V17,V22,V23,V26,V27,V44,V45,V46,V47,V50,V51,V60,V61)</f>
        <v>1.9612500000000002</v>
      </c>
      <c r="W73" s="17">
        <f t="shared" si="2"/>
        <v>1.3143750000000003</v>
      </c>
      <c r="X73" s="19">
        <f t="shared" si="2"/>
        <v>0.18312500000000001</v>
      </c>
      <c r="Y73" t="s">
        <v>16</v>
      </c>
      <c r="Z73" s="17">
        <f t="shared" si="2"/>
        <v>1.15625</v>
      </c>
      <c r="AA73" t="s">
        <v>16</v>
      </c>
      <c r="AB73" t="s">
        <v>16</v>
      </c>
      <c r="AC73" t="s">
        <v>16</v>
      </c>
      <c r="AD73" s="17">
        <f t="shared" si="2"/>
        <v>1.3881250000000001</v>
      </c>
      <c r="AE73" s="55">
        <f>AVERAGE(AE6,AE7,AE16,AE17,AE22,AE23,AE26,AE27,AE44,AE45,AE46,AE47,AE50,AE51,AE60,AE61)</f>
        <v>4.1133333333333333</v>
      </c>
    </row>
    <row r="74" spans="1:31" x14ac:dyDescent="0.25">
      <c r="A74" t="s">
        <v>11</v>
      </c>
      <c r="B74" s="20" t="s">
        <v>5</v>
      </c>
      <c r="F74" s="2"/>
      <c r="N74" s="17">
        <f t="shared" ref="N74:R74" si="3">AVERAGE(N8,N9,N12,N13,N18,N19,N32,N33,N38,N39,N40,N41,N52,N53,N56,N57)</f>
        <v>25.2</v>
      </c>
      <c r="O74" s="17">
        <f t="shared" si="3"/>
        <v>2.0681250000000002</v>
      </c>
      <c r="P74" t="s">
        <v>16</v>
      </c>
      <c r="Q74" s="17">
        <f t="shared" si="3"/>
        <v>2.6324999999999998</v>
      </c>
      <c r="R74" s="17">
        <f t="shared" si="3"/>
        <v>4.2218750000000007</v>
      </c>
      <c r="S74" t="s">
        <v>16</v>
      </c>
      <c r="T74" t="s">
        <v>16</v>
      </c>
      <c r="U74" s="17"/>
      <c r="V74" s="17">
        <f t="shared" ref="V74:AE74" si="4">AVERAGE(V8,V9,V12,V13,V18,V19,V32,V33,V38,V39,V40,V41,V52,V53,V56,V57)</f>
        <v>1.7106249999999996</v>
      </c>
      <c r="W74" s="17">
        <f t="shared" si="4"/>
        <v>2.7618750000000003</v>
      </c>
      <c r="X74" s="17">
        <f t="shared" si="4"/>
        <v>0.61499999999999999</v>
      </c>
      <c r="Y74" t="s">
        <v>16</v>
      </c>
      <c r="Z74" s="17">
        <f t="shared" si="4"/>
        <v>2.4149999999999996</v>
      </c>
      <c r="AA74" t="s">
        <v>16</v>
      </c>
      <c r="AB74" t="s">
        <v>16</v>
      </c>
      <c r="AC74" t="s">
        <v>16</v>
      </c>
      <c r="AD74" s="17">
        <f t="shared" si="4"/>
        <v>7.7850000000000001</v>
      </c>
      <c r="AE74" s="17">
        <f t="shared" si="4"/>
        <v>8.104375000000001</v>
      </c>
    </row>
    <row r="75" spans="1:31" x14ac:dyDescent="0.25">
      <c r="A75" t="s">
        <v>12</v>
      </c>
      <c r="B75" s="20" t="s">
        <v>7</v>
      </c>
      <c r="F75" s="2"/>
      <c r="N75" s="55">
        <f>AVERAGE(N14,N15,N24,N25,N28,N29,N34,N35,N42,N43,N62,N63,N66,N67,N68,N69)</f>
        <v>24.93333333333333</v>
      </c>
      <c r="O75" s="17">
        <f t="shared" ref="O75:R75" si="5">AVERAGE(O14,O15,O24,O25,O28,O29,O34,O35,O42,O43,O62,O63,O66,O67,O68,O69)</f>
        <v>2.1131250000000001</v>
      </c>
      <c r="P75" t="s">
        <v>16</v>
      </c>
      <c r="Q75" s="17">
        <f t="shared" si="5"/>
        <v>2.6712500000000001</v>
      </c>
      <c r="R75" s="17">
        <f t="shared" si="5"/>
        <v>4.8218750000000004</v>
      </c>
      <c r="S75" t="s">
        <v>16</v>
      </c>
      <c r="T75" t="s">
        <v>16</v>
      </c>
      <c r="U75" s="17"/>
      <c r="V75" s="17">
        <f t="shared" ref="V75:AE75" si="6">AVERAGE(V14,V15,V24,V25,V28,V29,V34,V35,V42,V43,V62,V63,V66,V67,V68,V69)</f>
        <v>1.6062500000000002</v>
      </c>
      <c r="W75" s="17">
        <f t="shared" si="6"/>
        <v>2.765625</v>
      </c>
      <c r="X75" s="17">
        <f t="shared" si="6"/>
        <v>1.0024999999999999</v>
      </c>
      <c r="Y75" t="s">
        <v>16</v>
      </c>
      <c r="Z75" s="17">
        <f t="shared" si="6"/>
        <v>2.6174999999999997</v>
      </c>
      <c r="AA75" t="s">
        <v>16</v>
      </c>
      <c r="AB75" t="s">
        <v>16</v>
      </c>
      <c r="AC75" t="s">
        <v>16</v>
      </c>
      <c r="AD75" s="17">
        <f t="shared" si="6"/>
        <v>7.37</v>
      </c>
      <c r="AE75" s="17">
        <f t="shared" si="6"/>
        <v>7.4781249999999995</v>
      </c>
    </row>
    <row r="76" spans="1:31" x14ac:dyDescent="0.25">
      <c r="A76" t="s">
        <v>13</v>
      </c>
      <c r="B76" s="20" t="s">
        <v>4</v>
      </c>
      <c r="F76" s="2"/>
      <c r="N76" s="17">
        <f t="shared" ref="N76:R76" si="7">AVERAGE(N10,N11,N20,N21,N30,N31,N36,N37,N48,N49,N54,N55,N58,N59,N64,N65)</f>
        <v>27.8125</v>
      </c>
      <c r="O76" s="17">
        <f t="shared" si="7"/>
        <v>2.1724999999999999</v>
      </c>
      <c r="P76" t="s">
        <v>16</v>
      </c>
      <c r="Q76" s="17">
        <f t="shared" si="7"/>
        <v>2.9112500000000003</v>
      </c>
      <c r="R76" s="17">
        <f t="shared" si="7"/>
        <v>5.0331249999999992</v>
      </c>
      <c r="S76" t="s">
        <v>16</v>
      </c>
      <c r="T76" t="s">
        <v>16</v>
      </c>
      <c r="U76" s="17"/>
      <c r="V76" s="17">
        <f t="shared" ref="V76:AE76" si="8">AVERAGE(V10,V11,V20,V21,V30,V31,V36,V37,V48,V49,V54,V55,V58,V59,V64,V65)</f>
        <v>1.6175000000000002</v>
      </c>
      <c r="W76" s="17">
        <f t="shared" si="8"/>
        <v>2.4743750000000002</v>
      </c>
      <c r="X76" s="17">
        <f t="shared" si="8"/>
        <v>1.2987499999999998</v>
      </c>
      <c r="Y76" t="s">
        <v>16</v>
      </c>
      <c r="Z76" s="17">
        <f t="shared" si="8"/>
        <v>2.6875</v>
      </c>
      <c r="AA76" t="s">
        <v>16</v>
      </c>
      <c r="AB76" t="s">
        <v>16</v>
      </c>
      <c r="AC76" t="s">
        <v>16</v>
      </c>
      <c r="AD76" s="17">
        <f t="shared" si="8"/>
        <v>7.3318749999999993</v>
      </c>
      <c r="AE76" s="17">
        <f t="shared" si="8"/>
        <v>7.5625</v>
      </c>
    </row>
    <row r="77" spans="1:31" x14ac:dyDescent="0.25">
      <c r="A77" t="s">
        <v>14</v>
      </c>
      <c r="B77" s="54"/>
      <c r="F77" s="2"/>
      <c r="N77" s="17">
        <f>AVERAGE(N6:N69)</f>
        <v>23.946031746031753</v>
      </c>
      <c r="O77" s="17">
        <f t="shared" ref="O77:AE77" si="9">AVERAGE(O6:O69)</f>
        <v>1.9648437499999998</v>
      </c>
      <c r="P77" t="s">
        <v>16</v>
      </c>
      <c r="Q77" s="17">
        <f t="shared" si="9"/>
        <v>2.663125</v>
      </c>
      <c r="R77" s="17">
        <f t="shared" si="9"/>
        <v>3.6184374999999998</v>
      </c>
      <c r="S77" t="s">
        <v>16</v>
      </c>
      <c r="T77" t="s">
        <v>16</v>
      </c>
      <c r="U77" s="17"/>
      <c r="V77" s="17">
        <f t="shared" si="9"/>
        <v>1.7239062499999998</v>
      </c>
      <c r="W77" s="17">
        <f t="shared" si="9"/>
        <v>2.3290625</v>
      </c>
      <c r="X77" s="17">
        <f t="shared" si="9"/>
        <v>0.77484375000000005</v>
      </c>
      <c r="Y77" t="s">
        <v>16</v>
      </c>
      <c r="Z77" s="17">
        <f t="shared" si="9"/>
        <v>2.2190624999999993</v>
      </c>
      <c r="AA77" t="s">
        <v>16</v>
      </c>
      <c r="AB77" t="s">
        <v>16</v>
      </c>
      <c r="AC77" t="s">
        <v>16</v>
      </c>
      <c r="AD77" s="17">
        <f t="shared" si="9"/>
        <v>5.9687499999999982</v>
      </c>
      <c r="AE77" s="17">
        <f t="shared" si="9"/>
        <v>6.8574603174603164</v>
      </c>
    </row>
    <row r="78" spans="1:31" x14ac:dyDescent="0.25">
      <c r="F78" s="2"/>
      <c r="N78" s="52" t="s">
        <v>112</v>
      </c>
      <c r="O78" s="52" t="s">
        <v>112</v>
      </c>
      <c r="P78" s="52" t="s">
        <v>112</v>
      </c>
      <c r="Q78" s="52" t="s">
        <v>112</v>
      </c>
      <c r="R78" s="52" t="s">
        <v>112</v>
      </c>
      <c r="S78" s="52" t="s">
        <v>112</v>
      </c>
      <c r="T78" s="52" t="s">
        <v>112</v>
      </c>
      <c r="V78" s="52" t="s">
        <v>112</v>
      </c>
      <c r="W78" s="52" t="s">
        <v>112</v>
      </c>
      <c r="X78" s="52" t="s">
        <v>112</v>
      </c>
      <c r="Y78" s="52" t="s">
        <v>112</v>
      </c>
      <c r="Z78" s="52" t="s">
        <v>112</v>
      </c>
      <c r="AA78" s="52" t="s">
        <v>112</v>
      </c>
      <c r="AB78" s="52" t="s">
        <v>112</v>
      </c>
      <c r="AC78" s="52" t="s">
        <v>112</v>
      </c>
      <c r="AD78" s="52" t="s">
        <v>112</v>
      </c>
      <c r="AE78" s="52" t="s">
        <v>112</v>
      </c>
    </row>
    <row r="79" spans="1:31" x14ac:dyDescent="0.25">
      <c r="A79" t="s">
        <v>16</v>
      </c>
      <c r="B79" s="2" t="s">
        <v>29</v>
      </c>
      <c r="F79" s="2"/>
      <c r="S79" s="6"/>
      <c r="T79" s="6"/>
      <c r="U79" s="6"/>
      <c r="V79" s="6" t="s">
        <v>158</v>
      </c>
      <c r="W79" s="6"/>
      <c r="X79" s="6"/>
      <c r="Y79" s="6"/>
      <c r="Z79" s="6"/>
      <c r="AA79" s="6"/>
      <c r="AB79" s="6"/>
      <c r="AC79" s="6"/>
    </row>
    <row r="80" spans="1:31" x14ac:dyDescent="0.25">
      <c r="A80" t="s">
        <v>142</v>
      </c>
      <c r="B80" s="2" t="s">
        <v>143</v>
      </c>
      <c r="F80" s="2"/>
    </row>
    <row r="81" spans="1:6" x14ac:dyDescent="0.25">
      <c r="F81" s="2"/>
    </row>
    <row r="82" spans="1:6" x14ac:dyDescent="0.25">
      <c r="A82" t="s">
        <v>30</v>
      </c>
      <c r="F82" s="2"/>
    </row>
    <row r="87" spans="1:6" x14ac:dyDescent="0.25">
      <c r="F87" s="2"/>
    </row>
    <row r="88" spans="1:6" x14ac:dyDescent="0.25">
      <c r="F88" s="2"/>
    </row>
    <row r="89" spans="1:6" x14ac:dyDescent="0.25">
      <c r="F89" s="2"/>
    </row>
    <row r="90" spans="1:6" x14ac:dyDescent="0.25">
      <c r="F90" s="2"/>
    </row>
    <row r="91" spans="1:6" x14ac:dyDescent="0.25">
      <c r="F91" s="2"/>
    </row>
    <row r="92" spans="1:6" x14ac:dyDescent="0.25">
      <c r="F92" s="2"/>
    </row>
    <row r="93" spans="1:6" x14ac:dyDescent="0.25">
      <c r="F93" s="2"/>
    </row>
    <row r="94" spans="1:6" x14ac:dyDescent="0.25">
      <c r="F94" s="2"/>
    </row>
    <row r="95" spans="1:6" x14ac:dyDescent="0.25">
      <c r="F95" s="2"/>
    </row>
    <row r="96" spans="1:6" x14ac:dyDescent="0.25">
      <c r="F96" s="2"/>
    </row>
    <row r="97" spans="6:6" x14ac:dyDescent="0.25">
      <c r="F97" s="2"/>
    </row>
    <row r="98" spans="6:6" x14ac:dyDescent="0.25">
      <c r="F98" s="2"/>
    </row>
    <row r="99" spans="6:6" x14ac:dyDescent="0.25">
      <c r="F99" s="2"/>
    </row>
    <row r="100" spans="6:6" x14ac:dyDescent="0.25">
      <c r="F100" s="2"/>
    </row>
    <row r="101" spans="6:6" x14ac:dyDescent="0.25">
      <c r="F101" s="2"/>
    </row>
    <row r="102" spans="6:6" x14ac:dyDescent="0.25">
      <c r="F102" s="2"/>
    </row>
    <row r="103" spans="6:6" x14ac:dyDescent="0.25">
      <c r="F103" s="2"/>
    </row>
    <row r="104" spans="6:6" x14ac:dyDescent="0.25">
      <c r="F104" s="2"/>
    </row>
    <row r="105" spans="6:6" x14ac:dyDescent="0.25">
      <c r="F105" s="2"/>
    </row>
    <row r="106" spans="6:6" x14ac:dyDescent="0.25">
      <c r="F106" s="2"/>
    </row>
    <row r="107" spans="6:6" x14ac:dyDescent="0.25">
      <c r="F107" s="2"/>
    </row>
    <row r="108" spans="6:6" x14ac:dyDescent="0.25">
      <c r="F108" s="2"/>
    </row>
    <row r="109" spans="6:6" x14ac:dyDescent="0.25">
      <c r="F109" s="2"/>
    </row>
    <row r="110" spans="6:6" x14ac:dyDescent="0.25">
      <c r="F110" s="2"/>
    </row>
    <row r="111" spans="6:6" x14ac:dyDescent="0.25">
      <c r="F111" s="2"/>
    </row>
    <row r="112" spans="6:6" x14ac:dyDescent="0.25">
      <c r="F112" s="2"/>
    </row>
    <row r="113" spans="6:6" x14ac:dyDescent="0.25">
      <c r="F113" s="2"/>
    </row>
    <row r="114" spans="6:6" x14ac:dyDescent="0.25">
      <c r="F114" s="2"/>
    </row>
    <row r="115" spans="6:6" x14ac:dyDescent="0.25">
      <c r="F115" s="2"/>
    </row>
    <row r="116" spans="6:6" x14ac:dyDescent="0.25">
      <c r="F116" s="2"/>
    </row>
    <row r="117" spans="6:6" x14ac:dyDescent="0.25">
      <c r="F117" s="2"/>
    </row>
    <row r="118" spans="6:6" x14ac:dyDescent="0.25">
      <c r="F118" s="2"/>
    </row>
    <row r="119" spans="6:6" x14ac:dyDescent="0.25">
      <c r="F119" s="2"/>
    </row>
    <row r="120" spans="6:6" x14ac:dyDescent="0.25">
      <c r="F120" s="2"/>
    </row>
    <row r="121" spans="6:6" x14ac:dyDescent="0.25">
      <c r="F121" s="2"/>
    </row>
    <row r="122" spans="6:6" x14ac:dyDescent="0.25">
      <c r="F122" s="2"/>
    </row>
    <row r="123" spans="6:6" x14ac:dyDescent="0.25">
      <c r="F123" s="2"/>
    </row>
    <row r="124" spans="6:6" x14ac:dyDescent="0.25">
      <c r="F124" s="2"/>
    </row>
    <row r="125" spans="6:6" x14ac:dyDescent="0.25">
      <c r="F125" s="2"/>
    </row>
    <row r="126" spans="6:6" x14ac:dyDescent="0.25">
      <c r="F126" s="2"/>
    </row>
    <row r="127" spans="6:6" x14ac:dyDescent="0.25">
      <c r="F127" s="2"/>
    </row>
    <row r="128" spans="6:6" x14ac:dyDescent="0.25">
      <c r="F128" s="2"/>
    </row>
    <row r="129" spans="6:6" x14ac:dyDescent="0.25">
      <c r="F129" s="2"/>
    </row>
    <row r="130" spans="6:6" x14ac:dyDescent="0.25">
      <c r="F130" s="2"/>
    </row>
    <row r="131" spans="6:6" x14ac:dyDescent="0.25">
      <c r="F131" s="2"/>
    </row>
    <row r="132" spans="6:6" x14ac:dyDescent="0.25">
      <c r="F132" s="2"/>
    </row>
    <row r="133" spans="6:6" x14ac:dyDescent="0.25">
      <c r="F133" s="2"/>
    </row>
    <row r="134" spans="6:6" x14ac:dyDescent="0.25">
      <c r="F134" s="2"/>
    </row>
    <row r="135" spans="6:6" x14ac:dyDescent="0.25">
      <c r="F135" s="2"/>
    </row>
    <row r="136" spans="6:6" x14ac:dyDescent="0.25">
      <c r="F136" s="2"/>
    </row>
    <row r="137" spans="6:6" x14ac:dyDescent="0.25">
      <c r="F137" s="2"/>
    </row>
    <row r="138" spans="6:6" x14ac:dyDescent="0.25">
      <c r="F138" s="2"/>
    </row>
    <row r="139" spans="6:6" x14ac:dyDescent="0.25">
      <c r="F139" s="2"/>
    </row>
    <row r="140" spans="6:6" x14ac:dyDescent="0.25">
      <c r="F140" s="2"/>
    </row>
    <row r="141" spans="6:6" x14ac:dyDescent="0.25">
      <c r="F141" s="2"/>
    </row>
    <row r="142" spans="6:6" x14ac:dyDescent="0.25">
      <c r="F142" s="2"/>
    </row>
    <row r="143" spans="6:6" x14ac:dyDescent="0.25">
      <c r="F143" s="2"/>
    </row>
    <row r="144" spans="6:6" x14ac:dyDescent="0.25">
      <c r="F144" s="2"/>
    </row>
    <row r="145" spans="6:6" x14ac:dyDescent="0.25">
      <c r="F145" s="2"/>
    </row>
    <row r="146" spans="6:6" x14ac:dyDescent="0.25">
      <c r="F146" s="2"/>
    </row>
    <row r="147" spans="6:6" x14ac:dyDescent="0.25">
      <c r="F147" s="2"/>
    </row>
    <row r="148" spans="6:6" x14ac:dyDescent="0.25">
      <c r="F148" s="2"/>
    </row>
    <row r="149" spans="6:6" x14ac:dyDescent="0.25">
      <c r="F149" s="2"/>
    </row>
    <row r="150" spans="6:6" x14ac:dyDescent="0.25">
      <c r="F150" s="2"/>
    </row>
    <row r="151" spans="6:6" x14ac:dyDescent="0.25">
      <c r="F151" s="2"/>
    </row>
    <row r="152" spans="6:6" x14ac:dyDescent="0.25">
      <c r="F152" s="2"/>
    </row>
    <row r="153" spans="6:6" x14ac:dyDescent="0.25">
      <c r="F153" s="2"/>
    </row>
    <row r="154" spans="6:6" x14ac:dyDescent="0.25">
      <c r="F154" s="2"/>
    </row>
    <row r="155" spans="6:6" x14ac:dyDescent="0.25">
      <c r="F155" s="2"/>
    </row>
    <row r="156" spans="6:6" x14ac:dyDescent="0.25">
      <c r="F156" s="2"/>
    </row>
    <row r="157" spans="6:6" x14ac:dyDescent="0.25">
      <c r="F157" s="2"/>
    </row>
    <row r="158" spans="6:6" x14ac:dyDescent="0.25">
      <c r="F158" s="2"/>
    </row>
    <row r="159" spans="6:6" x14ac:dyDescent="0.25">
      <c r="F159" s="2"/>
    </row>
    <row r="160" spans="6:6" x14ac:dyDescent="0.25">
      <c r="F160" s="2"/>
    </row>
    <row r="161" spans="6:6" x14ac:dyDescent="0.25">
      <c r="F161" s="2"/>
    </row>
    <row r="162" spans="6:6" x14ac:dyDescent="0.25">
      <c r="F162" s="2"/>
    </row>
    <row r="163" spans="6:6" x14ac:dyDescent="0.25">
      <c r="F163" s="2"/>
    </row>
    <row r="164" spans="6:6" x14ac:dyDescent="0.25">
      <c r="F164" s="2"/>
    </row>
    <row r="165" spans="6:6" x14ac:dyDescent="0.25">
      <c r="F165" s="2"/>
    </row>
    <row r="166" spans="6:6" x14ac:dyDescent="0.25">
      <c r="F166" s="2"/>
    </row>
    <row r="167" spans="6:6" x14ac:dyDescent="0.25">
      <c r="F167" s="2"/>
    </row>
    <row r="168" spans="6:6" x14ac:dyDescent="0.25">
      <c r="F168" s="2"/>
    </row>
    <row r="169" spans="6:6" x14ac:dyDescent="0.25">
      <c r="F169" s="2"/>
    </row>
    <row r="170" spans="6:6" x14ac:dyDescent="0.25">
      <c r="F170" s="2"/>
    </row>
    <row r="171" spans="6:6" x14ac:dyDescent="0.25">
      <c r="F171" s="2"/>
    </row>
    <row r="172" spans="6:6" x14ac:dyDescent="0.25">
      <c r="F172" s="2"/>
    </row>
    <row r="173" spans="6:6" x14ac:dyDescent="0.25">
      <c r="F173" s="2"/>
    </row>
    <row r="174" spans="6:6" x14ac:dyDescent="0.25">
      <c r="F174" s="2"/>
    </row>
    <row r="175" spans="6:6" x14ac:dyDescent="0.25">
      <c r="F175" s="2"/>
    </row>
    <row r="176" spans="6:6" x14ac:dyDescent="0.25">
      <c r="F176" s="2"/>
    </row>
    <row r="177" spans="6:6" x14ac:dyDescent="0.25">
      <c r="F177" s="2"/>
    </row>
    <row r="178" spans="6:6" x14ac:dyDescent="0.25">
      <c r="F178" s="2"/>
    </row>
    <row r="179" spans="6:6" x14ac:dyDescent="0.25">
      <c r="F179" s="2"/>
    </row>
    <row r="180" spans="6:6" x14ac:dyDescent="0.25">
      <c r="F180" s="2"/>
    </row>
    <row r="181" spans="6:6" x14ac:dyDescent="0.25">
      <c r="F181" s="2"/>
    </row>
    <row r="182" spans="6:6" x14ac:dyDescent="0.25">
      <c r="F182" s="2"/>
    </row>
    <row r="183" spans="6:6" x14ac:dyDescent="0.25">
      <c r="F183" s="2"/>
    </row>
    <row r="184" spans="6:6" x14ac:dyDescent="0.25">
      <c r="F184" s="2"/>
    </row>
    <row r="185" spans="6:6" x14ac:dyDescent="0.25">
      <c r="F185" s="2"/>
    </row>
    <row r="186" spans="6:6" x14ac:dyDescent="0.25">
      <c r="F186" s="2"/>
    </row>
    <row r="187" spans="6:6" x14ac:dyDescent="0.25">
      <c r="F187" s="2"/>
    </row>
    <row r="188" spans="6:6" x14ac:dyDescent="0.25">
      <c r="F188" s="2"/>
    </row>
    <row r="189" spans="6:6" x14ac:dyDescent="0.25">
      <c r="F189" s="2"/>
    </row>
    <row r="190" spans="6:6" x14ac:dyDescent="0.25">
      <c r="F190" s="2"/>
    </row>
    <row r="191" spans="6:6" x14ac:dyDescent="0.25">
      <c r="F191" s="2"/>
    </row>
    <row r="192" spans="6:6" x14ac:dyDescent="0.25">
      <c r="F192" s="2"/>
    </row>
    <row r="193" spans="6:6" x14ac:dyDescent="0.25">
      <c r="F193" s="2"/>
    </row>
    <row r="194" spans="6:6" x14ac:dyDescent="0.25">
      <c r="F194" s="2"/>
    </row>
    <row r="195" spans="6:6" x14ac:dyDescent="0.25">
      <c r="F195" s="2"/>
    </row>
    <row r="196" spans="6:6" x14ac:dyDescent="0.25">
      <c r="F196" s="2"/>
    </row>
  </sheetData>
  <autoFilter ref="E5:J69"/>
  <mergeCells count="1">
    <mergeCell ref="E4:J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tabSelected="1" topLeftCell="A22" workbookViewId="0">
      <selection activeCell="R34" sqref="R34"/>
    </sheetView>
  </sheetViews>
  <sheetFormatPr defaultRowHeight="15" x14ac:dyDescent="0.25"/>
  <cols>
    <col min="1" max="1" width="12.7109375" customWidth="1"/>
    <col min="2" max="2" width="9.85546875" customWidth="1"/>
    <col min="3" max="3" width="8" customWidth="1"/>
    <col min="4" max="4" width="10.28515625" customWidth="1"/>
    <col min="5" max="5" width="13.28515625" customWidth="1"/>
    <col min="6" max="6" width="7.140625" customWidth="1"/>
    <col min="7" max="7" width="6.42578125" customWidth="1"/>
    <col min="8" max="8" width="5.7109375" customWidth="1"/>
    <col min="9" max="9" width="7.7109375" customWidth="1"/>
    <col min="10" max="10" width="11.140625" customWidth="1"/>
    <col min="11" max="11" width="10.85546875" customWidth="1"/>
    <col min="12" max="12" width="7.28515625" customWidth="1"/>
    <col min="13" max="13" width="6.140625" customWidth="1"/>
    <col min="14" max="14" width="5.5703125" customWidth="1"/>
    <col min="15" max="15" width="7.140625" customWidth="1"/>
  </cols>
  <sheetData>
    <row r="1" spans="1:20" x14ac:dyDescent="0.25">
      <c r="A1" s="1" t="s">
        <v>31</v>
      </c>
      <c r="G1" s="1" t="s">
        <v>32</v>
      </c>
    </row>
    <row r="2" spans="1:20" ht="12.75" customHeight="1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69" t="s">
        <v>33</v>
      </c>
      <c r="M2" s="69"/>
      <c r="N2" s="69" t="s">
        <v>34</v>
      </c>
      <c r="O2" s="69"/>
      <c r="P2" s="22"/>
    </row>
    <row r="3" spans="1:20" ht="12" customHeight="1" x14ac:dyDescent="0.25">
      <c r="A3" s="23"/>
      <c r="B3" s="69" t="s">
        <v>35</v>
      </c>
      <c r="C3" s="69"/>
      <c r="D3" s="69" t="s">
        <v>36</v>
      </c>
      <c r="E3" s="69"/>
      <c r="F3" s="69" t="s">
        <v>37</v>
      </c>
      <c r="G3" s="69"/>
      <c r="H3" s="69"/>
      <c r="I3" s="69"/>
      <c r="J3" s="69" t="s">
        <v>38</v>
      </c>
      <c r="K3" s="69"/>
      <c r="L3" s="69" t="s">
        <v>39</v>
      </c>
      <c r="M3" s="69"/>
      <c r="N3" s="69" t="s">
        <v>40</v>
      </c>
      <c r="O3" s="69"/>
      <c r="P3" s="22"/>
    </row>
    <row r="4" spans="1:20" ht="12" customHeight="1" x14ac:dyDescent="0.25">
      <c r="A4" s="24" t="s">
        <v>41</v>
      </c>
      <c r="B4" s="25" t="s">
        <v>42</v>
      </c>
      <c r="C4" s="25" t="s">
        <v>43</v>
      </c>
      <c r="D4" s="26" t="s">
        <v>42</v>
      </c>
      <c r="E4" s="26" t="s">
        <v>43</v>
      </c>
      <c r="F4" s="70" t="s">
        <v>44</v>
      </c>
      <c r="G4" s="70"/>
      <c r="H4" s="70" t="s">
        <v>8</v>
      </c>
      <c r="I4" s="70"/>
      <c r="J4" s="26" t="s">
        <v>42</v>
      </c>
      <c r="K4" s="26" t="s">
        <v>43</v>
      </c>
      <c r="L4" s="24" t="s">
        <v>45</v>
      </c>
      <c r="M4" s="24" t="s">
        <v>46</v>
      </c>
      <c r="N4" s="24" t="s">
        <v>47</v>
      </c>
      <c r="O4" s="24" t="s">
        <v>48</v>
      </c>
      <c r="P4" s="22"/>
      <c r="Q4" s="68"/>
      <c r="R4" s="68"/>
      <c r="S4" s="68"/>
      <c r="T4" s="68"/>
    </row>
    <row r="5" spans="1:20" ht="12" customHeight="1" x14ac:dyDescent="0.25">
      <c r="A5" s="27">
        <v>1962</v>
      </c>
      <c r="B5" s="27">
        <v>0</v>
      </c>
      <c r="C5" s="27">
        <v>0</v>
      </c>
      <c r="D5" s="27"/>
      <c r="E5" s="27"/>
      <c r="F5" s="71">
        <v>0</v>
      </c>
      <c r="G5" s="71"/>
      <c r="H5" s="71">
        <v>27.5</v>
      </c>
      <c r="I5" s="71"/>
      <c r="J5" s="28">
        <v>22720</v>
      </c>
      <c r="K5" s="28">
        <v>22720</v>
      </c>
      <c r="L5" s="27">
        <v>0</v>
      </c>
      <c r="M5" s="27">
        <v>104</v>
      </c>
      <c r="N5" s="22"/>
      <c r="O5" s="22"/>
      <c r="P5" s="22"/>
      <c r="Q5" s="20"/>
      <c r="R5" s="20"/>
      <c r="S5" s="20"/>
      <c r="T5" s="20"/>
    </row>
    <row r="6" spans="1:20" ht="12" customHeight="1" x14ac:dyDescent="0.25">
      <c r="A6" s="27">
        <v>1963</v>
      </c>
      <c r="B6" s="27">
        <v>0</v>
      </c>
      <c r="C6" s="27">
        <v>0</v>
      </c>
      <c r="D6" s="27"/>
      <c r="E6" s="27"/>
      <c r="F6" s="71">
        <v>0</v>
      </c>
      <c r="G6" s="71"/>
      <c r="H6" s="71">
        <v>27.5</v>
      </c>
      <c r="I6" s="71"/>
      <c r="J6" s="28">
        <v>23104</v>
      </c>
      <c r="K6" s="28">
        <v>23083</v>
      </c>
      <c r="L6" s="27">
        <v>0</v>
      </c>
      <c r="M6" s="27">
        <v>104</v>
      </c>
      <c r="N6" s="22"/>
      <c r="O6" s="22"/>
      <c r="P6" s="22"/>
    </row>
    <row r="7" spans="1:20" ht="12" customHeight="1" x14ac:dyDescent="0.25">
      <c r="A7" s="27">
        <v>1964</v>
      </c>
      <c r="B7" s="27">
        <v>32</v>
      </c>
      <c r="C7" s="27">
        <v>32</v>
      </c>
      <c r="D7" s="27" t="s">
        <v>49</v>
      </c>
      <c r="E7" s="27" t="s">
        <v>49</v>
      </c>
      <c r="F7" s="71">
        <v>0</v>
      </c>
      <c r="G7" s="71"/>
      <c r="H7" s="71">
        <v>27.5</v>
      </c>
      <c r="I7" s="71"/>
      <c r="J7" s="28">
        <v>23422</v>
      </c>
      <c r="K7" s="28">
        <v>23323</v>
      </c>
      <c r="L7" s="27">
        <v>0</v>
      </c>
      <c r="M7" s="27">
        <v>104</v>
      </c>
      <c r="N7" s="22"/>
      <c r="O7" s="22"/>
      <c r="P7" s="22"/>
      <c r="Q7" s="20"/>
      <c r="R7" s="20"/>
    </row>
    <row r="8" spans="1:20" ht="12" customHeight="1" x14ac:dyDescent="0.25">
      <c r="A8" s="27">
        <v>1965</v>
      </c>
      <c r="B8" s="27">
        <v>63</v>
      </c>
      <c r="C8" s="27">
        <v>63</v>
      </c>
      <c r="D8" s="27" t="s">
        <v>49</v>
      </c>
      <c r="E8" s="27" t="s">
        <v>49</v>
      </c>
      <c r="F8" s="71">
        <v>0</v>
      </c>
      <c r="G8" s="71"/>
      <c r="H8" s="71">
        <v>27.5</v>
      </c>
      <c r="I8" s="71"/>
      <c r="J8" s="28">
        <v>23802</v>
      </c>
      <c r="K8" s="28">
        <v>23830</v>
      </c>
      <c r="L8" s="27">
        <v>0</v>
      </c>
      <c r="M8" s="27">
        <v>104</v>
      </c>
      <c r="N8" s="22"/>
      <c r="O8" s="22"/>
      <c r="P8" s="22"/>
      <c r="Q8" s="20"/>
      <c r="R8" s="20"/>
    </row>
    <row r="9" spans="1:20" ht="12" customHeight="1" x14ac:dyDescent="0.25">
      <c r="A9" s="27">
        <v>1966</v>
      </c>
      <c r="B9" s="27">
        <v>63</v>
      </c>
      <c r="C9" s="27">
        <v>126</v>
      </c>
      <c r="D9" s="27" t="s">
        <v>49</v>
      </c>
      <c r="E9" s="27" t="s">
        <v>50</v>
      </c>
      <c r="F9" s="71">
        <v>0</v>
      </c>
      <c r="G9" s="71"/>
      <c r="H9" s="71">
        <v>27.5</v>
      </c>
      <c r="I9" s="71"/>
      <c r="J9" s="28">
        <v>24180</v>
      </c>
      <c r="K9" s="28">
        <v>24176</v>
      </c>
      <c r="L9" s="27">
        <v>0</v>
      </c>
      <c r="M9" s="27">
        <v>104</v>
      </c>
      <c r="N9" s="22"/>
      <c r="O9" s="22"/>
      <c r="P9" s="22"/>
      <c r="Q9" s="20"/>
      <c r="R9" s="20"/>
    </row>
    <row r="10" spans="1:20" ht="12" customHeight="1" x14ac:dyDescent="0.25">
      <c r="A10" s="27">
        <v>1967</v>
      </c>
      <c r="B10" s="27">
        <v>94</v>
      </c>
      <c r="C10" s="27">
        <v>126</v>
      </c>
      <c r="D10" s="27" t="s">
        <v>49</v>
      </c>
      <c r="E10" s="27" t="s">
        <v>50</v>
      </c>
      <c r="F10" s="71">
        <v>0</v>
      </c>
      <c r="G10" s="71"/>
      <c r="H10" s="71">
        <v>27.5</v>
      </c>
      <c r="I10" s="71"/>
      <c r="J10" s="28">
        <v>24525</v>
      </c>
      <c r="K10" s="28">
        <v>24527</v>
      </c>
      <c r="L10" s="27">
        <v>0</v>
      </c>
      <c r="M10" s="27">
        <v>104</v>
      </c>
      <c r="N10" s="22"/>
      <c r="O10" s="22"/>
      <c r="P10" s="22"/>
      <c r="Q10" s="20"/>
      <c r="R10" s="20"/>
    </row>
    <row r="11" spans="1:20" ht="12" customHeight="1" x14ac:dyDescent="0.25">
      <c r="A11" s="27">
        <v>1968</v>
      </c>
      <c r="B11" s="27">
        <v>188</v>
      </c>
      <c r="C11" s="27">
        <v>251</v>
      </c>
      <c r="D11" s="27" t="s">
        <v>49</v>
      </c>
      <c r="E11" s="27" t="s">
        <v>49</v>
      </c>
      <c r="F11" s="71">
        <v>0</v>
      </c>
      <c r="G11" s="71"/>
      <c r="H11" s="71">
        <v>55</v>
      </c>
      <c r="I11" s="71"/>
      <c r="J11" s="28">
        <v>24932</v>
      </c>
      <c r="K11" s="28">
        <v>24925</v>
      </c>
      <c r="L11" s="27">
        <v>0</v>
      </c>
      <c r="M11" s="27">
        <v>156</v>
      </c>
      <c r="N11" s="22"/>
      <c r="O11" s="22"/>
      <c r="P11" s="22"/>
      <c r="Q11" s="20"/>
      <c r="R11" s="20"/>
    </row>
    <row r="12" spans="1:20" ht="12" customHeight="1" x14ac:dyDescent="0.25">
      <c r="A12" s="27">
        <v>1969</v>
      </c>
      <c r="B12" s="27">
        <v>0</v>
      </c>
      <c r="C12" s="27">
        <v>0</v>
      </c>
      <c r="D12" s="27"/>
      <c r="E12" s="27"/>
      <c r="F12" s="71">
        <v>0</v>
      </c>
      <c r="G12" s="71"/>
      <c r="H12" s="71">
        <v>0</v>
      </c>
      <c r="I12" s="71"/>
      <c r="J12" s="29" t="s">
        <v>51</v>
      </c>
      <c r="K12" s="29" t="s">
        <v>51</v>
      </c>
      <c r="L12" s="27">
        <v>0</v>
      </c>
      <c r="M12" s="27">
        <v>0</v>
      </c>
      <c r="N12" s="22"/>
      <c r="O12" s="22"/>
      <c r="P12" s="22"/>
      <c r="Q12" s="20"/>
      <c r="R12" s="20"/>
    </row>
    <row r="13" spans="1:20" ht="12" customHeight="1" x14ac:dyDescent="0.25">
      <c r="A13" s="27">
        <v>1970</v>
      </c>
      <c r="B13" s="27">
        <v>94</v>
      </c>
      <c r="C13" s="27">
        <v>126</v>
      </c>
      <c r="D13" s="27" t="s">
        <v>49</v>
      </c>
      <c r="E13" s="27" t="s">
        <v>49</v>
      </c>
      <c r="F13" s="71">
        <v>0</v>
      </c>
      <c r="G13" s="71"/>
      <c r="H13" s="71">
        <v>27.5</v>
      </c>
      <c r="I13" s="71"/>
      <c r="J13" s="28">
        <v>25653</v>
      </c>
      <c r="K13" s="28">
        <v>25653</v>
      </c>
      <c r="L13" s="27">
        <v>0</v>
      </c>
      <c r="M13" s="27">
        <v>104</v>
      </c>
      <c r="N13" s="22"/>
      <c r="O13" s="22"/>
      <c r="P13" s="22"/>
      <c r="Q13" s="20"/>
      <c r="R13" s="20"/>
    </row>
    <row r="14" spans="1:20" ht="12" customHeight="1" x14ac:dyDescent="0.25">
      <c r="A14" s="27">
        <v>1971</v>
      </c>
      <c r="B14" s="27">
        <v>94</v>
      </c>
      <c r="C14" s="27">
        <v>126</v>
      </c>
      <c r="D14" s="27" t="s">
        <v>49</v>
      </c>
      <c r="E14" s="27" t="s">
        <v>49</v>
      </c>
      <c r="F14" s="71">
        <v>0</v>
      </c>
      <c r="G14" s="71"/>
      <c r="H14" s="71">
        <v>27.5</v>
      </c>
      <c r="I14" s="71"/>
      <c r="J14" s="28">
        <v>25995</v>
      </c>
      <c r="K14" s="28">
        <v>25996</v>
      </c>
      <c r="L14" s="27">
        <v>0</v>
      </c>
      <c r="M14" s="27">
        <v>104</v>
      </c>
      <c r="N14" s="22"/>
      <c r="O14" s="22"/>
      <c r="P14" s="22"/>
      <c r="Q14" s="20"/>
      <c r="R14" s="20"/>
    </row>
    <row r="15" spans="1:20" ht="12" customHeight="1" x14ac:dyDescent="0.25">
      <c r="A15" s="27">
        <v>1972</v>
      </c>
      <c r="B15" s="27">
        <v>90</v>
      </c>
      <c r="C15" s="27">
        <v>130</v>
      </c>
      <c r="D15" s="27" t="s">
        <v>49</v>
      </c>
      <c r="E15" s="27" t="s">
        <v>49</v>
      </c>
      <c r="F15" s="71">
        <v>0</v>
      </c>
      <c r="G15" s="71"/>
      <c r="H15" s="71">
        <v>27.5</v>
      </c>
      <c r="I15" s="71"/>
      <c r="J15" s="28">
        <v>26378</v>
      </c>
      <c r="K15" s="28">
        <v>26372</v>
      </c>
      <c r="L15" s="27">
        <v>0</v>
      </c>
      <c r="M15" s="27">
        <v>104</v>
      </c>
      <c r="N15" s="22"/>
      <c r="O15" s="22"/>
      <c r="P15" s="22"/>
      <c r="Q15" s="20"/>
      <c r="R15" s="20"/>
    </row>
    <row r="16" spans="1:20" ht="12" customHeight="1" x14ac:dyDescent="0.25">
      <c r="A16" s="27">
        <v>1973</v>
      </c>
      <c r="B16" s="27">
        <v>90</v>
      </c>
      <c r="C16" s="27">
        <v>130</v>
      </c>
      <c r="D16" s="27" t="s">
        <v>49</v>
      </c>
      <c r="E16" s="27" t="s">
        <v>49</v>
      </c>
      <c r="F16" s="71">
        <v>0</v>
      </c>
      <c r="G16" s="71"/>
      <c r="H16" s="71">
        <v>27.5</v>
      </c>
      <c r="I16" s="71"/>
      <c r="J16" s="28">
        <v>26721</v>
      </c>
      <c r="K16" s="28">
        <v>26723</v>
      </c>
      <c r="L16" s="27">
        <v>0</v>
      </c>
      <c r="M16" s="27">
        <v>104</v>
      </c>
      <c r="N16" s="22"/>
      <c r="O16" s="22"/>
      <c r="P16" s="22"/>
      <c r="Q16" s="20"/>
      <c r="R16" s="20"/>
    </row>
    <row r="17" spans="1:18" ht="12" customHeight="1" x14ac:dyDescent="0.25">
      <c r="A17" s="27">
        <v>1974</v>
      </c>
      <c r="B17" s="27">
        <v>190</v>
      </c>
      <c r="C17" s="27">
        <v>250</v>
      </c>
      <c r="D17" s="27" t="s">
        <v>49</v>
      </c>
      <c r="E17" s="27" t="s">
        <v>49</v>
      </c>
      <c r="F17" s="71">
        <v>0</v>
      </c>
      <c r="G17" s="71"/>
      <c r="H17" s="71">
        <v>55</v>
      </c>
      <c r="I17" s="71"/>
      <c r="J17" s="28">
        <v>27143</v>
      </c>
      <c r="K17" s="28">
        <v>27135</v>
      </c>
      <c r="L17" s="27">
        <v>0</v>
      </c>
      <c r="M17" s="27">
        <v>156</v>
      </c>
      <c r="N17" s="27">
        <v>0</v>
      </c>
      <c r="O17" s="27">
        <v>112</v>
      </c>
      <c r="P17" s="22"/>
      <c r="Q17" s="20"/>
      <c r="R17" s="20"/>
    </row>
    <row r="18" spans="1:18" ht="12" customHeight="1" x14ac:dyDescent="0.25">
      <c r="A18" s="27">
        <v>1975</v>
      </c>
      <c r="B18" s="27">
        <v>80</v>
      </c>
      <c r="C18" s="27">
        <v>80</v>
      </c>
      <c r="D18" s="27" t="s">
        <v>49</v>
      </c>
      <c r="E18" s="27" t="s">
        <v>49</v>
      </c>
      <c r="F18" s="71">
        <v>0</v>
      </c>
      <c r="G18" s="71"/>
      <c r="H18" s="71">
        <v>27.5</v>
      </c>
      <c r="I18" s="71"/>
      <c r="J18" s="28">
        <v>27464</v>
      </c>
      <c r="K18" s="28">
        <v>27470</v>
      </c>
      <c r="L18" s="27">
        <v>0</v>
      </c>
      <c r="M18" s="27">
        <v>105</v>
      </c>
      <c r="N18" s="27">
        <v>0</v>
      </c>
      <c r="O18" s="27">
        <v>0</v>
      </c>
      <c r="P18" s="22"/>
      <c r="Q18" s="20"/>
      <c r="R18" s="20"/>
    </row>
    <row r="19" spans="1:18" ht="12" customHeight="1" x14ac:dyDescent="0.25">
      <c r="A19" s="27">
        <v>1976</v>
      </c>
      <c r="B19" s="27">
        <v>170</v>
      </c>
      <c r="C19" s="27">
        <v>170</v>
      </c>
      <c r="D19" s="27" t="s">
        <v>49</v>
      </c>
      <c r="E19" s="27" t="s">
        <v>49</v>
      </c>
      <c r="F19" s="71">
        <v>0</v>
      </c>
      <c r="G19" s="71"/>
      <c r="H19" s="71">
        <v>27.5</v>
      </c>
      <c r="I19" s="71"/>
      <c r="J19" s="28">
        <v>27843</v>
      </c>
      <c r="K19" s="28">
        <v>27845</v>
      </c>
      <c r="L19" s="27">
        <v>0</v>
      </c>
      <c r="M19" s="27">
        <v>105</v>
      </c>
      <c r="N19" s="27">
        <v>0</v>
      </c>
      <c r="O19" s="27">
        <v>112</v>
      </c>
      <c r="P19" s="22"/>
      <c r="Q19" s="20"/>
      <c r="R19" s="20"/>
    </row>
    <row r="20" spans="1:18" ht="12" customHeight="1" x14ac:dyDescent="0.25">
      <c r="A20" s="27">
        <v>1977</v>
      </c>
      <c r="B20" s="27">
        <v>80</v>
      </c>
      <c r="C20" s="27">
        <v>95</v>
      </c>
      <c r="D20" s="27" t="s">
        <v>49</v>
      </c>
      <c r="E20" s="27" t="s">
        <v>49</v>
      </c>
      <c r="F20" s="71">
        <v>0</v>
      </c>
      <c r="G20" s="71"/>
      <c r="H20" s="71">
        <v>27.5</v>
      </c>
      <c r="I20" s="71"/>
      <c r="J20" s="28">
        <v>28213</v>
      </c>
      <c r="K20" s="28">
        <v>28202</v>
      </c>
      <c r="L20" s="27">
        <v>0</v>
      </c>
      <c r="M20" s="27">
        <v>105</v>
      </c>
      <c r="N20" s="27">
        <v>0</v>
      </c>
      <c r="O20" s="27">
        <v>112</v>
      </c>
      <c r="P20" s="22"/>
      <c r="Q20" s="20"/>
      <c r="R20" s="20"/>
    </row>
    <row r="21" spans="1:18" ht="12" customHeight="1" x14ac:dyDescent="0.25">
      <c r="A21" s="27">
        <v>1978</v>
      </c>
      <c r="B21" s="27">
        <v>80</v>
      </c>
      <c r="C21" s="27">
        <v>130</v>
      </c>
      <c r="D21" s="27" t="s">
        <v>49</v>
      </c>
      <c r="E21" s="27" t="s">
        <v>49</v>
      </c>
      <c r="F21" s="71">
        <v>0</v>
      </c>
      <c r="G21" s="71"/>
      <c r="H21" s="71">
        <v>27.5</v>
      </c>
      <c r="I21" s="71"/>
      <c r="J21" s="28">
        <v>28599</v>
      </c>
      <c r="K21" s="28">
        <v>28562</v>
      </c>
      <c r="L21" s="27">
        <v>0</v>
      </c>
      <c r="M21" s="27">
        <v>105</v>
      </c>
      <c r="N21" s="27">
        <v>0</v>
      </c>
      <c r="O21" s="27">
        <v>112</v>
      </c>
      <c r="P21" s="22"/>
      <c r="Q21" s="20"/>
      <c r="R21" s="20"/>
    </row>
    <row r="22" spans="1:18" ht="12" customHeight="1" x14ac:dyDescent="0.25">
      <c r="A22" s="27">
        <v>1979</v>
      </c>
      <c r="B22" s="27">
        <v>0</v>
      </c>
      <c r="C22" s="27">
        <v>0</v>
      </c>
      <c r="D22" s="27"/>
      <c r="E22" s="27"/>
      <c r="F22" s="71">
        <v>0</v>
      </c>
      <c r="G22" s="71"/>
      <c r="H22" s="71">
        <v>0</v>
      </c>
      <c r="I22" s="71"/>
      <c r="J22" s="29" t="s">
        <v>51</v>
      </c>
      <c r="K22" s="29" t="s">
        <v>51</v>
      </c>
      <c r="L22" s="27">
        <v>0</v>
      </c>
      <c r="M22" s="27">
        <v>0</v>
      </c>
      <c r="N22" s="22"/>
      <c r="O22" s="27"/>
      <c r="P22" s="22"/>
      <c r="Q22" s="20"/>
      <c r="R22" s="20"/>
    </row>
    <row r="23" spans="1:18" ht="12" customHeight="1" x14ac:dyDescent="0.25">
      <c r="A23" s="27">
        <v>1980</v>
      </c>
      <c r="B23" s="27">
        <v>0</v>
      </c>
      <c r="C23" s="27">
        <v>0</v>
      </c>
      <c r="D23" s="27"/>
      <c r="E23" s="27"/>
      <c r="F23" s="71">
        <v>0</v>
      </c>
      <c r="G23" s="71"/>
      <c r="H23" s="71">
        <v>0</v>
      </c>
      <c r="I23" s="71"/>
      <c r="J23" s="29" t="s">
        <v>51</v>
      </c>
      <c r="K23" s="29" t="s">
        <v>51</v>
      </c>
      <c r="L23" s="27">
        <v>0</v>
      </c>
      <c r="M23" s="27">
        <v>0</v>
      </c>
      <c r="N23" s="22"/>
      <c r="O23" s="27"/>
      <c r="P23" s="22"/>
      <c r="Q23" s="20"/>
      <c r="R23" s="20"/>
    </row>
    <row r="24" spans="1:18" ht="12" customHeight="1" x14ac:dyDescent="0.25">
      <c r="A24" s="27"/>
      <c r="B24" s="27"/>
      <c r="C24" s="27"/>
      <c r="D24" s="27"/>
      <c r="E24" s="27"/>
      <c r="F24" s="69" t="s">
        <v>52</v>
      </c>
      <c r="G24" s="69"/>
      <c r="H24" s="69"/>
      <c r="I24" s="69"/>
      <c r="J24" s="30"/>
      <c r="K24" s="30"/>
      <c r="L24" s="69" t="s">
        <v>39</v>
      </c>
      <c r="M24" s="69"/>
      <c r="N24" s="69" t="s">
        <v>40</v>
      </c>
      <c r="O24" s="69"/>
      <c r="P24" s="22"/>
      <c r="Q24" s="20"/>
      <c r="R24" s="20"/>
    </row>
    <row r="25" spans="1:18" ht="12" customHeight="1" x14ac:dyDescent="0.25">
      <c r="A25" s="27"/>
      <c r="B25" s="27"/>
      <c r="C25" s="27"/>
      <c r="D25" s="27"/>
      <c r="E25" s="27"/>
      <c r="F25" s="24" t="s">
        <v>53</v>
      </c>
      <c r="G25" s="24" t="s">
        <v>54</v>
      </c>
      <c r="H25" s="24" t="s">
        <v>24</v>
      </c>
      <c r="I25" s="24" t="s">
        <v>55</v>
      </c>
      <c r="J25" s="30"/>
      <c r="K25" s="30"/>
      <c r="L25" s="24" t="s">
        <v>56</v>
      </c>
      <c r="M25" s="24" t="s">
        <v>57</v>
      </c>
      <c r="N25" s="24" t="s">
        <v>56</v>
      </c>
      <c r="O25" s="24" t="s">
        <v>57</v>
      </c>
      <c r="P25" s="22"/>
      <c r="Q25" s="20"/>
      <c r="R25" s="20"/>
    </row>
    <row r="26" spans="1:18" ht="12" customHeight="1" x14ac:dyDescent="0.25">
      <c r="A26" s="27">
        <v>1981</v>
      </c>
      <c r="B26" s="27">
        <v>80</v>
      </c>
      <c r="C26" s="27">
        <v>80</v>
      </c>
      <c r="D26" s="27" t="s">
        <v>49</v>
      </c>
      <c r="E26" s="27" t="s">
        <v>49</v>
      </c>
      <c r="F26" s="27">
        <v>0</v>
      </c>
      <c r="G26" s="27">
        <v>25</v>
      </c>
      <c r="H26" s="27">
        <v>25</v>
      </c>
      <c r="I26" s="27">
        <v>75</v>
      </c>
      <c r="J26" s="28">
        <v>29563</v>
      </c>
      <c r="K26" s="28">
        <v>29563</v>
      </c>
      <c r="L26" s="27">
        <v>120</v>
      </c>
      <c r="M26" s="27">
        <v>120</v>
      </c>
      <c r="N26" s="27">
        <v>100</v>
      </c>
      <c r="O26" s="27">
        <v>100</v>
      </c>
      <c r="P26" s="31"/>
      <c r="Q26" s="20"/>
      <c r="R26" s="20"/>
    </row>
    <row r="27" spans="1:18" ht="12" customHeight="1" x14ac:dyDescent="0.25">
      <c r="A27" s="27" t="s">
        <v>177</v>
      </c>
      <c r="B27" s="27">
        <v>80</v>
      </c>
      <c r="C27" s="27">
        <v>80</v>
      </c>
      <c r="D27" s="27" t="s">
        <v>49</v>
      </c>
      <c r="E27" s="27" t="s">
        <v>49</v>
      </c>
      <c r="F27" s="27">
        <v>0</v>
      </c>
      <c r="G27" s="27">
        <v>25</v>
      </c>
      <c r="H27" s="32">
        <v>0</v>
      </c>
      <c r="I27" s="32">
        <v>25</v>
      </c>
      <c r="J27" s="28">
        <v>30055</v>
      </c>
      <c r="K27" s="28">
        <v>30034</v>
      </c>
      <c r="L27" s="27">
        <v>120</v>
      </c>
      <c r="M27" s="27">
        <v>120</v>
      </c>
      <c r="N27" s="27">
        <v>40</v>
      </c>
      <c r="O27" s="27">
        <v>40</v>
      </c>
      <c r="P27" s="31"/>
      <c r="Q27" s="20"/>
      <c r="R27" s="20"/>
    </row>
    <row r="28" spans="1:18" ht="12" customHeight="1" x14ac:dyDescent="0.25">
      <c r="A28" s="27" t="s">
        <v>58</v>
      </c>
      <c r="B28" s="27">
        <v>250</v>
      </c>
      <c r="C28" s="27">
        <v>260</v>
      </c>
      <c r="D28" s="27" t="s">
        <v>49</v>
      </c>
      <c r="E28" s="27" t="s">
        <v>49</v>
      </c>
      <c r="F28" s="27">
        <v>0</v>
      </c>
      <c r="G28" s="27" t="s">
        <v>59</v>
      </c>
      <c r="H28" s="27" t="s">
        <v>60</v>
      </c>
      <c r="I28" s="27" t="s">
        <v>61</v>
      </c>
      <c r="J28" s="28">
        <v>30447</v>
      </c>
      <c r="K28" s="28">
        <v>30397</v>
      </c>
      <c r="L28" s="27">
        <v>210</v>
      </c>
      <c r="M28" s="27">
        <v>210</v>
      </c>
      <c r="N28" s="27">
        <v>40</v>
      </c>
      <c r="O28" s="27">
        <v>40</v>
      </c>
      <c r="P28" s="31"/>
      <c r="Q28" s="20"/>
      <c r="R28" s="20"/>
    </row>
    <row r="29" spans="1:18" ht="12" customHeight="1" x14ac:dyDescent="0.25">
      <c r="A29" s="27">
        <v>1984</v>
      </c>
      <c r="B29" s="27">
        <v>0</v>
      </c>
      <c r="C29" s="27">
        <v>0</v>
      </c>
      <c r="D29" s="27"/>
      <c r="E29" s="27"/>
      <c r="F29" s="27">
        <v>0</v>
      </c>
      <c r="G29" s="27">
        <v>0</v>
      </c>
      <c r="H29" s="27">
        <v>0</v>
      </c>
      <c r="I29" s="27">
        <v>0</v>
      </c>
      <c r="J29" s="29" t="s">
        <v>51</v>
      </c>
      <c r="K29" s="29" t="s">
        <v>51</v>
      </c>
      <c r="L29" s="27">
        <v>0</v>
      </c>
      <c r="M29" s="27">
        <v>0</v>
      </c>
      <c r="N29" s="27">
        <v>0</v>
      </c>
      <c r="O29" s="27">
        <v>0</v>
      </c>
      <c r="P29" s="22"/>
      <c r="Q29" s="20"/>
      <c r="R29" s="20"/>
    </row>
    <row r="30" spans="1:18" ht="12" customHeight="1" x14ac:dyDescent="0.25">
      <c r="A30" s="27">
        <v>1985</v>
      </c>
      <c r="B30" s="27">
        <v>113</v>
      </c>
      <c r="C30" s="27">
        <v>123</v>
      </c>
      <c r="D30" s="27" t="s">
        <v>62</v>
      </c>
      <c r="E30" s="27" t="s">
        <v>62</v>
      </c>
      <c r="F30" s="27">
        <v>0</v>
      </c>
      <c r="G30" s="27">
        <v>0</v>
      </c>
      <c r="H30" s="27">
        <v>0</v>
      </c>
      <c r="I30" s="27">
        <v>0</v>
      </c>
      <c r="J30" s="29" t="s">
        <v>51</v>
      </c>
      <c r="K30" s="29" t="s">
        <v>51</v>
      </c>
      <c r="L30" s="27">
        <v>72</v>
      </c>
      <c r="M30" s="27">
        <v>79</v>
      </c>
      <c r="N30" s="27">
        <v>0</v>
      </c>
      <c r="O30" s="27">
        <v>0</v>
      </c>
      <c r="P30" s="31"/>
      <c r="Q30" s="20"/>
      <c r="R30" s="20"/>
    </row>
    <row r="31" spans="1:18" ht="12" customHeight="1" x14ac:dyDescent="0.25">
      <c r="A31" s="27">
        <v>1986</v>
      </c>
      <c r="B31" s="27">
        <v>170</v>
      </c>
      <c r="C31" s="27">
        <v>190</v>
      </c>
      <c r="D31" s="27" t="s">
        <v>63</v>
      </c>
      <c r="E31" s="27" t="s">
        <v>63</v>
      </c>
      <c r="F31" s="27">
        <v>0</v>
      </c>
      <c r="G31" s="27">
        <v>0</v>
      </c>
      <c r="H31" s="27">
        <v>0</v>
      </c>
      <c r="I31" s="27">
        <v>0</v>
      </c>
      <c r="J31" s="29" t="s">
        <v>51</v>
      </c>
      <c r="K31" s="29" t="s">
        <v>51</v>
      </c>
      <c r="L31" s="27">
        <v>0</v>
      </c>
      <c r="M31" s="27">
        <v>0</v>
      </c>
      <c r="N31" s="27">
        <v>0</v>
      </c>
      <c r="O31" s="27">
        <v>0</v>
      </c>
      <c r="P31" s="31"/>
      <c r="Q31" s="20"/>
      <c r="R31" s="20"/>
    </row>
    <row r="32" spans="1:18" ht="12" customHeight="1" x14ac:dyDescent="0.25">
      <c r="A32" s="27">
        <v>1987</v>
      </c>
      <c r="B32" s="27">
        <v>0</v>
      </c>
      <c r="C32" s="27">
        <v>0</v>
      </c>
      <c r="D32" s="27"/>
      <c r="E32" s="27"/>
      <c r="F32" s="27">
        <v>0</v>
      </c>
      <c r="G32" s="27">
        <v>0</v>
      </c>
      <c r="H32" s="27">
        <v>0</v>
      </c>
      <c r="I32" s="27">
        <v>0</v>
      </c>
      <c r="J32" s="29" t="s">
        <v>51</v>
      </c>
      <c r="K32" s="29" t="s">
        <v>51</v>
      </c>
      <c r="L32" s="27">
        <v>0</v>
      </c>
      <c r="M32" s="27">
        <v>0</v>
      </c>
      <c r="N32" s="27">
        <v>0</v>
      </c>
      <c r="O32" s="27">
        <v>0</v>
      </c>
      <c r="P32" s="31"/>
      <c r="Q32" s="20"/>
      <c r="R32" s="20"/>
    </row>
    <row r="33" spans="1:20" ht="12" customHeight="1" x14ac:dyDescent="0.25">
      <c r="A33" s="27">
        <v>1988</v>
      </c>
      <c r="B33" s="27">
        <v>86</v>
      </c>
      <c r="C33" s="27">
        <v>86</v>
      </c>
      <c r="D33" s="27" t="s">
        <v>63</v>
      </c>
      <c r="E33" s="27" t="s">
        <v>63</v>
      </c>
      <c r="F33" s="27">
        <v>0</v>
      </c>
      <c r="G33" s="27">
        <v>25</v>
      </c>
      <c r="H33" s="27">
        <v>25</v>
      </c>
      <c r="I33" s="27">
        <v>75</v>
      </c>
      <c r="J33" s="28">
        <v>32125</v>
      </c>
      <c r="K33" s="28">
        <v>32183</v>
      </c>
      <c r="L33" s="27">
        <v>80</v>
      </c>
      <c r="M33" s="27">
        <v>80</v>
      </c>
      <c r="N33" s="27">
        <v>41</v>
      </c>
      <c r="O33" s="27">
        <v>17</v>
      </c>
      <c r="P33" s="31"/>
      <c r="Q33" s="20"/>
      <c r="R33" s="20"/>
    </row>
    <row r="34" spans="1:20" ht="12" customHeight="1" x14ac:dyDescent="0.25">
      <c r="A34" s="27">
        <v>1989</v>
      </c>
      <c r="B34" s="27">
        <v>0</v>
      </c>
      <c r="C34" s="27">
        <v>0</v>
      </c>
      <c r="D34" s="27"/>
      <c r="E34" s="27"/>
      <c r="F34" s="27">
        <v>0</v>
      </c>
      <c r="G34" s="27">
        <v>0</v>
      </c>
      <c r="H34" s="27">
        <v>0</v>
      </c>
      <c r="I34" s="27">
        <v>0</v>
      </c>
      <c r="J34" s="29" t="s">
        <v>51</v>
      </c>
      <c r="K34" s="29" t="s">
        <v>51</v>
      </c>
      <c r="L34" s="27">
        <v>0</v>
      </c>
      <c r="M34" s="27">
        <v>0</v>
      </c>
      <c r="N34" s="27">
        <v>0</v>
      </c>
      <c r="O34" s="27">
        <v>0</v>
      </c>
      <c r="P34" s="31"/>
      <c r="Q34" s="20"/>
      <c r="R34" s="20"/>
      <c r="T34" s="48"/>
    </row>
    <row r="35" spans="1:20" ht="12" customHeight="1" x14ac:dyDescent="0.25">
      <c r="A35" s="27">
        <v>1990</v>
      </c>
      <c r="B35" s="27">
        <v>0</v>
      </c>
      <c r="C35" s="27">
        <v>0</v>
      </c>
      <c r="D35" s="27"/>
      <c r="E35" s="27"/>
      <c r="F35" s="27">
        <v>0</v>
      </c>
      <c r="G35" s="27">
        <v>0</v>
      </c>
      <c r="H35" s="27">
        <v>0</v>
      </c>
      <c r="I35" s="27">
        <v>0</v>
      </c>
      <c r="J35" s="29" t="s">
        <v>51</v>
      </c>
      <c r="K35" s="29" t="s">
        <v>51</v>
      </c>
      <c r="L35" s="27">
        <v>0</v>
      </c>
      <c r="M35" s="27">
        <v>0</v>
      </c>
      <c r="N35" s="27">
        <v>0</v>
      </c>
      <c r="O35" s="27">
        <v>0</v>
      </c>
      <c r="P35" s="31"/>
      <c r="Q35" s="20"/>
      <c r="R35" s="20"/>
    </row>
    <row r="36" spans="1:20" ht="12" customHeight="1" x14ac:dyDescent="0.25">
      <c r="A36" s="27">
        <v>1991</v>
      </c>
      <c r="B36" s="27">
        <v>271</v>
      </c>
      <c r="C36" s="27">
        <v>250</v>
      </c>
      <c r="D36" s="27" t="s">
        <v>63</v>
      </c>
      <c r="E36" s="27" t="s">
        <v>63</v>
      </c>
      <c r="F36" s="27">
        <v>0</v>
      </c>
      <c r="G36" s="27">
        <v>0</v>
      </c>
      <c r="H36" s="27">
        <v>0</v>
      </c>
      <c r="I36" s="27">
        <v>0</v>
      </c>
      <c r="J36" s="29" t="s">
        <v>51</v>
      </c>
      <c r="K36" s="29" t="s">
        <v>51</v>
      </c>
      <c r="L36" s="27">
        <v>32</v>
      </c>
      <c r="M36" s="27">
        <v>32</v>
      </c>
      <c r="N36" s="27">
        <v>26</v>
      </c>
      <c r="O36" s="27">
        <v>26</v>
      </c>
      <c r="P36" s="31"/>
      <c r="Q36" s="20"/>
      <c r="R36" s="20"/>
    </row>
    <row r="37" spans="1:20" ht="12" customHeight="1" x14ac:dyDescent="0.25">
      <c r="A37" s="27">
        <v>1992</v>
      </c>
      <c r="B37" s="27">
        <v>126</v>
      </c>
      <c r="C37" s="27">
        <v>126</v>
      </c>
      <c r="D37" s="27" t="s">
        <v>63</v>
      </c>
      <c r="E37" s="27" t="s">
        <v>63</v>
      </c>
      <c r="F37" s="27">
        <v>0</v>
      </c>
      <c r="G37" s="27">
        <v>0</v>
      </c>
      <c r="H37" s="27">
        <v>0</v>
      </c>
      <c r="I37" s="27">
        <v>0</v>
      </c>
      <c r="J37" s="29" t="s">
        <v>51</v>
      </c>
      <c r="K37" s="29" t="s">
        <v>51</v>
      </c>
      <c r="L37" s="27">
        <v>32</v>
      </c>
      <c r="M37" s="27">
        <v>32</v>
      </c>
      <c r="N37" s="27">
        <v>26</v>
      </c>
      <c r="O37" s="27">
        <v>26</v>
      </c>
      <c r="P37" s="31"/>
      <c r="Q37" s="20"/>
      <c r="R37" s="20"/>
    </row>
    <row r="38" spans="1:20" ht="12" customHeight="1" x14ac:dyDescent="0.25">
      <c r="A38" s="27">
        <v>1993</v>
      </c>
      <c r="B38" s="27">
        <v>0</v>
      </c>
      <c r="C38" s="27">
        <v>0</v>
      </c>
      <c r="D38" s="27"/>
      <c r="E38" s="27"/>
      <c r="F38" s="27">
        <v>0</v>
      </c>
      <c r="G38" s="27">
        <v>0</v>
      </c>
      <c r="H38" s="27">
        <v>0</v>
      </c>
      <c r="I38" s="27">
        <v>0</v>
      </c>
      <c r="J38" s="29" t="s">
        <v>51</v>
      </c>
      <c r="K38" s="29" t="s">
        <v>51</v>
      </c>
      <c r="L38" s="27">
        <v>0</v>
      </c>
      <c r="M38" s="27">
        <v>0</v>
      </c>
      <c r="N38" s="27">
        <v>0</v>
      </c>
      <c r="O38" s="27">
        <v>0</v>
      </c>
      <c r="P38" s="31"/>
      <c r="Q38" s="20"/>
      <c r="R38" s="20"/>
    </row>
    <row r="39" spans="1:20" ht="12" customHeight="1" x14ac:dyDescent="0.25">
      <c r="A39" s="27">
        <v>1994</v>
      </c>
      <c r="B39" s="27">
        <v>0</v>
      </c>
      <c r="C39" s="27">
        <v>0</v>
      </c>
      <c r="D39" s="27"/>
      <c r="E39" s="27"/>
      <c r="F39" s="27">
        <v>0</v>
      </c>
      <c r="G39" s="27">
        <v>0</v>
      </c>
      <c r="H39" s="27">
        <v>0</v>
      </c>
      <c r="I39" s="27">
        <v>0</v>
      </c>
      <c r="J39" s="29" t="s">
        <v>51</v>
      </c>
      <c r="K39" s="29" t="s">
        <v>51</v>
      </c>
      <c r="L39" s="27">
        <v>0</v>
      </c>
      <c r="M39" s="27">
        <v>0</v>
      </c>
      <c r="N39" s="27">
        <v>0</v>
      </c>
      <c r="O39" s="27">
        <v>0</v>
      </c>
      <c r="P39" s="31"/>
      <c r="Q39" s="20"/>
      <c r="R39" s="20"/>
    </row>
    <row r="40" spans="1:20" ht="12" customHeight="1" x14ac:dyDescent="0.25">
      <c r="A40" s="27">
        <v>1995</v>
      </c>
      <c r="B40" s="27">
        <v>150</v>
      </c>
      <c r="C40" s="27">
        <v>160</v>
      </c>
      <c r="D40" s="27" t="s">
        <v>63</v>
      </c>
      <c r="E40" s="27" t="s">
        <v>63</v>
      </c>
      <c r="F40" s="27">
        <v>0</v>
      </c>
      <c r="G40" s="27">
        <v>0</v>
      </c>
      <c r="H40" s="27">
        <v>0</v>
      </c>
      <c r="I40" s="27">
        <v>0</v>
      </c>
      <c r="J40" s="29" t="s">
        <v>51</v>
      </c>
      <c r="K40" s="29" t="s">
        <v>51</v>
      </c>
      <c r="L40" s="27">
        <v>0</v>
      </c>
      <c r="M40" s="27">
        <v>0</v>
      </c>
      <c r="N40" s="27">
        <v>0</v>
      </c>
      <c r="O40" s="27">
        <v>0</v>
      </c>
      <c r="P40" s="31"/>
      <c r="Q40" s="20"/>
      <c r="R40" s="20"/>
    </row>
    <row r="41" spans="1:20" ht="12" customHeight="1" x14ac:dyDescent="0.25">
      <c r="A41" s="26">
        <v>1996</v>
      </c>
      <c r="B41" s="26">
        <v>160</v>
      </c>
      <c r="C41" s="26">
        <v>160</v>
      </c>
      <c r="D41" s="26" t="s">
        <v>63</v>
      </c>
      <c r="E41" s="26" t="s">
        <v>63</v>
      </c>
      <c r="F41" s="26">
        <v>0</v>
      </c>
      <c r="G41" s="26">
        <v>0</v>
      </c>
      <c r="H41" s="26">
        <v>0</v>
      </c>
      <c r="I41" s="26">
        <v>0</v>
      </c>
      <c r="J41" s="33" t="s">
        <v>51</v>
      </c>
      <c r="K41" s="33" t="s">
        <v>51</v>
      </c>
      <c r="L41" s="26">
        <v>0</v>
      </c>
      <c r="M41" s="26">
        <v>0</v>
      </c>
      <c r="N41" s="26">
        <v>0</v>
      </c>
      <c r="O41" s="26">
        <v>0</v>
      </c>
      <c r="P41" s="31"/>
      <c r="Q41" s="20"/>
      <c r="R41" s="20"/>
    </row>
    <row r="42" spans="1:20" ht="12" customHeight="1" x14ac:dyDescent="0.2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</row>
    <row r="43" spans="1:20" ht="12" customHeight="1" x14ac:dyDescent="0.25">
      <c r="A43" s="23" t="s">
        <v>64</v>
      </c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</row>
    <row r="44" spans="1:20" ht="12" customHeight="1" x14ac:dyDescent="0.25">
      <c r="A44" s="22" t="s">
        <v>65</v>
      </c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</row>
    <row r="45" spans="1:20" ht="12" customHeight="1" x14ac:dyDescent="0.25">
      <c r="A45" s="22" t="s">
        <v>66</v>
      </c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</row>
    <row r="46" spans="1:20" ht="12" customHeight="1" x14ac:dyDescent="0.25">
      <c r="A46" s="22" t="s">
        <v>67</v>
      </c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</row>
    <row r="47" spans="1:20" ht="12" customHeight="1" x14ac:dyDescent="0.25">
      <c r="A47" s="22" t="s">
        <v>68</v>
      </c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</row>
    <row r="48" spans="1:20" ht="12" customHeight="1" x14ac:dyDescent="0.2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</row>
    <row r="49" spans="1:16" ht="12" customHeight="1" x14ac:dyDescent="0.25">
      <c r="A49" s="23" t="s">
        <v>69</v>
      </c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</row>
    <row r="50" spans="1:16" ht="12" customHeight="1" x14ac:dyDescent="0.25">
      <c r="A50" s="23" t="s">
        <v>70</v>
      </c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</row>
    <row r="51" spans="1:16" ht="12" customHeight="1" x14ac:dyDescent="0.25">
      <c r="A51" s="22" t="s">
        <v>71</v>
      </c>
      <c r="B51" s="22" t="s">
        <v>72</v>
      </c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</row>
    <row r="52" spans="1:16" ht="12" customHeight="1" x14ac:dyDescent="0.25">
      <c r="A52" s="31" t="s">
        <v>73</v>
      </c>
      <c r="B52" s="22" t="s">
        <v>74</v>
      </c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</row>
    <row r="53" spans="1:16" ht="12" customHeight="1" x14ac:dyDescent="0.25">
      <c r="A53" s="34" t="s">
        <v>75</v>
      </c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</row>
    <row r="54" spans="1:16" ht="12" customHeight="1" x14ac:dyDescent="0.25">
      <c r="A54" s="22" t="s">
        <v>76</v>
      </c>
      <c r="B54" s="22" t="s">
        <v>77</v>
      </c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</row>
    <row r="55" spans="1:16" ht="12" customHeight="1" x14ac:dyDescent="0.25">
      <c r="A55" s="72" t="s">
        <v>177</v>
      </c>
      <c r="B55" s="22" t="s">
        <v>178</v>
      </c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</row>
    <row r="56" spans="1:16" ht="12" customHeight="1" x14ac:dyDescent="0.25">
      <c r="A56" s="35" t="s">
        <v>58</v>
      </c>
      <c r="B56" s="35" t="s">
        <v>78</v>
      </c>
      <c r="C56" s="36"/>
      <c r="D56" s="36"/>
      <c r="E56" s="36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</row>
    <row r="57" spans="1:16" ht="12" customHeight="1" x14ac:dyDescent="0.2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</row>
    <row r="58" spans="1:16" ht="12" customHeight="1" x14ac:dyDescent="0.25">
      <c r="A58" s="23" t="s">
        <v>79</v>
      </c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</row>
    <row r="59" spans="1:16" ht="12" customHeight="1" x14ac:dyDescent="0.25">
      <c r="A59" s="22" t="s">
        <v>71</v>
      </c>
      <c r="B59" s="22" t="s">
        <v>80</v>
      </c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</row>
    <row r="60" spans="1:16" ht="12" customHeight="1" x14ac:dyDescent="0.25">
      <c r="A60" s="22" t="s">
        <v>81</v>
      </c>
      <c r="B60" s="22" t="s">
        <v>82</v>
      </c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</row>
    <row r="61" spans="1:16" ht="12" customHeight="1" x14ac:dyDescent="0.2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</row>
    <row r="62" spans="1:16" ht="12" customHeight="1" x14ac:dyDescent="0.25">
      <c r="A62" s="23" t="s">
        <v>83</v>
      </c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</row>
    <row r="63" spans="1:16" ht="12" customHeight="1" x14ac:dyDescent="0.25">
      <c r="A63" s="22" t="s">
        <v>84</v>
      </c>
      <c r="B63" s="22" t="s">
        <v>85</v>
      </c>
      <c r="C63" s="37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</row>
    <row r="64" spans="1:16" ht="12" customHeight="1" x14ac:dyDescent="0.25">
      <c r="A64" s="22" t="s">
        <v>81</v>
      </c>
      <c r="B64" s="22" t="s">
        <v>86</v>
      </c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</row>
    <row r="65" spans="1:16" ht="13.5" customHeight="1" x14ac:dyDescent="0.25">
      <c r="A65" s="31" t="s">
        <v>87</v>
      </c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</row>
    <row r="66" spans="1:16" ht="12" customHeight="1" x14ac:dyDescent="0.2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</row>
    <row r="67" spans="1:16" x14ac:dyDescent="0.25">
      <c r="A67" s="22" t="s">
        <v>88</v>
      </c>
      <c r="G67" s="22" t="s">
        <v>89</v>
      </c>
    </row>
    <row r="68" spans="1:16" x14ac:dyDescent="0.25">
      <c r="A68" s="22" t="s">
        <v>90</v>
      </c>
    </row>
    <row r="69" spans="1:16" x14ac:dyDescent="0.25">
      <c r="A69" s="38"/>
    </row>
  </sheetData>
  <mergeCells count="53">
    <mergeCell ref="F24:I24"/>
    <mergeCell ref="L24:M24"/>
    <mergeCell ref="N24:O24"/>
    <mergeCell ref="F21:G21"/>
    <mergeCell ref="H21:I21"/>
    <mergeCell ref="F22:G22"/>
    <mergeCell ref="H22:I22"/>
    <mergeCell ref="F23:G23"/>
    <mergeCell ref="H23:I23"/>
    <mergeCell ref="F18:G18"/>
    <mergeCell ref="H18:I18"/>
    <mergeCell ref="F19:G19"/>
    <mergeCell ref="H19:I19"/>
    <mergeCell ref="F20:G20"/>
    <mergeCell ref="H20:I20"/>
    <mergeCell ref="F15:G15"/>
    <mergeCell ref="H15:I15"/>
    <mergeCell ref="F16:G16"/>
    <mergeCell ref="H16:I16"/>
    <mergeCell ref="F17:G17"/>
    <mergeCell ref="H17:I17"/>
    <mergeCell ref="F12:G12"/>
    <mergeCell ref="H12:I12"/>
    <mergeCell ref="F13:G13"/>
    <mergeCell ref="H13:I13"/>
    <mergeCell ref="F14:G14"/>
    <mergeCell ref="H14:I14"/>
    <mergeCell ref="F9:G9"/>
    <mergeCell ref="H9:I9"/>
    <mergeCell ref="F10:G10"/>
    <mergeCell ref="H10:I10"/>
    <mergeCell ref="F11:G11"/>
    <mergeCell ref="H11:I11"/>
    <mergeCell ref="F6:G6"/>
    <mergeCell ref="H6:I6"/>
    <mergeCell ref="F7:G7"/>
    <mergeCell ref="H7:I7"/>
    <mergeCell ref="F8:G8"/>
    <mergeCell ref="H8:I8"/>
    <mergeCell ref="F4:G4"/>
    <mergeCell ref="H4:I4"/>
    <mergeCell ref="Q4:R4"/>
    <mergeCell ref="S4:T4"/>
    <mergeCell ref="F5:G5"/>
    <mergeCell ref="H5:I5"/>
    <mergeCell ref="L2:M2"/>
    <mergeCell ref="N2:O2"/>
    <mergeCell ref="B3:C3"/>
    <mergeCell ref="D3:E3"/>
    <mergeCell ref="F3:I3"/>
    <mergeCell ref="J3:K3"/>
    <mergeCell ref="L3:M3"/>
    <mergeCell ref="N3:O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13" workbookViewId="0">
      <selection activeCell="A34" sqref="A34:XFD34"/>
    </sheetView>
  </sheetViews>
  <sheetFormatPr defaultRowHeight="15" x14ac:dyDescent="0.25"/>
  <cols>
    <col min="1" max="1" width="15.42578125" customWidth="1"/>
    <col min="2" max="2" width="14" customWidth="1"/>
    <col min="3" max="3" width="12.28515625" customWidth="1"/>
    <col min="4" max="4" width="15.5703125" customWidth="1"/>
    <col min="5" max="5" width="15.28515625" customWidth="1"/>
    <col min="6" max="6" width="12.140625" customWidth="1"/>
    <col min="7" max="7" width="13.140625" customWidth="1"/>
  </cols>
  <sheetData>
    <row r="1" spans="1:7" x14ac:dyDescent="0.25">
      <c r="A1" s="1" t="s">
        <v>31</v>
      </c>
    </row>
    <row r="2" spans="1:7" x14ac:dyDescent="0.25">
      <c r="A2" s="1" t="s">
        <v>91</v>
      </c>
    </row>
    <row r="4" spans="1:7" ht="18.75" thickBot="1" x14ac:dyDescent="0.3">
      <c r="A4" s="39" t="s">
        <v>92</v>
      </c>
      <c r="E4" s="39" t="s">
        <v>93</v>
      </c>
    </row>
    <row r="5" spans="1:7" ht="15.75" thickBot="1" x14ac:dyDescent="0.3">
      <c r="A5" s="40" t="s">
        <v>94</v>
      </c>
      <c r="B5" s="41">
        <v>1962</v>
      </c>
      <c r="C5" s="41">
        <v>1963</v>
      </c>
      <c r="D5" s="41">
        <v>1979</v>
      </c>
      <c r="E5" s="41">
        <v>1982</v>
      </c>
      <c r="F5" s="41">
        <v>1983</v>
      </c>
      <c r="G5" s="41">
        <v>1987</v>
      </c>
    </row>
    <row r="6" spans="1:7" ht="15.75" thickBot="1" x14ac:dyDescent="0.3">
      <c r="A6" s="42" t="s">
        <v>95</v>
      </c>
      <c r="B6" s="43">
        <v>22710</v>
      </c>
      <c r="C6" s="43">
        <v>22984</v>
      </c>
      <c r="D6" s="43">
        <v>28823</v>
      </c>
      <c r="E6" s="43" t="s">
        <v>96</v>
      </c>
      <c r="F6" s="43">
        <v>30281</v>
      </c>
      <c r="G6" s="43">
        <v>31729</v>
      </c>
    </row>
    <row r="7" spans="1:7" ht="15.75" thickBot="1" x14ac:dyDescent="0.3">
      <c r="A7" s="40" t="s">
        <v>97</v>
      </c>
      <c r="B7" s="44"/>
      <c r="C7" s="44"/>
      <c r="D7" s="44"/>
      <c r="E7" s="44"/>
      <c r="F7" s="44"/>
      <c r="G7" s="44"/>
    </row>
    <row r="8" spans="1:7" ht="15.75" thickBot="1" x14ac:dyDescent="0.3">
      <c r="A8" s="45" t="s">
        <v>98</v>
      </c>
      <c r="B8" s="46">
        <v>0</v>
      </c>
      <c r="C8" s="46">
        <v>0</v>
      </c>
      <c r="D8" s="46">
        <v>0</v>
      </c>
      <c r="E8" s="46">
        <v>0</v>
      </c>
      <c r="F8" s="46">
        <v>0</v>
      </c>
      <c r="G8" s="46">
        <v>0</v>
      </c>
    </row>
    <row r="9" spans="1:7" ht="15.75" thickBot="1" x14ac:dyDescent="0.3">
      <c r="A9" s="45" t="s">
        <v>99</v>
      </c>
      <c r="B9" s="46">
        <v>5</v>
      </c>
      <c r="C9" s="46">
        <v>0</v>
      </c>
      <c r="D9" s="46">
        <v>2</v>
      </c>
      <c r="E9" s="46">
        <v>2</v>
      </c>
      <c r="F9" s="46">
        <v>5</v>
      </c>
      <c r="G9" s="46">
        <v>1</v>
      </c>
    </row>
    <row r="10" spans="1:7" ht="15.75" thickBot="1" x14ac:dyDescent="0.3">
      <c r="A10" s="45" t="s">
        <v>100</v>
      </c>
      <c r="B10" s="46">
        <v>10</v>
      </c>
      <c r="C10" s="46">
        <v>0</v>
      </c>
      <c r="D10" s="46">
        <v>5</v>
      </c>
      <c r="E10" s="46">
        <v>5</v>
      </c>
      <c r="F10" s="46">
        <v>3</v>
      </c>
      <c r="G10" s="46">
        <v>1.5</v>
      </c>
    </row>
    <row r="11" spans="1:7" ht="15.75" thickBot="1" x14ac:dyDescent="0.3">
      <c r="A11" s="45" t="s">
        <v>101</v>
      </c>
      <c r="B11" s="46">
        <v>15</v>
      </c>
      <c r="C11" s="46">
        <v>5</v>
      </c>
      <c r="D11" s="46">
        <v>10</v>
      </c>
      <c r="E11" s="46">
        <v>10</v>
      </c>
      <c r="F11" s="46">
        <v>10</v>
      </c>
      <c r="G11" s="46">
        <v>2.5</v>
      </c>
    </row>
    <row r="13" spans="1:7" ht="18.75" thickBot="1" x14ac:dyDescent="0.3">
      <c r="A13" s="39" t="s">
        <v>102</v>
      </c>
      <c r="E13" s="39" t="s">
        <v>93</v>
      </c>
    </row>
    <row r="14" spans="1:7" ht="15.75" thickBot="1" x14ac:dyDescent="0.3">
      <c r="A14" s="40" t="s">
        <v>94</v>
      </c>
      <c r="B14" s="41">
        <v>1962</v>
      </c>
      <c r="C14" s="41">
        <v>1963</v>
      </c>
      <c r="D14" s="41">
        <v>1979</v>
      </c>
      <c r="E14" s="41">
        <v>1982</v>
      </c>
      <c r="F14" s="41">
        <v>1983</v>
      </c>
      <c r="G14" s="41">
        <v>1987</v>
      </c>
    </row>
    <row r="15" spans="1:7" ht="15.75" thickBot="1" x14ac:dyDescent="0.3">
      <c r="A15" s="42" t="s">
        <v>95</v>
      </c>
      <c r="B15" s="43">
        <v>22714</v>
      </c>
      <c r="C15" s="43">
        <v>22938</v>
      </c>
      <c r="D15" s="43">
        <v>28815</v>
      </c>
      <c r="E15" s="43">
        <v>29915</v>
      </c>
      <c r="F15" s="43">
        <v>30259</v>
      </c>
      <c r="G15" s="43">
        <v>31729</v>
      </c>
    </row>
    <row r="16" spans="1:7" ht="15.75" thickBot="1" x14ac:dyDescent="0.3">
      <c r="A16" s="40" t="s">
        <v>97</v>
      </c>
      <c r="B16" s="47"/>
      <c r="C16" s="47"/>
      <c r="D16" s="47"/>
      <c r="E16" s="47"/>
      <c r="F16" s="47"/>
      <c r="G16" s="47"/>
    </row>
    <row r="17" spans="1:7" ht="15.75" thickBot="1" x14ac:dyDescent="0.3">
      <c r="A17" s="45" t="s">
        <v>98</v>
      </c>
      <c r="B17" s="46">
        <v>0</v>
      </c>
      <c r="C17" s="46">
        <v>0</v>
      </c>
      <c r="D17" s="46">
        <v>0</v>
      </c>
      <c r="E17" s="46">
        <v>0</v>
      </c>
      <c r="F17" s="46">
        <v>0</v>
      </c>
      <c r="G17" s="46">
        <v>0</v>
      </c>
    </row>
    <row r="18" spans="1:7" ht="15.75" thickBot="1" x14ac:dyDescent="0.3">
      <c r="A18" s="45" t="s">
        <v>99</v>
      </c>
      <c r="B18" s="46">
        <v>5</v>
      </c>
      <c r="C18" s="46">
        <v>0</v>
      </c>
      <c r="D18" s="46">
        <v>1</v>
      </c>
      <c r="E18" s="46">
        <v>2</v>
      </c>
      <c r="F18" s="46">
        <v>0</v>
      </c>
      <c r="G18" s="46">
        <v>1</v>
      </c>
    </row>
    <row r="19" spans="1:7" ht="15.75" thickBot="1" x14ac:dyDescent="0.3">
      <c r="A19" s="45" t="s">
        <v>100</v>
      </c>
      <c r="B19" s="46">
        <v>10</v>
      </c>
      <c r="C19" s="46">
        <v>2</v>
      </c>
      <c r="D19" s="46">
        <v>2</v>
      </c>
      <c r="E19" s="46">
        <v>5</v>
      </c>
      <c r="F19" s="46">
        <v>5</v>
      </c>
      <c r="G19" s="46">
        <v>1.5</v>
      </c>
    </row>
    <row r="20" spans="1:7" ht="15.75" thickBot="1" x14ac:dyDescent="0.3">
      <c r="A20" s="45" t="s">
        <v>101</v>
      </c>
      <c r="B20" s="46">
        <v>15</v>
      </c>
      <c r="C20" s="46">
        <v>4</v>
      </c>
      <c r="D20" s="46">
        <v>4</v>
      </c>
      <c r="E20" s="46">
        <v>10</v>
      </c>
      <c r="F20" s="46">
        <v>10</v>
      </c>
      <c r="G20" s="46">
        <v>2.5</v>
      </c>
    </row>
    <row r="21" spans="1:7" x14ac:dyDescent="0.25">
      <c r="A21" s="39"/>
    </row>
    <row r="22" spans="1:7" ht="18.75" thickBot="1" x14ac:dyDescent="0.3">
      <c r="A22" s="39" t="s">
        <v>103</v>
      </c>
    </row>
    <row r="23" spans="1:7" ht="15.75" thickBot="1" x14ac:dyDescent="0.3">
      <c r="A23" s="40" t="s">
        <v>97</v>
      </c>
      <c r="B23" s="41" t="s">
        <v>42</v>
      </c>
      <c r="C23" s="41" t="s">
        <v>43</v>
      </c>
    </row>
    <row r="24" spans="1:7" ht="15.75" thickBot="1" x14ac:dyDescent="0.3">
      <c r="A24" s="45">
        <v>0</v>
      </c>
      <c r="B24" s="46">
        <v>0</v>
      </c>
      <c r="C24" s="46">
        <v>0</v>
      </c>
    </row>
    <row r="25" spans="1:7" ht="15.75" thickBot="1" x14ac:dyDescent="0.3">
      <c r="A25" s="45" t="s">
        <v>5</v>
      </c>
      <c r="B25" s="46">
        <v>15</v>
      </c>
      <c r="C25" s="46">
        <v>9</v>
      </c>
    </row>
    <row r="26" spans="1:7" ht="15.75" thickBot="1" x14ac:dyDescent="0.3">
      <c r="A26" s="45" t="s">
        <v>7</v>
      </c>
      <c r="B26" s="46">
        <v>24.5</v>
      </c>
      <c r="C26" s="46">
        <v>25.5</v>
      </c>
    </row>
    <row r="27" spans="1:7" ht="15.75" thickBot="1" x14ac:dyDescent="0.3">
      <c r="A27" s="45" t="s">
        <v>4</v>
      </c>
      <c r="B27" s="46">
        <v>52.5</v>
      </c>
      <c r="C27" s="46">
        <v>45.5</v>
      </c>
    </row>
    <row r="29" spans="1:7" x14ac:dyDescent="0.25">
      <c r="A29" s="48" t="s">
        <v>104</v>
      </c>
    </row>
    <row r="31" spans="1:7" x14ac:dyDescent="0.25">
      <c r="A31" s="48" t="s">
        <v>105</v>
      </c>
    </row>
    <row r="32" spans="1:7" x14ac:dyDescent="0.25">
      <c r="A32" s="48" t="s">
        <v>106</v>
      </c>
    </row>
    <row r="33" spans="1:1" x14ac:dyDescent="0.25">
      <c r="A33" s="3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2C72A1DD75CA4D87E39FE37B04C3D3" ma:contentTypeVersion="12" ma:contentTypeDescription="Create a new document." ma:contentTypeScope="" ma:versionID="a181992610faed44b90126dc36e4bac8">
  <xsd:schema xmlns:xsd="http://www.w3.org/2001/XMLSchema" xmlns:xs="http://www.w3.org/2001/XMLSchema" xmlns:p="http://schemas.microsoft.com/office/2006/metadata/properties" xmlns:ns2="6584b4ba-af75-4ac8-8379-7172592f8823" xmlns:ns3="a9e4a452-7199-439f-b4c2-3c6fe4528eb3" targetNamespace="http://schemas.microsoft.com/office/2006/metadata/properties" ma:root="true" ma:fieldsID="eb744a54a586913629e94f53228026f2" ns2:_="" ns3:_="">
    <xsd:import namespace="6584b4ba-af75-4ac8-8379-7172592f8823"/>
    <xsd:import namespace="a9e4a452-7199-439f-b4c2-3c6fe4528e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84b4ba-af75-4ac8-8379-7172592f88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e4a452-7199-439f-b4c2-3c6fe4528eb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792335-5C4E-4D7D-90AF-59674F447DE3}">
  <ds:schemaRefs>
    <ds:schemaRef ds:uri="http://purl.org/dc/elements/1.1/"/>
    <ds:schemaRef ds:uri="http://schemas.microsoft.com/office/2006/metadata/properties"/>
    <ds:schemaRef ds:uri="http://schemas.microsoft.com/office/infopath/2007/PartnerControls"/>
    <ds:schemaRef ds:uri="a9e4a452-7199-439f-b4c2-3c6fe4528eb3"/>
    <ds:schemaRef ds:uri="http://purl.org/dc/terms/"/>
    <ds:schemaRef ds:uri="http://schemas.microsoft.com/office/2006/documentManagement/types"/>
    <ds:schemaRef ds:uri="6584b4ba-af75-4ac8-8379-7172592f8823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6BD986E-C7B3-442F-B161-CBD13138DA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F3682D-E599-4F3F-8C70-E110A4B9F2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84b4ba-af75-4ac8-8379-7172592f8823"/>
    <ds:schemaRef ds:uri="a9e4a452-7199-439f-b4c2-3c6fe4528e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 me</vt:lpstr>
      <vt:lpstr>1962-1986 whole plots</vt:lpstr>
      <vt:lpstr>1974-1996 sub-plots</vt:lpstr>
      <vt:lpstr>Fertilizer treatments</vt:lpstr>
      <vt:lpstr>Lime treatments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Glendining</dc:creator>
  <cp:lastModifiedBy>Margaret Glendining</cp:lastModifiedBy>
  <dcterms:created xsi:type="dcterms:W3CDTF">2020-02-11T16:40:46Z</dcterms:created>
  <dcterms:modified xsi:type="dcterms:W3CDTF">2020-04-28T14:18:12Z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0x010100622C72A1DD75CA4D87E39FE37B04C3D3</vt:lpwstr>
  </property>
</Properties>
</file>