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Y:\BOIG\0.MSOM_data_SBIC\"/>
    </mc:Choice>
  </mc:AlternateContent>
  <xr:revisionPtr revIDLastSave="0" documentId="13_ncr:1_{ACE1B28F-D8E3-49EA-897F-02995616BD4B}" xr6:coauthVersionLast="47" xr6:coauthVersionMax="47" xr10:uidLastSave="{00000000-0000-0000-0000-000000000000}"/>
  <bookViews>
    <workbookView xWindow="0" yWindow="1050" windowWidth="16545" windowHeight="19920" xr2:uid="{00000000-000D-0000-FFFF-FFFF00000000}"/>
  </bookViews>
  <sheets>
    <sheet name="Eczema study R20-09" sheetId="1" r:id="rId1"/>
    <sheet name="Moisturizer study R20-04" sheetId="2" r:id="rId2"/>
  </sheets>
  <definedNames>
    <definedName name="_xlnm._FilterDatabase" localSheetId="0" hidden="1">'Eczema study R20-09'!$A$4:$AP$164</definedName>
    <definedName name="_xlnm._FilterDatabase" localSheetId="1" hidden="1">'Moisturizer study R20-04'!$A$2:$AE$19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M162" i="1"/>
  <c r="N162" i="1" s="1"/>
  <c r="U162" i="1"/>
  <c r="Y162" i="1"/>
  <c r="AC162" i="1"/>
  <c r="AC159" i="1"/>
  <c r="Y159" i="1"/>
  <c r="U159" i="1"/>
  <c r="M159" i="1"/>
  <c r="N159" i="1" s="1"/>
  <c r="M143" i="1"/>
  <c r="M155" i="1"/>
  <c r="M164" i="1"/>
  <c r="M163" i="1"/>
  <c r="M160" i="1"/>
  <c r="N160" i="1" s="1"/>
  <c r="I2" i="1"/>
  <c r="F2" i="1"/>
  <c r="N158" i="1"/>
  <c r="N168" i="1"/>
  <c r="N145" i="1"/>
  <c r="N164" i="1"/>
  <c r="N163" i="1"/>
  <c r="N155" i="1"/>
  <c r="M168" i="1"/>
  <c r="M169" i="1"/>
  <c r="N169" i="1" s="1"/>
  <c r="M167" i="1"/>
  <c r="N167" i="1" s="1"/>
  <c r="AC163" i="1"/>
  <c r="AC164" i="1"/>
  <c r="AC165" i="1"/>
  <c r="AC166" i="1"/>
  <c r="AC167" i="1"/>
  <c r="AC169" i="1"/>
  <c r="AC170" i="1"/>
  <c r="Y163" i="1"/>
  <c r="Y164" i="1"/>
  <c r="Y165" i="1"/>
  <c r="Y166" i="1"/>
  <c r="Y167" i="1"/>
  <c r="Y169" i="1"/>
  <c r="Y170" i="1"/>
  <c r="U163" i="1"/>
  <c r="U164" i="1"/>
  <c r="U165" i="1"/>
  <c r="U166" i="1"/>
  <c r="U167" i="1"/>
  <c r="U169" i="1"/>
  <c r="U170" i="1"/>
  <c r="AC158" i="1"/>
  <c r="Y158" i="1"/>
  <c r="U158" i="1"/>
  <c r="AC161" i="1"/>
  <c r="Y161" i="1"/>
  <c r="U161" i="1"/>
  <c r="AC154" i="1"/>
  <c r="Y154" i="1"/>
  <c r="U154" i="1"/>
  <c r="AC155" i="1"/>
  <c r="Y155" i="1"/>
  <c r="U155" i="1"/>
  <c r="U153" i="1"/>
  <c r="AC156" i="1"/>
  <c r="Y156" i="1"/>
  <c r="U156" i="1"/>
  <c r="M157" i="1"/>
  <c r="N157" i="1" s="1"/>
  <c r="AC151" i="1"/>
  <c r="AC152" i="1"/>
  <c r="AC153" i="1"/>
  <c r="Y151" i="1"/>
  <c r="Y152" i="1"/>
  <c r="Y153" i="1"/>
  <c r="U151" i="1"/>
  <c r="U152" i="1"/>
  <c r="M153" i="1"/>
  <c r="N153" i="1" s="1"/>
  <c r="M151" i="1"/>
  <c r="N151" i="1" s="1"/>
  <c r="M140" i="1"/>
  <c r="AC150" i="1"/>
  <c r="Y150" i="1"/>
  <c r="U150" i="1"/>
  <c r="AC149" i="1"/>
  <c r="Y149" i="1"/>
  <c r="U149" i="1"/>
  <c r="M144" i="1"/>
  <c r="M146" i="1"/>
  <c r="M147" i="1"/>
  <c r="N147" i="1" s="1"/>
  <c r="M137" i="1"/>
  <c r="M141" i="1"/>
  <c r="AC138" i="1"/>
  <c r="AC139" i="1"/>
  <c r="AC140" i="1"/>
  <c r="AC141" i="1"/>
  <c r="AC142" i="1"/>
  <c r="AC143" i="1"/>
  <c r="AC144" i="1"/>
  <c r="AC145" i="1"/>
  <c r="AC146" i="1"/>
  <c r="AC147" i="1"/>
  <c r="AC148" i="1"/>
  <c r="Y138" i="1"/>
  <c r="Y139" i="1"/>
  <c r="Y140" i="1"/>
  <c r="Y141" i="1"/>
  <c r="Y142" i="1"/>
  <c r="Y143" i="1"/>
  <c r="Y144" i="1"/>
  <c r="Y145" i="1"/>
  <c r="Y146" i="1"/>
  <c r="Y147" i="1"/>
  <c r="Y148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M142" i="1"/>
  <c r="Y130" i="1"/>
  <c r="AC135" i="1"/>
  <c r="AC133" i="1"/>
  <c r="AC132" i="1"/>
  <c r="AC131" i="1"/>
  <c r="AC130" i="1"/>
  <c r="AC129" i="1"/>
  <c r="AC128" i="1"/>
  <c r="AC125" i="1"/>
  <c r="AC124" i="1"/>
  <c r="AC122" i="1"/>
  <c r="AC121" i="1"/>
  <c r="AC119" i="1"/>
  <c r="AC118" i="1"/>
  <c r="Y135" i="1"/>
  <c r="Y133" i="1"/>
  <c r="Y132" i="1"/>
  <c r="Y131" i="1"/>
  <c r="Y129" i="1"/>
  <c r="Y128" i="1"/>
  <c r="Y125" i="1"/>
  <c r="Y124" i="1"/>
  <c r="Y122" i="1"/>
  <c r="Y121" i="1"/>
  <c r="Y119" i="1"/>
  <c r="Y118" i="1"/>
  <c r="AC137" i="1"/>
  <c r="AC136" i="1"/>
  <c r="AC134" i="1"/>
  <c r="AC127" i="1"/>
  <c r="AC126" i="1"/>
  <c r="AC123" i="1"/>
  <c r="AC120" i="1"/>
  <c r="U136" i="1"/>
  <c r="Y137" i="1"/>
  <c r="Y136" i="1"/>
  <c r="Y134" i="1"/>
  <c r="Y127" i="1"/>
  <c r="Y126" i="1"/>
  <c r="Y123" i="1"/>
  <c r="Y120" i="1"/>
  <c r="M136" i="1"/>
  <c r="M134" i="1"/>
  <c r="M127" i="1"/>
  <c r="M126" i="1"/>
  <c r="M123" i="1"/>
  <c r="M120" i="1"/>
  <c r="M104" i="1"/>
  <c r="DQ42" i="2"/>
  <c r="DM42" i="2"/>
  <c r="DI42" i="2"/>
  <c r="DE42" i="2"/>
  <c r="DA42" i="2"/>
  <c r="CW42" i="2"/>
  <c r="CS42" i="2"/>
  <c r="CO42" i="2"/>
  <c r="CK42" i="2"/>
  <c r="CG42" i="2"/>
  <c r="CC42" i="2"/>
  <c r="BY42" i="2"/>
  <c r="BU42" i="2"/>
  <c r="BQ42" i="2"/>
  <c r="BM42" i="2"/>
  <c r="BI42" i="2"/>
  <c r="BE42" i="2"/>
  <c r="BA42" i="2"/>
  <c r="AW42" i="2"/>
  <c r="AS42" i="2"/>
  <c r="AO42" i="2"/>
  <c r="AK42" i="2"/>
  <c r="AG42" i="2"/>
  <c r="AC42" i="2"/>
  <c r="Y42" i="2"/>
  <c r="U42" i="2"/>
  <c r="Q42" i="2"/>
  <c r="DQ41" i="2"/>
  <c r="DM41" i="2"/>
  <c r="DI41" i="2"/>
  <c r="DE41" i="2"/>
  <c r="DA41" i="2"/>
  <c r="CW41" i="2"/>
  <c r="CS41" i="2"/>
  <c r="CO41" i="2"/>
  <c r="CK41" i="2"/>
  <c r="CG41" i="2"/>
  <c r="CC41" i="2"/>
  <c r="BY41" i="2"/>
  <c r="BU41" i="2"/>
  <c r="BQ41" i="2"/>
  <c r="BM41" i="2"/>
  <c r="BI41" i="2"/>
  <c r="BE41" i="2"/>
  <c r="BA41" i="2"/>
  <c r="AW41" i="2"/>
  <c r="AS41" i="2"/>
  <c r="AO41" i="2"/>
  <c r="AK41" i="2"/>
  <c r="AG41" i="2"/>
  <c r="AC41" i="2"/>
  <c r="Y41" i="2"/>
  <c r="U41" i="2"/>
  <c r="Q41" i="2"/>
  <c r="DQ40" i="2"/>
  <c r="DM40" i="2"/>
  <c r="DI40" i="2"/>
  <c r="DE40" i="2"/>
  <c r="DA40" i="2"/>
  <c r="CW40" i="2"/>
  <c r="CS40" i="2"/>
  <c r="CO40" i="2"/>
  <c r="CK40" i="2"/>
  <c r="CG40" i="2"/>
  <c r="CC40" i="2"/>
  <c r="BY40" i="2"/>
  <c r="BU40" i="2"/>
  <c r="BQ40" i="2"/>
  <c r="BM40" i="2"/>
  <c r="BI40" i="2"/>
  <c r="BE40" i="2"/>
  <c r="BA40" i="2"/>
  <c r="AW40" i="2"/>
  <c r="AS40" i="2"/>
  <c r="AO40" i="2"/>
  <c r="AK40" i="2"/>
  <c r="AG40" i="2"/>
  <c r="AC40" i="2"/>
  <c r="Y40" i="2"/>
  <c r="U40" i="2"/>
  <c r="Q40" i="2"/>
  <c r="DQ39" i="2"/>
  <c r="DM39" i="2"/>
  <c r="DI39" i="2"/>
  <c r="DE39" i="2"/>
  <c r="DA39" i="2"/>
  <c r="CW39" i="2"/>
  <c r="CS39" i="2"/>
  <c r="CO39" i="2"/>
  <c r="CK39" i="2"/>
  <c r="CG39" i="2"/>
  <c r="CC39" i="2"/>
  <c r="BY39" i="2"/>
  <c r="BU39" i="2"/>
  <c r="BQ39" i="2"/>
  <c r="BM39" i="2"/>
  <c r="BI39" i="2"/>
  <c r="BE39" i="2"/>
  <c r="BA39" i="2"/>
  <c r="AW39" i="2"/>
  <c r="AS39" i="2"/>
  <c r="AO39" i="2"/>
  <c r="AK39" i="2"/>
  <c r="AG39" i="2"/>
  <c r="AC39" i="2"/>
  <c r="Y39" i="2"/>
  <c r="U39" i="2"/>
  <c r="Q39" i="2"/>
  <c r="DQ38" i="2"/>
  <c r="DM38" i="2"/>
  <c r="DI38" i="2"/>
  <c r="DE38" i="2"/>
  <c r="DA38" i="2"/>
  <c r="CW38" i="2"/>
  <c r="CS38" i="2"/>
  <c r="CO38" i="2"/>
  <c r="CK38" i="2"/>
  <c r="CG38" i="2"/>
  <c r="CC38" i="2"/>
  <c r="BY38" i="2"/>
  <c r="BU38" i="2"/>
  <c r="BQ38" i="2"/>
  <c r="BM38" i="2"/>
  <c r="BI38" i="2"/>
  <c r="BE38" i="2"/>
  <c r="BA38" i="2"/>
  <c r="AW38" i="2"/>
  <c r="AS38" i="2"/>
  <c r="AO38" i="2"/>
  <c r="AK38" i="2"/>
  <c r="AG38" i="2"/>
  <c r="AC38" i="2"/>
  <c r="Y38" i="2"/>
  <c r="U38" i="2"/>
  <c r="Q38" i="2"/>
  <c r="DQ37" i="2"/>
  <c r="DM37" i="2"/>
  <c r="DI37" i="2"/>
  <c r="DE37" i="2"/>
  <c r="DA37" i="2"/>
  <c r="CW37" i="2"/>
  <c r="CS37" i="2"/>
  <c r="CO37" i="2"/>
  <c r="CK37" i="2"/>
  <c r="CG37" i="2"/>
  <c r="CC37" i="2"/>
  <c r="BY37" i="2"/>
  <c r="BU37" i="2"/>
  <c r="BQ37" i="2"/>
  <c r="BM37" i="2"/>
  <c r="BI37" i="2"/>
  <c r="BE37" i="2"/>
  <c r="BA37" i="2"/>
  <c r="AW37" i="2"/>
  <c r="AS37" i="2"/>
  <c r="AO37" i="2"/>
  <c r="AK37" i="2"/>
  <c r="AG37" i="2"/>
  <c r="AC37" i="2"/>
  <c r="Y37" i="2"/>
  <c r="U37" i="2"/>
  <c r="Q37" i="2"/>
  <c r="DQ36" i="2"/>
  <c r="DM36" i="2"/>
  <c r="DI36" i="2"/>
  <c r="DE36" i="2"/>
  <c r="DA36" i="2"/>
  <c r="CW36" i="2"/>
  <c r="CS36" i="2"/>
  <c r="CO36" i="2"/>
  <c r="CK36" i="2"/>
  <c r="CG36" i="2"/>
  <c r="CC36" i="2"/>
  <c r="BY36" i="2"/>
  <c r="BU36" i="2"/>
  <c r="BQ36" i="2"/>
  <c r="BM36" i="2"/>
  <c r="BI36" i="2"/>
  <c r="BE36" i="2"/>
  <c r="BA36" i="2"/>
  <c r="AW36" i="2"/>
  <c r="AS36" i="2"/>
  <c r="AO36" i="2"/>
  <c r="AK36" i="2"/>
  <c r="AG36" i="2"/>
  <c r="AC36" i="2"/>
  <c r="Y36" i="2"/>
  <c r="U36" i="2"/>
  <c r="Q36" i="2"/>
  <c r="DQ35" i="2"/>
  <c r="DM35" i="2"/>
  <c r="DI35" i="2"/>
  <c r="DE35" i="2"/>
  <c r="DA35" i="2"/>
  <c r="CW35" i="2"/>
  <c r="CS35" i="2"/>
  <c r="CO35" i="2"/>
  <c r="CK35" i="2"/>
  <c r="CG35" i="2"/>
  <c r="CC35" i="2"/>
  <c r="BY35" i="2"/>
  <c r="BU35" i="2"/>
  <c r="BQ35" i="2"/>
  <c r="BM35" i="2"/>
  <c r="BI35" i="2"/>
  <c r="BE35" i="2"/>
  <c r="BA35" i="2"/>
  <c r="AW35" i="2"/>
  <c r="AS35" i="2"/>
  <c r="AO35" i="2"/>
  <c r="AK35" i="2"/>
  <c r="AG35" i="2"/>
  <c r="AC35" i="2"/>
  <c r="Y35" i="2"/>
  <c r="U35" i="2"/>
  <c r="Q35" i="2"/>
  <c r="DQ34" i="2"/>
  <c r="DM34" i="2"/>
  <c r="DI34" i="2"/>
  <c r="DE34" i="2"/>
  <c r="DA34" i="2"/>
  <c r="CW34" i="2"/>
  <c r="CS34" i="2"/>
  <c r="CO34" i="2"/>
  <c r="CK34" i="2"/>
  <c r="CG34" i="2"/>
  <c r="CC34" i="2"/>
  <c r="BY34" i="2"/>
  <c r="BU34" i="2"/>
  <c r="BQ34" i="2"/>
  <c r="BM34" i="2"/>
  <c r="BI34" i="2"/>
  <c r="BE34" i="2"/>
  <c r="BA34" i="2"/>
  <c r="AW34" i="2"/>
  <c r="AS34" i="2"/>
  <c r="AO34" i="2"/>
  <c r="AK34" i="2"/>
  <c r="AG34" i="2"/>
  <c r="AC34" i="2"/>
  <c r="Y34" i="2"/>
  <c r="U34" i="2"/>
  <c r="Q34" i="2"/>
  <c r="DQ33" i="2"/>
  <c r="DM33" i="2"/>
  <c r="DI33" i="2"/>
  <c r="DE33" i="2"/>
  <c r="DA33" i="2"/>
  <c r="CW33" i="2"/>
  <c r="CS33" i="2"/>
  <c r="CO33" i="2"/>
  <c r="CK33" i="2"/>
  <c r="CG33" i="2"/>
  <c r="CC33" i="2"/>
  <c r="BY33" i="2"/>
  <c r="BU33" i="2"/>
  <c r="BQ33" i="2"/>
  <c r="BM33" i="2"/>
  <c r="BI33" i="2"/>
  <c r="BE33" i="2"/>
  <c r="BA33" i="2"/>
  <c r="AW33" i="2"/>
  <c r="AS33" i="2"/>
  <c r="AO33" i="2"/>
  <c r="AK33" i="2"/>
  <c r="AG33" i="2"/>
  <c r="AC33" i="2"/>
  <c r="Y33" i="2"/>
  <c r="U33" i="2"/>
  <c r="Q33" i="2"/>
  <c r="DQ32" i="2"/>
  <c r="DM32" i="2"/>
  <c r="DI32" i="2"/>
  <c r="DE32" i="2"/>
  <c r="DA32" i="2"/>
  <c r="CW32" i="2"/>
  <c r="CS32" i="2"/>
  <c r="CO32" i="2"/>
  <c r="CK32" i="2"/>
  <c r="CG32" i="2"/>
  <c r="CC32" i="2"/>
  <c r="BY32" i="2"/>
  <c r="BU32" i="2"/>
  <c r="BQ32" i="2"/>
  <c r="BM32" i="2"/>
  <c r="BI32" i="2"/>
  <c r="BE32" i="2"/>
  <c r="BA32" i="2"/>
  <c r="AW32" i="2"/>
  <c r="AS32" i="2"/>
  <c r="AO32" i="2"/>
  <c r="AK32" i="2"/>
  <c r="AG32" i="2"/>
  <c r="AC32" i="2"/>
  <c r="Y32" i="2"/>
  <c r="U32" i="2"/>
  <c r="Q32" i="2"/>
  <c r="DQ31" i="2"/>
  <c r="DM31" i="2"/>
  <c r="DI31" i="2"/>
  <c r="DE31" i="2"/>
  <c r="DA31" i="2"/>
  <c r="CW31" i="2"/>
  <c r="CS31" i="2"/>
  <c r="CO31" i="2"/>
  <c r="CK31" i="2"/>
  <c r="CG31" i="2"/>
  <c r="CC31" i="2"/>
  <c r="BY31" i="2"/>
  <c r="BU31" i="2"/>
  <c r="BQ31" i="2"/>
  <c r="BM31" i="2"/>
  <c r="BI31" i="2"/>
  <c r="BE31" i="2"/>
  <c r="BA31" i="2"/>
  <c r="AW31" i="2"/>
  <c r="AS31" i="2"/>
  <c r="AO31" i="2"/>
  <c r="AK31" i="2"/>
  <c r="AG31" i="2"/>
  <c r="AC31" i="2"/>
  <c r="Y31" i="2"/>
  <c r="U31" i="2"/>
  <c r="Q31" i="2"/>
  <c r="DQ30" i="2"/>
  <c r="DM30" i="2"/>
  <c r="DI30" i="2"/>
  <c r="DE30" i="2"/>
  <c r="DA30" i="2"/>
  <c r="CW30" i="2"/>
  <c r="CS30" i="2"/>
  <c r="CO30" i="2"/>
  <c r="CK30" i="2"/>
  <c r="CG30" i="2"/>
  <c r="CC30" i="2"/>
  <c r="BY30" i="2"/>
  <c r="BU30" i="2"/>
  <c r="BQ30" i="2"/>
  <c r="BM30" i="2"/>
  <c r="BI30" i="2"/>
  <c r="BE30" i="2"/>
  <c r="BA30" i="2"/>
  <c r="AW30" i="2"/>
  <c r="AS30" i="2"/>
  <c r="AO30" i="2"/>
  <c r="AK30" i="2"/>
  <c r="AG30" i="2"/>
  <c r="AC30" i="2"/>
  <c r="Y30" i="2"/>
  <c r="U30" i="2"/>
  <c r="Q30" i="2"/>
  <c r="DQ29" i="2"/>
  <c r="DM29" i="2"/>
  <c r="DI29" i="2"/>
  <c r="DE29" i="2"/>
  <c r="DA29" i="2"/>
  <c r="CW29" i="2"/>
  <c r="CS29" i="2"/>
  <c r="CO29" i="2"/>
  <c r="CK29" i="2"/>
  <c r="CG29" i="2"/>
  <c r="CC29" i="2"/>
  <c r="BY29" i="2"/>
  <c r="BU29" i="2"/>
  <c r="BQ29" i="2"/>
  <c r="BM29" i="2"/>
  <c r="BI29" i="2"/>
  <c r="BE29" i="2"/>
  <c r="BA29" i="2"/>
  <c r="AW29" i="2"/>
  <c r="AS29" i="2"/>
  <c r="AO29" i="2"/>
  <c r="AK29" i="2"/>
  <c r="AG29" i="2"/>
  <c r="AC29" i="2"/>
  <c r="Y29" i="2"/>
  <c r="U29" i="2"/>
  <c r="Q29" i="2"/>
  <c r="DQ28" i="2"/>
  <c r="DM28" i="2"/>
  <c r="DI28" i="2"/>
  <c r="DE28" i="2"/>
  <c r="DA28" i="2"/>
  <c r="CW28" i="2"/>
  <c r="CS28" i="2"/>
  <c r="CO28" i="2"/>
  <c r="CK28" i="2"/>
  <c r="CG28" i="2"/>
  <c r="CC28" i="2"/>
  <c r="BY28" i="2"/>
  <c r="BU28" i="2"/>
  <c r="BQ28" i="2"/>
  <c r="BM28" i="2"/>
  <c r="BI28" i="2"/>
  <c r="BE28" i="2"/>
  <c r="BA28" i="2"/>
  <c r="AW28" i="2"/>
  <c r="AS28" i="2"/>
  <c r="AO28" i="2"/>
  <c r="AK28" i="2"/>
  <c r="AG28" i="2"/>
  <c r="AC28" i="2"/>
  <c r="Y28" i="2"/>
  <c r="U28" i="2"/>
  <c r="Q28" i="2"/>
  <c r="DQ27" i="2"/>
  <c r="DM27" i="2"/>
  <c r="DI27" i="2"/>
  <c r="DE27" i="2"/>
  <c r="DA27" i="2"/>
  <c r="CW27" i="2"/>
  <c r="CS27" i="2"/>
  <c r="CO27" i="2"/>
  <c r="CK27" i="2"/>
  <c r="CG27" i="2"/>
  <c r="CC27" i="2"/>
  <c r="BY27" i="2"/>
  <c r="BU27" i="2"/>
  <c r="BQ27" i="2"/>
  <c r="BM27" i="2"/>
  <c r="BI27" i="2"/>
  <c r="BE27" i="2"/>
  <c r="BA27" i="2"/>
  <c r="AW27" i="2"/>
  <c r="AS27" i="2"/>
  <c r="AO27" i="2"/>
  <c r="AK27" i="2"/>
  <c r="AG27" i="2"/>
  <c r="AC27" i="2"/>
  <c r="Y27" i="2"/>
  <c r="U27" i="2"/>
  <c r="Q27" i="2"/>
  <c r="DQ26" i="2"/>
  <c r="DM26" i="2"/>
  <c r="DI26" i="2"/>
  <c r="DE26" i="2"/>
  <c r="DA26" i="2"/>
  <c r="CW26" i="2"/>
  <c r="CS26" i="2"/>
  <c r="CO26" i="2"/>
  <c r="CK26" i="2"/>
  <c r="CG26" i="2"/>
  <c r="CC26" i="2"/>
  <c r="BY26" i="2"/>
  <c r="BU26" i="2"/>
  <c r="BQ26" i="2"/>
  <c r="BM26" i="2"/>
  <c r="BI26" i="2"/>
  <c r="BE26" i="2"/>
  <c r="BA26" i="2"/>
  <c r="AW26" i="2"/>
  <c r="AS26" i="2"/>
  <c r="AO26" i="2"/>
  <c r="AK26" i="2"/>
  <c r="AG26" i="2"/>
  <c r="AC26" i="2"/>
  <c r="Y26" i="2"/>
  <c r="U26" i="2"/>
  <c r="Q26" i="2"/>
  <c r="DQ25" i="2"/>
  <c r="DM25" i="2"/>
  <c r="DI25" i="2"/>
  <c r="DE25" i="2"/>
  <c r="DA25" i="2"/>
  <c r="CW25" i="2"/>
  <c r="CS25" i="2"/>
  <c r="CO25" i="2"/>
  <c r="CK25" i="2"/>
  <c r="CG25" i="2"/>
  <c r="CC25" i="2"/>
  <c r="BY25" i="2"/>
  <c r="BU25" i="2"/>
  <c r="BQ25" i="2"/>
  <c r="BM25" i="2"/>
  <c r="BI25" i="2"/>
  <c r="BE25" i="2"/>
  <c r="BA25" i="2"/>
  <c r="AW25" i="2"/>
  <c r="AS25" i="2"/>
  <c r="AO25" i="2"/>
  <c r="AK25" i="2"/>
  <c r="AG25" i="2"/>
  <c r="AC25" i="2"/>
  <c r="Y25" i="2"/>
  <c r="U25" i="2"/>
  <c r="Q25" i="2"/>
  <c r="DQ24" i="2"/>
  <c r="DM24" i="2"/>
  <c r="DI24" i="2"/>
  <c r="DE24" i="2"/>
  <c r="DA24" i="2"/>
  <c r="CW24" i="2"/>
  <c r="CS24" i="2"/>
  <c r="CO24" i="2"/>
  <c r="CK24" i="2"/>
  <c r="CG24" i="2"/>
  <c r="CC24" i="2"/>
  <c r="BY24" i="2"/>
  <c r="BU24" i="2"/>
  <c r="BQ24" i="2"/>
  <c r="BM24" i="2"/>
  <c r="BI24" i="2"/>
  <c r="BE24" i="2"/>
  <c r="BA24" i="2"/>
  <c r="AW24" i="2"/>
  <c r="AS24" i="2"/>
  <c r="AO24" i="2"/>
  <c r="AK24" i="2"/>
  <c r="AG24" i="2"/>
  <c r="AC24" i="2"/>
  <c r="Y24" i="2"/>
  <c r="U24" i="2"/>
  <c r="Q24" i="2"/>
  <c r="DQ23" i="2"/>
  <c r="DM23" i="2"/>
  <c r="DI23" i="2"/>
  <c r="DE23" i="2"/>
  <c r="DA23" i="2"/>
  <c r="CW23" i="2"/>
  <c r="CS23" i="2"/>
  <c r="CO23" i="2"/>
  <c r="CK23" i="2"/>
  <c r="CG23" i="2"/>
  <c r="CC23" i="2"/>
  <c r="BY23" i="2"/>
  <c r="BU23" i="2"/>
  <c r="BQ23" i="2"/>
  <c r="BM23" i="2"/>
  <c r="BI23" i="2"/>
  <c r="BE23" i="2"/>
  <c r="BA23" i="2"/>
  <c r="AW23" i="2"/>
  <c r="AS23" i="2"/>
  <c r="AO23" i="2"/>
  <c r="AK23" i="2"/>
  <c r="AG23" i="2"/>
  <c r="AC23" i="2"/>
  <c r="Y23" i="2"/>
  <c r="U23" i="2"/>
  <c r="Q23" i="2"/>
  <c r="DQ22" i="2"/>
  <c r="DM22" i="2"/>
  <c r="DI22" i="2"/>
  <c r="DE22" i="2"/>
  <c r="DA22" i="2"/>
  <c r="CW22" i="2"/>
  <c r="CS22" i="2"/>
  <c r="CO22" i="2"/>
  <c r="CK22" i="2"/>
  <c r="CG22" i="2"/>
  <c r="CC22" i="2"/>
  <c r="BY22" i="2"/>
  <c r="BU22" i="2"/>
  <c r="BQ22" i="2"/>
  <c r="BM22" i="2"/>
  <c r="BI22" i="2"/>
  <c r="BE22" i="2"/>
  <c r="BA22" i="2"/>
  <c r="AW22" i="2"/>
  <c r="AS22" i="2"/>
  <c r="AO22" i="2"/>
  <c r="AK22" i="2"/>
  <c r="AG22" i="2"/>
  <c r="AC22" i="2"/>
  <c r="Y22" i="2"/>
  <c r="U22" i="2"/>
  <c r="Q22" i="2"/>
  <c r="DQ21" i="2"/>
  <c r="DM21" i="2"/>
  <c r="DI21" i="2"/>
  <c r="DE21" i="2"/>
  <c r="DA21" i="2"/>
  <c r="CW21" i="2"/>
  <c r="CS21" i="2"/>
  <c r="CO21" i="2"/>
  <c r="CK21" i="2"/>
  <c r="CG21" i="2"/>
  <c r="CC21" i="2"/>
  <c r="BY21" i="2"/>
  <c r="BU21" i="2"/>
  <c r="BQ21" i="2"/>
  <c r="BM21" i="2"/>
  <c r="BI21" i="2"/>
  <c r="BE21" i="2"/>
  <c r="BA21" i="2"/>
  <c r="AW21" i="2"/>
  <c r="AS21" i="2"/>
  <c r="AO21" i="2"/>
  <c r="AK21" i="2"/>
  <c r="AG21" i="2"/>
  <c r="AC21" i="2"/>
  <c r="Y21" i="2"/>
  <c r="U21" i="2"/>
  <c r="Q21" i="2"/>
  <c r="DQ20" i="2"/>
  <c r="DM20" i="2"/>
  <c r="DI20" i="2"/>
  <c r="DE20" i="2"/>
  <c r="DA20" i="2"/>
  <c r="CW20" i="2"/>
  <c r="CS20" i="2"/>
  <c r="CO20" i="2"/>
  <c r="CK20" i="2"/>
  <c r="CG20" i="2"/>
  <c r="CC20" i="2"/>
  <c r="BY20" i="2"/>
  <c r="BU20" i="2"/>
  <c r="BQ20" i="2"/>
  <c r="BM20" i="2"/>
  <c r="BI20" i="2"/>
  <c r="BE20" i="2"/>
  <c r="BA20" i="2"/>
  <c r="AW20" i="2"/>
  <c r="AS20" i="2"/>
  <c r="AO20" i="2"/>
  <c r="AK20" i="2"/>
  <c r="AG20" i="2"/>
  <c r="AC20" i="2"/>
  <c r="Y20" i="2"/>
  <c r="U20" i="2"/>
  <c r="Q20" i="2"/>
  <c r="DQ19" i="2"/>
  <c r="DM19" i="2"/>
  <c r="DI19" i="2"/>
  <c r="DE19" i="2"/>
  <c r="DA19" i="2"/>
  <c r="CW19" i="2"/>
  <c r="CS19" i="2"/>
  <c r="CO19" i="2"/>
  <c r="CK19" i="2"/>
  <c r="CG19" i="2"/>
  <c r="CC19" i="2"/>
  <c r="BY19" i="2"/>
  <c r="BU19" i="2"/>
  <c r="BQ19" i="2"/>
  <c r="BM19" i="2"/>
  <c r="BI19" i="2"/>
  <c r="BE19" i="2"/>
  <c r="BA19" i="2"/>
  <c r="AW19" i="2"/>
  <c r="AS19" i="2"/>
  <c r="AO19" i="2"/>
  <c r="AK19" i="2"/>
  <c r="AG19" i="2"/>
  <c r="AC19" i="2"/>
  <c r="Y19" i="2"/>
  <c r="U19" i="2"/>
  <c r="Q19" i="2"/>
  <c r="DQ18" i="2"/>
  <c r="DM18" i="2"/>
  <c r="DI18" i="2"/>
  <c r="DE18" i="2"/>
  <c r="DA18" i="2"/>
  <c r="CW18" i="2"/>
  <c r="CS18" i="2"/>
  <c r="CO18" i="2"/>
  <c r="CK18" i="2"/>
  <c r="CG18" i="2"/>
  <c r="CC18" i="2"/>
  <c r="BY18" i="2"/>
  <c r="BU18" i="2"/>
  <c r="BQ18" i="2"/>
  <c r="BM18" i="2"/>
  <c r="BI18" i="2"/>
  <c r="BE18" i="2"/>
  <c r="BA18" i="2"/>
  <c r="AW18" i="2"/>
  <c r="AS18" i="2"/>
  <c r="AO18" i="2"/>
  <c r="AK18" i="2"/>
  <c r="AG18" i="2"/>
  <c r="AC18" i="2"/>
  <c r="Y18" i="2"/>
  <c r="U18" i="2"/>
  <c r="Q18" i="2"/>
  <c r="DQ17" i="2"/>
  <c r="DM17" i="2"/>
  <c r="DI17" i="2"/>
  <c r="DE17" i="2"/>
  <c r="DA17" i="2"/>
  <c r="CW17" i="2"/>
  <c r="CS17" i="2"/>
  <c r="CO17" i="2"/>
  <c r="CK17" i="2"/>
  <c r="CG17" i="2"/>
  <c r="CC17" i="2"/>
  <c r="BY17" i="2"/>
  <c r="BU17" i="2"/>
  <c r="BQ17" i="2"/>
  <c r="BM17" i="2"/>
  <c r="BI17" i="2"/>
  <c r="BE17" i="2"/>
  <c r="BA17" i="2"/>
  <c r="AW17" i="2"/>
  <c r="AS17" i="2"/>
  <c r="AO17" i="2"/>
  <c r="AK17" i="2"/>
  <c r="AG17" i="2"/>
  <c r="AC17" i="2"/>
  <c r="Y17" i="2"/>
  <c r="U17" i="2"/>
  <c r="Q17" i="2"/>
  <c r="DQ16" i="2"/>
  <c r="DM16" i="2"/>
  <c r="DI16" i="2"/>
  <c r="DE16" i="2"/>
  <c r="DA16" i="2"/>
  <c r="CW16" i="2"/>
  <c r="CS16" i="2"/>
  <c r="CO16" i="2"/>
  <c r="CK16" i="2"/>
  <c r="CG16" i="2"/>
  <c r="CC16" i="2"/>
  <c r="BY16" i="2"/>
  <c r="BU16" i="2"/>
  <c r="BQ16" i="2"/>
  <c r="BM16" i="2"/>
  <c r="BI16" i="2"/>
  <c r="BE16" i="2"/>
  <c r="BA16" i="2"/>
  <c r="AW16" i="2"/>
  <c r="AS16" i="2"/>
  <c r="AO16" i="2"/>
  <c r="AK16" i="2"/>
  <c r="AG16" i="2"/>
  <c r="AC16" i="2"/>
  <c r="Y16" i="2"/>
  <c r="U16" i="2"/>
  <c r="Q16" i="2"/>
  <c r="DQ15" i="2"/>
  <c r="DM15" i="2"/>
  <c r="DI15" i="2"/>
  <c r="DE15" i="2"/>
  <c r="DA15" i="2"/>
  <c r="CW15" i="2"/>
  <c r="CS15" i="2"/>
  <c r="CO15" i="2"/>
  <c r="CK15" i="2"/>
  <c r="CG15" i="2"/>
  <c r="CC15" i="2"/>
  <c r="BY15" i="2"/>
  <c r="BU15" i="2"/>
  <c r="BQ15" i="2"/>
  <c r="BM15" i="2"/>
  <c r="BI15" i="2"/>
  <c r="BE15" i="2"/>
  <c r="BA15" i="2"/>
  <c r="AW15" i="2"/>
  <c r="AS15" i="2"/>
  <c r="AO15" i="2"/>
  <c r="AK15" i="2"/>
  <c r="AG15" i="2"/>
  <c r="AC15" i="2"/>
  <c r="Y15" i="2"/>
  <c r="U15" i="2"/>
  <c r="Q15" i="2"/>
  <c r="DQ14" i="2"/>
  <c r="DM14" i="2"/>
  <c r="DI14" i="2"/>
  <c r="DE14" i="2"/>
  <c r="DA14" i="2"/>
  <c r="CW14" i="2"/>
  <c r="CS14" i="2"/>
  <c r="CO14" i="2"/>
  <c r="CK14" i="2"/>
  <c r="CG14" i="2"/>
  <c r="CC14" i="2"/>
  <c r="BY14" i="2"/>
  <c r="BU14" i="2"/>
  <c r="BQ14" i="2"/>
  <c r="BM14" i="2"/>
  <c r="BI14" i="2"/>
  <c r="BE14" i="2"/>
  <c r="BA14" i="2"/>
  <c r="AW14" i="2"/>
  <c r="AS14" i="2"/>
  <c r="AO14" i="2"/>
  <c r="AK14" i="2"/>
  <c r="AG14" i="2"/>
  <c r="AC14" i="2"/>
  <c r="Y14" i="2"/>
  <c r="U14" i="2"/>
  <c r="Q14" i="2"/>
  <c r="DQ13" i="2"/>
  <c r="DM13" i="2"/>
  <c r="DI13" i="2"/>
  <c r="DE13" i="2"/>
  <c r="DA13" i="2"/>
  <c r="CW13" i="2"/>
  <c r="CS13" i="2"/>
  <c r="CO13" i="2"/>
  <c r="CK13" i="2"/>
  <c r="CG13" i="2"/>
  <c r="CC13" i="2"/>
  <c r="BY13" i="2"/>
  <c r="BU13" i="2"/>
  <c r="BQ13" i="2"/>
  <c r="BM13" i="2"/>
  <c r="BI13" i="2"/>
  <c r="BE13" i="2"/>
  <c r="BA13" i="2"/>
  <c r="AW13" i="2"/>
  <c r="AS13" i="2"/>
  <c r="AO13" i="2"/>
  <c r="AK13" i="2"/>
  <c r="AG13" i="2"/>
  <c r="AC13" i="2"/>
  <c r="Y13" i="2"/>
  <c r="U13" i="2"/>
  <c r="Q13" i="2"/>
  <c r="DQ12" i="2"/>
  <c r="DM12" i="2"/>
  <c r="DI12" i="2"/>
  <c r="DE12" i="2"/>
  <c r="DA12" i="2"/>
  <c r="CW12" i="2"/>
  <c r="CS12" i="2"/>
  <c r="CO12" i="2"/>
  <c r="CK12" i="2"/>
  <c r="CG12" i="2"/>
  <c r="CC12" i="2"/>
  <c r="BY12" i="2"/>
  <c r="BU12" i="2"/>
  <c r="BQ12" i="2"/>
  <c r="BM12" i="2"/>
  <c r="BI12" i="2"/>
  <c r="BE12" i="2"/>
  <c r="BA12" i="2"/>
  <c r="AW12" i="2"/>
  <c r="AS12" i="2"/>
  <c r="AO12" i="2"/>
  <c r="AK12" i="2"/>
  <c r="AG12" i="2"/>
  <c r="AC12" i="2"/>
  <c r="Y12" i="2"/>
  <c r="U12" i="2"/>
  <c r="Q12" i="2"/>
  <c r="DQ11" i="2"/>
  <c r="DM11" i="2"/>
  <c r="DI11" i="2"/>
  <c r="DE11" i="2"/>
  <c r="DA11" i="2"/>
  <c r="CW11" i="2"/>
  <c r="CS11" i="2"/>
  <c r="CO11" i="2"/>
  <c r="CK11" i="2"/>
  <c r="CG11" i="2"/>
  <c r="CC11" i="2"/>
  <c r="BY11" i="2"/>
  <c r="BU11" i="2"/>
  <c r="BQ11" i="2"/>
  <c r="BM11" i="2"/>
  <c r="BI11" i="2"/>
  <c r="BE11" i="2"/>
  <c r="BA11" i="2"/>
  <c r="AW11" i="2"/>
  <c r="AS11" i="2"/>
  <c r="AO11" i="2"/>
  <c r="AK11" i="2"/>
  <c r="AG11" i="2"/>
  <c r="AC11" i="2"/>
  <c r="Y11" i="2"/>
  <c r="U11" i="2"/>
  <c r="Q11" i="2"/>
  <c r="DQ10" i="2"/>
  <c r="DM10" i="2"/>
  <c r="DI10" i="2"/>
  <c r="DE10" i="2"/>
  <c r="DA10" i="2"/>
  <c r="CW10" i="2"/>
  <c r="CS10" i="2"/>
  <c r="CO10" i="2"/>
  <c r="CK10" i="2"/>
  <c r="CG10" i="2"/>
  <c r="CC10" i="2"/>
  <c r="BY10" i="2"/>
  <c r="BU10" i="2"/>
  <c r="BQ10" i="2"/>
  <c r="BM10" i="2"/>
  <c r="BI10" i="2"/>
  <c r="BE10" i="2"/>
  <c r="BA10" i="2"/>
  <c r="AW10" i="2"/>
  <c r="AS10" i="2"/>
  <c r="AO10" i="2"/>
  <c r="AK10" i="2"/>
  <c r="AG10" i="2"/>
  <c r="AC10" i="2"/>
  <c r="Y10" i="2"/>
  <c r="U10" i="2"/>
  <c r="Q10" i="2"/>
  <c r="DQ9" i="2"/>
  <c r="DM9" i="2"/>
  <c r="DI9" i="2"/>
  <c r="DE9" i="2"/>
  <c r="DA9" i="2"/>
  <c r="CW9" i="2"/>
  <c r="CS9" i="2"/>
  <c r="CO9" i="2"/>
  <c r="CK9" i="2"/>
  <c r="CG9" i="2"/>
  <c r="CC9" i="2"/>
  <c r="BY9" i="2"/>
  <c r="BU9" i="2"/>
  <c r="BQ9" i="2"/>
  <c r="BM9" i="2"/>
  <c r="BI9" i="2"/>
  <c r="BE9" i="2"/>
  <c r="BA9" i="2"/>
  <c r="AW9" i="2"/>
  <c r="AS9" i="2"/>
  <c r="AO9" i="2"/>
  <c r="AK9" i="2"/>
  <c r="AG9" i="2"/>
  <c r="AC9" i="2"/>
  <c r="Y9" i="2"/>
  <c r="U9" i="2"/>
  <c r="Q9" i="2"/>
  <c r="DQ8" i="2"/>
  <c r="DM8" i="2"/>
  <c r="DI8" i="2"/>
  <c r="DE8" i="2"/>
  <c r="DA8" i="2"/>
  <c r="CW8" i="2"/>
  <c r="CS8" i="2"/>
  <c r="CO8" i="2"/>
  <c r="CK8" i="2"/>
  <c r="CG8" i="2"/>
  <c r="CC8" i="2"/>
  <c r="BY8" i="2"/>
  <c r="BU8" i="2"/>
  <c r="BQ8" i="2"/>
  <c r="BM8" i="2"/>
  <c r="BI8" i="2"/>
  <c r="BE8" i="2"/>
  <c r="BA8" i="2"/>
  <c r="AW8" i="2"/>
  <c r="AS8" i="2"/>
  <c r="AO8" i="2"/>
  <c r="AK8" i="2"/>
  <c r="AG8" i="2"/>
  <c r="AC8" i="2"/>
  <c r="Y8" i="2"/>
  <c r="U8" i="2"/>
  <c r="Q8" i="2"/>
  <c r="DQ7" i="2"/>
  <c r="DM7" i="2"/>
  <c r="DI7" i="2"/>
  <c r="DE7" i="2"/>
  <c r="DA7" i="2"/>
  <c r="CW7" i="2"/>
  <c r="CS7" i="2"/>
  <c r="CO7" i="2"/>
  <c r="CK7" i="2"/>
  <c r="CG7" i="2"/>
  <c r="CC7" i="2"/>
  <c r="BY7" i="2"/>
  <c r="BU7" i="2"/>
  <c r="BQ7" i="2"/>
  <c r="BM7" i="2"/>
  <c r="BI7" i="2"/>
  <c r="BE7" i="2"/>
  <c r="BA7" i="2"/>
  <c r="AW7" i="2"/>
  <c r="AS7" i="2"/>
  <c r="AO7" i="2"/>
  <c r="AK7" i="2"/>
  <c r="AG7" i="2"/>
  <c r="AC7" i="2"/>
  <c r="Y7" i="2"/>
  <c r="U7" i="2"/>
  <c r="Q7" i="2"/>
  <c r="DQ6" i="2"/>
  <c r="DM6" i="2"/>
  <c r="DI6" i="2"/>
  <c r="DE6" i="2"/>
  <c r="DA6" i="2"/>
  <c r="CW6" i="2"/>
  <c r="CS6" i="2"/>
  <c r="CO6" i="2"/>
  <c r="CK6" i="2"/>
  <c r="CG6" i="2"/>
  <c r="CC6" i="2"/>
  <c r="BY6" i="2"/>
  <c r="BU6" i="2"/>
  <c r="BQ6" i="2"/>
  <c r="BM6" i="2"/>
  <c r="BI6" i="2"/>
  <c r="BE6" i="2"/>
  <c r="BA6" i="2"/>
  <c r="AW6" i="2"/>
  <c r="AS6" i="2"/>
  <c r="AO6" i="2"/>
  <c r="AK6" i="2"/>
  <c r="AG6" i="2"/>
  <c r="AC6" i="2"/>
  <c r="Y6" i="2"/>
  <c r="U6" i="2"/>
  <c r="Q6" i="2"/>
  <c r="DQ5" i="2"/>
  <c r="DM5" i="2"/>
  <c r="DI5" i="2"/>
  <c r="DE5" i="2"/>
  <c r="DA5" i="2"/>
  <c r="CW5" i="2"/>
  <c r="CS5" i="2"/>
  <c r="CO5" i="2"/>
  <c r="CK5" i="2"/>
  <c r="CG5" i="2"/>
  <c r="CC5" i="2"/>
  <c r="BY5" i="2"/>
  <c r="BU5" i="2"/>
  <c r="BQ5" i="2"/>
  <c r="BM5" i="2"/>
  <c r="BI5" i="2"/>
  <c r="BE5" i="2"/>
  <c r="BA5" i="2"/>
  <c r="AW5" i="2"/>
  <c r="AS5" i="2"/>
  <c r="AO5" i="2"/>
  <c r="AK5" i="2"/>
  <c r="AG5" i="2"/>
  <c r="AC5" i="2"/>
  <c r="Y5" i="2"/>
  <c r="U5" i="2"/>
  <c r="Q5" i="2"/>
  <c r="DQ4" i="2"/>
  <c r="DM4" i="2"/>
  <c r="DI4" i="2"/>
  <c r="DE4" i="2"/>
  <c r="DA4" i="2"/>
  <c r="CW4" i="2"/>
  <c r="CS4" i="2"/>
  <c r="CO4" i="2"/>
  <c r="CK4" i="2"/>
  <c r="CG4" i="2"/>
  <c r="CC4" i="2"/>
  <c r="BY4" i="2"/>
  <c r="BU4" i="2"/>
  <c r="BQ4" i="2"/>
  <c r="BM4" i="2"/>
  <c r="BI4" i="2"/>
  <c r="BE4" i="2"/>
  <c r="BA4" i="2"/>
  <c r="AW4" i="2"/>
  <c r="AS4" i="2"/>
  <c r="AO4" i="2"/>
  <c r="AK4" i="2"/>
  <c r="AG4" i="2"/>
  <c r="AC4" i="2"/>
  <c r="Y4" i="2"/>
  <c r="U4" i="2"/>
  <c r="Q4" i="2"/>
  <c r="DQ3" i="2"/>
  <c r="DM3" i="2"/>
  <c r="DI3" i="2"/>
  <c r="DE3" i="2"/>
  <c r="DA3" i="2"/>
  <c r="CW3" i="2"/>
  <c r="CS3" i="2"/>
  <c r="CO3" i="2"/>
  <c r="CK3" i="2"/>
  <c r="CG3" i="2"/>
  <c r="CC3" i="2"/>
  <c r="BY3" i="2"/>
  <c r="BU3" i="2"/>
  <c r="BQ3" i="2"/>
  <c r="BM3" i="2"/>
  <c r="BI3" i="2"/>
  <c r="BE3" i="2"/>
  <c r="BA3" i="2"/>
  <c r="AW3" i="2"/>
  <c r="AS3" i="2"/>
  <c r="AO3" i="2"/>
  <c r="AK3" i="2"/>
  <c r="AG3" i="2"/>
  <c r="AC3" i="2"/>
  <c r="Y3" i="2"/>
  <c r="U3" i="2"/>
  <c r="Q3" i="2"/>
  <c r="AC6" i="1" l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5" i="1"/>
  <c r="U116" i="1"/>
  <c r="U6" i="1" l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5" i="1"/>
  <c r="M105" i="1" l="1"/>
  <c r="M116" i="1"/>
  <c r="L2" i="1" l="1"/>
  <c r="K40" i="2"/>
  <c r="K41" i="2"/>
  <c r="K42" i="2"/>
  <c r="K12" i="2"/>
  <c r="K13" i="2"/>
  <c r="K29" i="2"/>
  <c r="K30" i="2"/>
  <c r="K31" i="2"/>
  <c r="K32" i="2"/>
  <c r="K33" i="2"/>
  <c r="K35" i="2"/>
  <c r="K36" i="2"/>
  <c r="K37" i="2"/>
  <c r="K38" i="2"/>
  <c r="K39" i="2"/>
  <c r="K11" i="2"/>
  <c r="M78" i="1" l="1"/>
  <c r="M79" i="1"/>
  <c r="M80" i="1"/>
  <c r="M81" i="1"/>
  <c r="M82" i="1"/>
  <c r="M83" i="1"/>
  <c r="M77" i="1"/>
  <c r="M70" i="1"/>
  <c r="M71" i="1"/>
  <c r="M72" i="1"/>
  <c r="M73" i="1"/>
  <c r="M74" i="1"/>
  <c r="M75" i="1"/>
  <c r="M69" i="1" l="1"/>
  <c r="M68" i="1"/>
  <c r="M66" i="1"/>
  <c r="M58" i="1"/>
  <c r="M57" i="1"/>
  <c r="M56" i="1"/>
  <c r="M49" i="1" l="1"/>
  <c r="M48" i="1"/>
  <c r="AJ42" i="1"/>
  <c r="AM41" i="1"/>
  <c r="AJ41" i="1"/>
  <c r="AJ39" i="1"/>
  <c r="M42" i="1"/>
  <c r="M43" i="1"/>
  <c r="M40" i="1"/>
  <c r="M39" i="1"/>
  <c r="M38" i="1"/>
  <c r="M36" i="1"/>
  <c r="M35" i="1"/>
  <c r="AJ26" i="1"/>
  <c r="AM26" i="1"/>
  <c r="K10" i="2" l="1"/>
  <c r="M31" i="1"/>
  <c r="M32" i="1"/>
  <c r="M33" i="1"/>
  <c r="M34" i="1"/>
  <c r="K9" i="2"/>
  <c r="K8" i="2"/>
  <c r="M23" i="1"/>
  <c r="M24" i="1"/>
  <c r="M28" i="1"/>
  <c r="M29" i="1"/>
  <c r="M30" i="1"/>
  <c r="M14" i="1"/>
  <c r="K3" i="2"/>
  <c r="M16" i="1"/>
  <c r="M17" i="1"/>
  <c r="M18" i="1"/>
  <c r="M19" i="1"/>
  <c r="M20" i="1"/>
  <c r="M9" i="1"/>
  <c r="M8" i="1"/>
  <c r="M10" i="1"/>
  <c r="M11" i="1"/>
  <c r="M13" i="1"/>
  <c r="M5" i="1"/>
  <c r="M7" i="1"/>
</calcChain>
</file>

<file path=xl/sharedStrings.xml><?xml version="1.0" encoding="utf-8"?>
<sst xmlns="http://schemas.openxmlformats.org/spreadsheetml/2006/main" count="2151" uniqueCount="874">
  <si>
    <t>Subject Number</t>
  </si>
  <si>
    <t>Disease Type</t>
  </si>
  <si>
    <t>DM/Non DM</t>
  </si>
  <si>
    <t>EC001</t>
  </si>
  <si>
    <t>Eczema</t>
  </si>
  <si>
    <t>Non DM</t>
  </si>
  <si>
    <t>PS001</t>
  </si>
  <si>
    <t>Psoriasis</t>
  </si>
  <si>
    <t>DM</t>
  </si>
  <si>
    <t>EC002</t>
  </si>
  <si>
    <t>PS002</t>
  </si>
  <si>
    <t>EC003</t>
  </si>
  <si>
    <t>EC004</t>
  </si>
  <si>
    <t>EC005</t>
  </si>
  <si>
    <t>PS003</t>
  </si>
  <si>
    <t>MS-RSOM Study</t>
  </si>
  <si>
    <t>study0036</t>
  </si>
  <si>
    <t>study0037</t>
  </si>
  <si>
    <t>study0039</t>
  </si>
  <si>
    <t>study0038</t>
  </si>
  <si>
    <t>study0040</t>
  </si>
  <si>
    <t>study0041</t>
  </si>
  <si>
    <t>study0042</t>
  </si>
  <si>
    <t>study0043</t>
  </si>
  <si>
    <t>Raman folder</t>
  </si>
  <si>
    <t>Not done</t>
  </si>
  <si>
    <t>Date Imaged</t>
  </si>
  <si>
    <t>No.</t>
  </si>
  <si>
    <t>EC006</t>
  </si>
  <si>
    <t>PS004</t>
  </si>
  <si>
    <t>study0044</t>
  </si>
  <si>
    <t>study0045</t>
  </si>
  <si>
    <t>EC007</t>
  </si>
  <si>
    <t>EC008</t>
  </si>
  <si>
    <t>EC009</t>
  </si>
  <si>
    <t>study0046</t>
  </si>
  <si>
    <t>study0047</t>
  </si>
  <si>
    <t>study0048</t>
  </si>
  <si>
    <t>EC010</t>
  </si>
  <si>
    <t>study0049</t>
  </si>
  <si>
    <t>Moisturizer study Subject No</t>
  </si>
  <si>
    <t>M01</t>
  </si>
  <si>
    <t>Nil</t>
  </si>
  <si>
    <t>EC011</t>
  </si>
  <si>
    <t>study0050</t>
  </si>
  <si>
    <t>SCORAD-A</t>
  </si>
  <si>
    <t>SCORAD-B</t>
  </si>
  <si>
    <t>SCORAD-C</t>
  </si>
  <si>
    <t>SCORAD</t>
  </si>
  <si>
    <t>TEWL</t>
  </si>
  <si>
    <t>Moisturemeter</t>
  </si>
  <si>
    <t>pH</t>
  </si>
  <si>
    <t>EASI</t>
  </si>
  <si>
    <t>EASI-Upper extremities</t>
  </si>
  <si>
    <t>PASI</t>
  </si>
  <si>
    <t>H001</t>
  </si>
  <si>
    <t>H002</t>
  </si>
  <si>
    <t>study0051</t>
  </si>
  <si>
    <t>study0052</t>
  </si>
  <si>
    <t>Date Imaged (24h)</t>
  </si>
  <si>
    <t>MH01</t>
  </si>
  <si>
    <t>MH02</t>
  </si>
  <si>
    <t>TEWL-Baseline</t>
  </si>
  <si>
    <t>TEWL-1h</t>
  </si>
  <si>
    <t>TEWL-24h</t>
  </si>
  <si>
    <t>Moisturemeter- Baseline</t>
  </si>
  <si>
    <t>Moisturemeter- 1h</t>
  </si>
  <si>
    <t>Moisturemeter- 24h</t>
  </si>
  <si>
    <t>pH-baseline</t>
  </si>
  <si>
    <t>pH-1h</t>
  </si>
  <si>
    <t>pH-24h</t>
  </si>
  <si>
    <t>Population</t>
  </si>
  <si>
    <t>Healthy</t>
  </si>
  <si>
    <t>Eczema study Subject No</t>
  </si>
  <si>
    <t>EC012</t>
  </si>
  <si>
    <t>EC013</t>
  </si>
  <si>
    <t>study0053</t>
  </si>
  <si>
    <t>study0054</t>
  </si>
  <si>
    <t>H003</t>
  </si>
  <si>
    <t>H004</t>
  </si>
  <si>
    <t>MH03</t>
  </si>
  <si>
    <t>MH04</t>
  </si>
  <si>
    <t>PS007</t>
  </si>
  <si>
    <t>study0055</t>
  </si>
  <si>
    <t>study0056</t>
  </si>
  <si>
    <t>study0057</t>
  </si>
  <si>
    <t>2nd visit</t>
  </si>
  <si>
    <t>EC014</t>
  </si>
  <si>
    <t>EC015</t>
  </si>
  <si>
    <t>study0058</t>
  </si>
  <si>
    <t>study0059</t>
  </si>
  <si>
    <t>EC016</t>
  </si>
  <si>
    <t>M02</t>
  </si>
  <si>
    <t>study0060</t>
  </si>
  <si>
    <t>E016</t>
  </si>
  <si>
    <t>M03</t>
  </si>
  <si>
    <t>NA</t>
  </si>
  <si>
    <t xml:space="preserve">image quality </t>
  </si>
  <si>
    <t>x/z ratio 1:2</t>
  </si>
  <si>
    <t>eczeam  edges noise</t>
  </si>
  <si>
    <t>bad image, big noise spot</t>
  </si>
  <si>
    <t>Right edge noise</t>
  </si>
  <si>
    <t>EC017</t>
  </si>
  <si>
    <t>EC018</t>
  </si>
  <si>
    <t>EC019</t>
  </si>
  <si>
    <t>study0061</t>
  </si>
  <si>
    <t>study0062</t>
  </si>
  <si>
    <t>study0063</t>
  </si>
  <si>
    <t>CONTROL - RIGHT  WRIST</t>
  </si>
  <si>
    <t>EC020</t>
  </si>
  <si>
    <t>study0065</t>
  </si>
  <si>
    <t>M04</t>
  </si>
  <si>
    <t>EC021</t>
  </si>
  <si>
    <t>EC022</t>
  </si>
  <si>
    <t>PS008</t>
  </si>
  <si>
    <t>M05</t>
  </si>
  <si>
    <t>study0066</t>
  </si>
  <si>
    <t>study0067</t>
  </si>
  <si>
    <t>study0068</t>
  </si>
  <si>
    <t>M06</t>
  </si>
  <si>
    <t>EC023</t>
  </si>
  <si>
    <t>Random Plasma glucose (mmol/L)  Diabetes more than 11.1</t>
  </si>
  <si>
    <t>HBA1c (%) Diabetes more than 6.5</t>
  </si>
  <si>
    <t xml:space="preserve">ESR (mm/hour) </t>
  </si>
  <si>
    <t>Blood pressure (mmHg) 1</t>
  </si>
  <si>
    <t>Blood pressure (mmHg) 2</t>
  </si>
  <si>
    <t>Blood pressure (mmHg) Average</t>
  </si>
  <si>
    <t>Body mass index</t>
  </si>
  <si>
    <t xml:space="preserve">Weight (kg)  </t>
  </si>
  <si>
    <t>Height (cm)</t>
  </si>
  <si>
    <t xml:space="preserve">Waist-Hip ratio </t>
  </si>
  <si>
    <t xml:space="preserve">Waist circumferance (cm) </t>
  </si>
  <si>
    <t xml:space="preserve">Hip circumference (cm) </t>
  </si>
  <si>
    <t>143/93</t>
  </si>
  <si>
    <t>134/85</t>
  </si>
  <si>
    <t>139/89</t>
  </si>
  <si>
    <t>146/73</t>
  </si>
  <si>
    <t>138/70</t>
  </si>
  <si>
    <t>142/ 72</t>
  </si>
  <si>
    <t>136/91</t>
  </si>
  <si>
    <t>128/84</t>
  </si>
  <si>
    <t>132/88</t>
  </si>
  <si>
    <t>132/72</t>
  </si>
  <si>
    <t>121/74</t>
  </si>
  <si>
    <t>127/73</t>
  </si>
  <si>
    <t>122/73</t>
  </si>
  <si>
    <t>120/68</t>
  </si>
  <si>
    <t>121/71</t>
  </si>
  <si>
    <t>111/67</t>
  </si>
  <si>
    <t>112/61</t>
  </si>
  <si>
    <t>112/64</t>
  </si>
  <si>
    <t>101/74</t>
  </si>
  <si>
    <t>123/77</t>
  </si>
  <si>
    <t>112/76</t>
  </si>
  <si>
    <t>97/65</t>
  </si>
  <si>
    <t xml:space="preserve">97/71 </t>
  </si>
  <si>
    <t>97/68</t>
  </si>
  <si>
    <t>106/60</t>
  </si>
  <si>
    <t>96/56</t>
  </si>
  <si>
    <t>101/58</t>
  </si>
  <si>
    <t>140/85</t>
  </si>
  <si>
    <t>122/82</t>
  </si>
  <si>
    <t>131/84</t>
  </si>
  <si>
    <t>129/76</t>
  </si>
  <si>
    <t>126/72</t>
  </si>
  <si>
    <t>128/74</t>
  </si>
  <si>
    <t>93/64</t>
  </si>
  <si>
    <t>96/67</t>
  </si>
  <si>
    <t>95/66</t>
  </si>
  <si>
    <t>132/80</t>
  </si>
  <si>
    <t>128/79</t>
  </si>
  <si>
    <t>130/80</t>
  </si>
  <si>
    <t>21,6</t>
  </si>
  <si>
    <t>117/76</t>
  </si>
  <si>
    <t>109/73</t>
  </si>
  <si>
    <t>113/75</t>
  </si>
  <si>
    <t>107/60</t>
  </si>
  <si>
    <t>106/56</t>
  </si>
  <si>
    <t>107/58</t>
  </si>
  <si>
    <t>62/.8</t>
  </si>
  <si>
    <t>138/64</t>
  </si>
  <si>
    <t>121/63</t>
  </si>
  <si>
    <t>129/63</t>
  </si>
  <si>
    <t>132/84</t>
  </si>
  <si>
    <t>139/84</t>
  </si>
  <si>
    <t>136/84</t>
  </si>
  <si>
    <t>134/66</t>
  </si>
  <si>
    <t>138/67</t>
  </si>
  <si>
    <t>136/64</t>
  </si>
  <si>
    <t>116/76</t>
  </si>
  <si>
    <t>110/72</t>
  </si>
  <si>
    <t>113/74</t>
  </si>
  <si>
    <t>119/74</t>
  </si>
  <si>
    <t>115/72</t>
  </si>
  <si>
    <t>117/73</t>
  </si>
  <si>
    <t>126/75</t>
  </si>
  <si>
    <t>123/73</t>
  </si>
  <si>
    <t>116/82</t>
  </si>
  <si>
    <t>116/79</t>
  </si>
  <si>
    <t>144/83</t>
  </si>
  <si>
    <t>135/79</t>
  </si>
  <si>
    <t>140/81</t>
  </si>
  <si>
    <t>133/73</t>
  </si>
  <si>
    <t>125/73</t>
  </si>
  <si>
    <t>129/73</t>
  </si>
  <si>
    <t>102/60</t>
  </si>
  <si>
    <t>95/57</t>
  </si>
  <si>
    <t>99/59</t>
  </si>
  <si>
    <t>EC024</t>
  </si>
  <si>
    <t>M07</t>
  </si>
  <si>
    <t>study0069</t>
  </si>
  <si>
    <t>EC025</t>
  </si>
  <si>
    <t>study0071</t>
  </si>
  <si>
    <t>H005</t>
  </si>
  <si>
    <t>MH05</t>
  </si>
  <si>
    <t>study0072</t>
  </si>
  <si>
    <t>EC026</t>
  </si>
  <si>
    <t>EC027</t>
  </si>
  <si>
    <t>study0073</t>
  </si>
  <si>
    <t>study0074</t>
  </si>
  <si>
    <t>study0075</t>
  </si>
  <si>
    <t>study0076</t>
  </si>
  <si>
    <t>H006</t>
  </si>
  <si>
    <t>H007</t>
  </si>
  <si>
    <t>MH06</t>
  </si>
  <si>
    <t>MH07</t>
  </si>
  <si>
    <t>105/72</t>
  </si>
  <si>
    <t>104/71</t>
  </si>
  <si>
    <t>109/74</t>
  </si>
  <si>
    <t>111/71</t>
  </si>
  <si>
    <t>110/73</t>
  </si>
  <si>
    <t>124/64</t>
  </si>
  <si>
    <t>118/65</t>
  </si>
  <si>
    <t>121/67</t>
  </si>
  <si>
    <t>128/75</t>
  </si>
  <si>
    <t>135/78</t>
  </si>
  <si>
    <t>125/74</t>
  </si>
  <si>
    <t>132/77</t>
  </si>
  <si>
    <t>137/87</t>
  </si>
  <si>
    <t>135/82</t>
  </si>
  <si>
    <t>136/85</t>
  </si>
  <si>
    <t>Invalid</t>
  </si>
  <si>
    <t>117/67</t>
  </si>
  <si>
    <t>114/67</t>
  </si>
  <si>
    <t>131/88</t>
  </si>
  <si>
    <t>116/84</t>
  </si>
  <si>
    <t>124/86</t>
  </si>
  <si>
    <t>127/74</t>
  </si>
  <si>
    <t>127/89</t>
  </si>
  <si>
    <t>127/82</t>
  </si>
  <si>
    <t>124/78</t>
  </si>
  <si>
    <t>130/91</t>
  </si>
  <si>
    <t>127/85</t>
  </si>
  <si>
    <t>112/77</t>
  </si>
  <si>
    <t>115/82</t>
  </si>
  <si>
    <t>114/80</t>
  </si>
  <si>
    <t>120/78</t>
  </si>
  <si>
    <t>123/81</t>
  </si>
  <si>
    <t>122/80</t>
  </si>
  <si>
    <t>111/72</t>
  </si>
  <si>
    <t>106/71</t>
  </si>
  <si>
    <t>106/66</t>
  </si>
  <si>
    <t>106/69</t>
  </si>
  <si>
    <t>157/109</t>
  </si>
  <si>
    <t>158/108</t>
  </si>
  <si>
    <t>158/109</t>
  </si>
  <si>
    <t>110/74</t>
  </si>
  <si>
    <t>115/74</t>
  </si>
  <si>
    <t>H008</t>
  </si>
  <si>
    <t>H009</t>
  </si>
  <si>
    <t>EC028</t>
  </si>
  <si>
    <t>EC029</t>
  </si>
  <si>
    <t>study0077</t>
  </si>
  <si>
    <t>study0078</t>
  </si>
  <si>
    <t>MH08</t>
  </si>
  <si>
    <t>MH09</t>
  </si>
  <si>
    <t>182/115</t>
  </si>
  <si>
    <t>176/110</t>
  </si>
  <si>
    <t>179/113</t>
  </si>
  <si>
    <t>112/72</t>
  </si>
  <si>
    <t>111/73</t>
  </si>
  <si>
    <t>137/95</t>
  </si>
  <si>
    <t>133/88</t>
  </si>
  <si>
    <t>135/92</t>
  </si>
  <si>
    <t>115/64</t>
  </si>
  <si>
    <t>108/66</t>
  </si>
  <si>
    <t>112/65</t>
  </si>
  <si>
    <t>MH10</t>
  </si>
  <si>
    <t>MH11</t>
  </si>
  <si>
    <t>H010</t>
  </si>
  <si>
    <t>H011</t>
  </si>
  <si>
    <t>study0079</t>
  </si>
  <si>
    <t>study0080</t>
  </si>
  <si>
    <t>study0081</t>
  </si>
  <si>
    <t>study0082</t>
  </si>
  <si>
    <t>Severity</t>
  </si>
  <si>
    <t>Severe</t>
  </si>
  <si>
    <t>Moderate</t>
  </si>
  <si>
    <t>Mild</t>
  </si>
  <si>
    <t>H013</t>
  </si>
  <si>
    <t>H012</t>
  </si>
  <si>
    <t>study0085</t>
  </si>
  <si>
    <t>study0083</t>
  </si>
  <si>
    <t>study0084</t>
  </si>
  <si>
    <t>MH13</t>
  </si>
  <si>
    <t>MH12</t>
  </si>
  <si>
    <t>121/76</t>
  </si>
  <si>
    <t>124/76</t>
  </si>
  <si>
    <t>123/76</t>
  </si>
  <si>
    <t>123/74</t>
  </si>
  <si>
    <t>119/75</t>
  </si>
  <si>
    <t>121/75</t>
  </si>
  <si>
    <t>EC030</t>
  </si>
  <si>
    <t>H014</t>
  </si>
  <si>
    <t>study0086</t>
  </si>
  <si>
    <t>H015</t>
  </si>
  <si>
    <t>study0087</t>
  </si>
  <si>
    <t>study0088</t>
  </si>
  <si>
    <t>EC031</t>
  </si>
  <si>
    <t>study0089</t>
  </si>
  <si>
    <t>MH14</t>
  </si>
  <si>
    <t>MH15</t>
  </si>
  <si>
    <t>Race</t>
  </si>
  <si>
    <t>Malay</t>
  </si>
  <si>
    <t>Chinese</t>
  </si>
  <si>
    <t>Caucasian</t>
  </si>
  <si>
    <t>Indian</t>
  </si>
  <si>
    <t>EC032</t>
  </si>
  <si>
    <t>study0093</t>
  </si>
  <si>
    <t>PS009</t>
  </si>
  <si>
    <t>study0094</t>
  </si>
  <si>
    <t>H018</t>
  </si>
  <si>
    <t>study0095</t>
  </si>
  <si>
    <t>study0096</t>
  </si>
  <si>
    <t>MH18</t>
  </si>
  <si>
    <t>H016</t>
  </si>
  <si>
    <t>MH19</t>
  </si>
  <si>
    <t>MH16</t>
  </si>
  <si>
    <t>study0097</t>
  </si>
  <si>
    <t>H019</t>
  </si>
  <si>
    <t>MH17</t>
  </si>
  <si>
    <t>study0098</t>
  </si>
  <si>
    <t>PS010</t>
  </si>
  <si>
    <t>study0099</t>
  </si>
  <si>
    <t>PS011</t>
  </si>
  <si>
    <t>study0100</t>
  </si>
  <si>
    <t>H017</t>
  </si>
  <si>
    <t>EC034</t>
  </si>
  <si>
    <t>study0101</t>
  </si>
  <si>
    <t>PS012</t>
  </si>
  <si>
    <t>study0102</t>
  </si>
  <si>
    <t>EC035</t>
  </si>
  <si>
    <t>EC036</t>
  </si>
  <si>
    <t>study0103</t>
  </si>
  <si>
    <t>study0104</t>
  </si>
  <si>
    <t>88/53</t>
  </si>
  <si>
    <t>85/50</t>
  </si>
  <si>
    <t>87/52</t>
  </si>
  <si>
    <t>116/77</t>
  </si>
  <si>
    <t>108/73</t>
  </si>
  <si>
    <t>112/75</t>
  </si>
  <si>
    <t>113/67</t>
  </si>
  <si>
    <t>109/64</t>
  </si>
  <si>
    <t>111/65.5</t>
  </si>
  <si>
    <t>97/64</t>
  </si>
  <si>
    <t>103/65</t>
  </si>
  <si>
    <t>109/76</t>
  </si>
  <si>
    <t>106/65</t>
  </si>
  <si>
    <t>101/67</t>
  </si>
  <si>
    <t>104/66</t>
  </si>
  <si>
    <t>123/91</t>
  </si>
  <si>
    <t>125/92</t>
  </si>
  <si>
    <t>124/91.5</t>
  </si>
  <si>
    <t>104/80</t>
  </si>
  <si>
    <t>112/82</t>
  </si>
  <si>
    <t>110/81</t>
  </si>
  <si>
    <t>172/112</t>
  </si>
  <si>
    <t>175/115</t>
  </si>
  <si>
    <t>174/114</t>
  </si>
  <si>
    <t>106/81</t>
  </si>
  <si>
    <t>108/85</t>
  </si>
  <si>
    <t>107/83</t>
  </si>
  <si>
    <t>126/86</t>
  </si>
  <si>
    <t>124/75</t>
  </si>
  <si>
    <t>125/81</t>
  </si>
  <si>
    <t>125/79</t>
  </si>
  <si>
    <t>127/79</t>
  </si>
  <si>
    <t>126/79</t>
  </si>
  <si>
    <t>99/72</t>
  </si>
  <si>
    <t>100/71</t>
  </si>
  <si>
    <t>99.5/71.5</t>
  </si>
  <si>
    <t>99/67</t>
  </si>
  <si>
    <t>100/74</t>
  </si>
  <si>
    <t>127/72</t>
  </si>
  <si>
    <t>124/70</t>
  </si>
  <si>
    <t>110/58</t>
  </si>
  <si>
    <t>103/63</t>
  </si>
  <si>
    <t>107/61</t>
  </si>
  <si>
    <t>125/7</t>
  </si>
  <si>
    <t>125/64</t>
  </si>
  <si>
    <t>125/67</t>
  </si>
  <si>
    <t>116/74</t>
  </si>
  <si>
    <t>111/59</t>
  </si>
  <si>
    <t>study0105</t>
  </si>
  <si>
    <t>study0106</t>
  </si>
  <si>
    <t>study0107</t>
  </si>
  <si>
    <t>EC037</t>
  </si>
  <si>
    <t>EC033</t>
  </si>
  <si>
    <t>EC038</t>
  </si>
  <si>
    <t>M08</t>
  </si>
  <si>
    <t>M09</t>
  </si>
  <si>
    <t>study0108</t>
  </si>
  <si>
    <t>study0109</t>
  </si>
  <si>
    <t>study0110</t>
  </si>
  <si>
    <t>study0111</t>
  </si>
  <si>
    <t>EC039</t>
  </si>
  <si>
    <t>M10</t>
  </si>
  <si>
    <t>EC040</t>
  </si>
  <si>
    <t>M11</t>
  </si>
  <si>
    <t>EC042</t>
  </si>
  <si>
    <t>H020</t>
  </si>
  <si>
    <t>MH020</t>
  </si>
  <si>
    <t>M12</t>
  </si>
  <si>
    <t>* Laser replaced from 16 Dec 2021 onwards, 532nm calibrated on 26 Jan 2022</t>
  </si>
  <si>
    <t>MH20</t>
  </si>
  <si>
    <t>study0112</t>
  </si>
  <si>
    <t>study0113</t>
  </si>
  <si>
    <t>study0114</t>
  </si>
  <si>
    <t>study0115</t>
  </si>
  <si>
    <t>EC043</t>
  </si>
  <si>
    <t>EC044</t>
  </si>
  <si>
    <t>EC045</t>
  </si>
  <si>
    <t>EC046</t>
  </si>
  <si>
    <t>M16</t>
  </si>
  <si>
    <t>M14</t>
  </si>
  <si>
    <t>M15</t>
  </si>
  <si>
    <t>M13</t>
  </si>
  <si>
    <t>EC041</t>
  </si>
  <si>
    <t>M17</t>
  </si>
  <si>
    <t>study0116</t>
  </si>
  <si>
    <t>EC047</t>
  </si>
  <si>
    <t>M18</t>
  </si>
  <si>
    <t>study0117</t>
  </si>
  <si>
    <t>EC049</t>
  </si>
  <si>
    <t>study0118</t>
  </si>
  <si>
    <t>109/65</t>
  </si>
  <si>
    <t>110/64</t>
  </si>
  <si>
    <t>107/66</t>
  </si>
  <si>
    <t>152/93</t>
  </si>
  <si>
    <t>151/93</t>
  </si>
  <si>
    <t>151.5/93</t>
  </si>
  <si>
    <t>135/89</t>
  </si>
  <si>
    <t>143/89</t>
  </si>
  <si>
    <t>108/72</t>
  </si>
  <si>
    <t>112/73</t>
  </si>
  <si>
    <t>139/86</t>
  </si>
  <si>
    <t>142/81</t>
  </si>
  <si>
    <t>141/84</t>
  </si>
  <si>
    <t>181/130</t>
  </si>
  <si>
    <t>176/122</t>
  </si>
  <si>
    <t>178/126</t>
  </si>
  <si>
    <t>138/85</t>
  </si>
  <si>
    <t>133/82</t>
  </si>
  <si>
    <t>134/84</t>
  </si>
  <si>
    <t>167/88</t>
  </si>
  <si>
    <t>152/81</t>
  </si>
  <si>
    <t>160/85</t>
  </si>
  <si>
    <t>108/67</t>
  </si>
  <si>
    <t>132/89</t>
  </si>
  <si>
    <t>135/84</t>
  </si>
  <si>
    <t>133/86</t>
  </si>
  <si>
    <t>134/80</t>
  </si>
  <si>
    <t>138/87</t>
  </si>
  <si>
    <t>136/83</t>
  </si>
  <si>
    <t>160/100</t>
  </si>
  <si>
    <t>164/100</t>
  </si>
  <si>
    <t>162/100</t>
  </si>
  <si>
    <t>128/70</t>
  </si>
  <si>
    <t>132/87</t>
  </si>
  <si>
    <t>130/78</t>
  </si>
  <si>
    <t>144/72</t>
  </si>
  <si>
    <t>146/88</t>
  </si>
  <si>
    <t>145/80</t>
  </si>
  <si>
    <t>M19</t>
  </si>
  <si>
    <t>EC050</t>
  </si>
  <si>
    <t>EC051</t>
  </si>
  <si>
    <t>M20</t>
  </si>
  <si>
    <t xml:space="preserve">RIGHT ARM- - Aqueous cream </t>
  </si>
  <si>
    <t xml:space="preserve">LEFT ARM-Ceradan cream </t>
  </si>
  <si>
    <t>* study paused, MSOM servicing. Confocal Raman will pause along with MSOM.</t>
  </si>
  <si>
    <t>* patient recruitment has concluded</t>
  </si>
  <si>
    <t>PS013</t>
  </si>
  <si>
    <t>study0122</t>
  </si>
  <si>
    <t>143/92</t>
  </si>
  <si>
    <t>145/90</t>
  </si>
  <si>
    <t>144/91</t>
  </si>
  <si>
    <t>study0123</t>
  </si>
  <si>
    <t>104/70</t>
  </si>
  <si>
    <t>99/69</t>
  </si>
  <si>
    <t>102/70</t>
  </si>
  <si>
    <t>study0124</t>
  </si>
  <si>
    <t>133/80</t>
  </si>
  <si>
    <t>EC052</t>
  </si>
  <si>
    <t>study0125</t>
  </si>
  <si>
    <t>101/63</t>
  </si>
  <si>
    <t>96/61</t>
  </si>
  <si>
    <t>99/62</t>
  </si>
  <si>
    <t>EC053</t>
  </si>
  <si>
    <t>study0126</t>
  </si>
  <si>
    <t>114/60</t>
  </si>
  <si>
    <t>112/67</t>
  </si>
  <si>
    <t>113/67.5</t>
  </si>
  <si>
    <t>PS015</t>
  </si>
  <si>
    <t>study0127</t>
  </si>
  <si>
    <t>109/72</t>
  </si>
  <si>
    <t>PS016</t>
  </si>
  <si>
    <t>113/79</t>
  </si>
  <si>
    <t>111/76</t>
  </si>
  <si>
    <t>H021</t>
  </si>
  <si>
    <t>study0129</t>
  </si>
  <si>
    <t>152/105</t>
  </si>
  <si>
    <t>148/103</t>
  </si>
  <si>
    <t>150/104</t>
  </si>
  <si>
    <t>EC055</t>
  </si>
  <si>
    <t>study0130</t>
  </si>
  <si>
    <t>136/79</t>
  </si>
  <si>
    <t>134/76</t>
  </si>
  <si>
    <t>EC054</t>
  </si>
  <si>
    <t>study0131</t>
  </si>
  <si>
    <t>H024</t>
  </si>
  <si>
    <t>H022</t>
  </si>
  <si>
    <t>study0132</t>
  </si>
  <si>
    <t>H023</t>
  </si>
  <si>
    <t>study0133</t>
  </si>
  <si>
    <t>PS014</t>
  </si>
  <si>
    <t>121/83</t>
  </si>
  <si>
    <t>121/82</t>
  </si>
  <si>
    <t>N.A.</t>
  </si>
  <si>
    <t>131/85</t>
  </si>
  <si>
    <t>122/87</t>
  </si>
  <si>
    <t>127/86</t>
  </si>
  <si>
    <t>No scan</t>
  </si>
  <si>
    <t>EC052 ?</t>
  </si>
  <si>
    <t>H025</t>
  </si>
  <si>
    <t>study0134</t>
  </si>
  <si>
    <t>H026</t>
  </si>
  <si>
    <t>study0135</t>
  </si>
  <si>
    <t>H027</t>
  </si>
  <si>
    <t>study0136</t>
  </si>
  <si>
    <t>H028</t>
  </si>
  <si>
    <t>study0137</t>
  </si>
  <si>
    <t>EC056</t>
  </si>
  <si>
    <t>study0138</t>
  </si>
  <si>
    <t>study0139</t>
  </si>
  <si>
    <t>EC057</t>
  </si>
  <si>
    <t>H029</t>
  </si>
  <si>
    <t>study0140</t>
  </si>
  <si>
    <t>H030</t>
  </si>
  <si>
    <t>study0141</t>
  </si>
  <si>
    <t>H032</t>
  </si>
  <si>
    <t>study0142</t>
  </si>
  <si>
    <t>H031</t>
  </si>
  <si>
    <t>study0143</t>
  </si>
  <si>
    <t>H033</t>
  </si>
  <si>
    <t>study0144</t>
  </si>
  <si>
    <t>H034</t>
  </si>
  <si>
    <t>study0145</t>
  </si>
  <si>
    <t>H035</t>
  </si>
  <si>
    <t>study0146</t>
  </si>
  <si>
    <t>H036</t>
  </si>
  <si>
    <t>study0147</t>
  </si>
  <si>
    <t>H037</t>
  </si>
  <si>
    <t>study0148</t>
  </si>
  <si>
    <t>H038</t>
  </si>
  <si>
    <t>study0149</t>
  </si>
  <si>
    <t>EC048</t>
  </si>
  <si>
    <t>study0150</t>
  </si>
  <si>
    <t>H039</t>
  </si>
  <si>
    <t>study0151</t>
  </si>
  <si>
    <t>H040</t>
  </si>
  <si>
    <t>study0152</t>
  </si>
  <si>
    <t>EC060</t>
  </si>
  <si>
    <t>study0153</t>
  </si>
  <si>
    <t>H041</t>
  </si>
  <si>
    <t>study0154</t>
  </si>
  <si>
    <t>H042</t>
  </si>
  <si>
    <t>study0155</t>
  </si>
  <si>
    <t>* MSOM laser crystal replaced 29/8</t>
  </si>
  <si>
    <t>EC061</t>
  </si>
  <si>
    <t>study0156</t>
  </si>
  <si>
    <t>H043</t>
  </si>
  <si>
    <t>study0157</t>
  </si>
  <si>
    <t>H044</t>
  </si>
  <si>
    <t>study0158</t>
  </si>
  <si>
    <t>98/64</t>
  </si>
  <si>
    <t>100/60</t>
  </si>
  <si>
    <t>116/88</t>
  </si>
  <si>
    <t>120/85</t>
  </si>
  <si>
    <t>118/87</t>
  </si>
  <si>
    <t>No. eczema subjects</t>
  </si>
  <si>
    <t>No. psoriasis subjects</t>
  </si>
  <si>
    <t>No. healthy subjects</t>
  </si>
  <si>
    <t>Total</t>
  </si>
  <si>
    <t>study0159</t>
  </si>
  <si>
    <t>study0160</t>
  </si>
  <si>
    <t>study0161</t>
  </si>
  <si>
    <t>study0162</t>
  </si>
  <si>
    <t>study0163</t>
  </si>
  <si>
    <t>study0164</t>
  </si>
  <si>
    <t>study0165</t>
  </si>
  <si>
    <t>EC062</t>
  </si>
  <si>
    <t>EC063</t>
  </si>
  <si>
    <t>H045</t>
  </si>
  <si>
    <t>H046</t>
  </si>
  <si>
    <t>H047</t>
  </si>
  <si>
    <t>H048</t>
  </si>
  <si>
    <t>H049</t>
  </si>
  <si>
    <t>No scan/Withdrawn</t>
  </si>
  <si>
    <t>study0166</t>
  </si>
  <si>
    <t>study0167</t>
  </si>
  <si>
    <t>study0168</t>
  </si>
  <si>
    <t>H050</t>
  </si>
  <si>
    <t>EC064</t>
  </si>
  <si>
    <t>PS017</t>
  </si>
  <si>
    <t>TEWL 1</t>
  </si>
  <si>
    <t>TEWL 2</t>
  </si>
  <si>
    <t>TEWL 3</t>
  </si>
  <si>
    <t>TEWL-Baseline 1</t>
  </si>
  <si>
    <t>TEWL-Baseline 2</t>
  </si>
  <si>
    <t>TEWL-Baseline 3</t>
  </si>
  <si>
    <t>TEWL-1h 1</t>
  </si>
  <si>
    <t>TEWL-1h 2</t>
  </si>
  <si>
    <t>TEWL-1h 3</t>
  </si>
  <si>
    <t>TEWL-24h 1</t>
  </si>
  <si>
    <t>TEWL-24h 2</t>
  </si>
  <si>
    <t>TEWL-24h 3</t>
  </si>
  <si>
    <t>178/81</t>
  </si>
  <si>
    <t>168/83</t>
  </si>
  <si>
    <t>173/82</t>
  </si>
  <si>
    <t>108/75</t>
  </si>
  <si>
    <t>98/72</t>
  </si>
  <si>
    <t>107/74</t>
  </si>
  <si>
    <t>118/77</t>
  </si>
  <si>
    <t>123/78</t>
  </si>
  <si>
    <t>92/60</t>
  </si>
  <si>
    <t>87/57</t>
  </si>
  <si>
    <t>90/59</t>
  </si>
  <si>
    <t>145/89</t>
  </si>
  <si>
    <t>149/97</t>
  </si>
  <si>
    <t>147/93</t>
  </si>
  <si>
    <t>118/72</t>
  </si>
  <si>
    <t>116/71</t>
  </si>
  <si>
    <t>117/72</t>
  </si>
  <si>
    <t>118/62</t>
  </si>
  <si>
    <t>107/63</t>
  </si>
  <si>
    <t>113/63</t>
  </si>
  <si>
    <t>126/90</t>
  </si>
  <si>
    <t>130/88</t>
  </si>
  <si>
    <t>128/89</t>
  </si>
  <si>
    <t>134/77</t>
  </si>
  <si>
    <t>129/78</t>
  </si>
  <si>
    <t>106/59</t>
  </si>
  <si>
    <t>107/59</t>
  </si>
  <si>
    <t>107/29</t>
  </si>
  <si>
    <t>143/88</t>
  </si>
  <si>
    <t>100/58</t>
  </si>
  <si>
    <t>102/64</t>
  </si>
  <si>
    <t>101/61</t>
  </si>
  <si>
    <t>121/72</t>
  </si>
  <si>
    <t>120/75</t>
  </si>
  <si>
    <t>102/58</t>
  </si>
  <si>
    <t>101/60</t>
  </si>
  <si>
    <t>102/59</t>
  </si>
  <si>
    <t>135/76</t>
  </si>
  <si>
    <t>137/73</t>
  </si>
  <si>
    <t>136/75</t>
  </si>
  <si>
    <t>103/57</t>
  </si>
  <si>
    <t>99/48</t>
  </si>
  <si>
    <t>101/53</t>
  </si>
  <si>
    <t>143/73</t>
  </si>
  <si>
    <t>144/74</t>
  </si>
  <si>
    <t>Moisturemeter 1</t>
  </si>
  <si>
    <t>Moisturemeter 2</t>
  </si>
  <si>
    <t>Moisturemeter 3</t>
  </si>
  <si>
    <t>pH 1</t>
  </si>
  <si>
    <t>pH 2</t>
  </si>
  <si>
    <t>pH 3</t>
  </si>
  <si>
    <t>Moisturemeter- Baseline 1</t>
  </si>
  <si>
    <t>Moisturemeter- Baseline 2</t>
  </si>
  <si>
    <t>Moisturemeter- Baseline 3</t>
  </si>
  <si>
    <t>Moisturemeter- 1h 1</t>
  </si>
  <si>
    <t>Moisturemeter- 1h 2</t>
  </si>
  <si>
    <t>Moisturemeter- 1h 3</t>
  </si>
  <si>
    <t>Moisturemeter- 24h 1</t>
  </si>
  <si>
    <t>Moisturemeter- 24h 2</t>
  </si>
  <si>
    <t>Moisturemeter- 24h 3</t>
  </si>
  <si>
    <t>pH-baseline 1</t>
  </si>
  <si>
    <t>pH-baseline 2</t>
  </si>
  <si>
    <t>pH-baseline 3</t>
  </si>
  <si>
    <t>pH-1h 1</t>
  </si>
  <si>
    <t>pH-1h 2</t>
  </si>
  <si>
    <t>pH-1h 3</t>
  </si>
  <si>
    <t>pH-24h 1</t>
  </si>
  <si>
    <t>pH-24h 2</t>
  </si>
  <si>
    <t>pH-24h 3</t>
  </si>
  <si>
    <t>EC065</t>
  </si>
  <si>
    <t>study0169</t>
  </si>
  <si>
    <t>study0170</t>
  </si>
  <si>
    <t>EC059</t>
  </si>
  <si>
    <t>107/70</t>
  </si>
  <si>
    <t>110/69</t>
  </si>
  <si>
    <t>103/71</t>
  </si>
  <si>
    <t>142/78</t>
  </si>
  <si>
    <t>138/79</t>
  </si>
  <si>
    <t>140/79</t>
  </si>
  <si>
    <t>111/74</t>
  </si>
  <si>
    <t>119/78</t>
  </si>
  <si>
    <t>81/52</t>
  </si>
  <si>
    <t>77/52</t>
  </si>
  <si>
    <t>79/52</t>
  </si>
  <si>
    <t>123/69</t>
  </si>
  <si>
    <t>127/71</t>
  </si>
  <si>
    <t>125/70</t>
  </si>
  <si>
    <t>133/89</t>
  </si>
  <si>
    <t>138/86</t>
  </si>
  <si>
    <t>136/88</t>
  </si>
  <si>
    <t>141/86</t>
  </si>
  <si>
    <t>139/87</t>
  </si>
  <si>
    <t>106/67</t>
  </si>
  <si>
    <t>102/65</t>
  </si>
  <si>
    <t>137/70</t>
  </si>
  <si>
    <t>145/72</t>
  </si>
  <si>
    <t>141/71</t>
  </si>
  <si>
    <t>81/66</t>
  </si>
  <si>
    <t>133/62</t>
  </si>
  <si>
    <t>107/64</t>
  </si>
  <si>
    <t>131/82</t>
  </si>
  <si>
    <t>129/81</t>
  </si>
  <si>
    <t>130/82</t>
  </si>
  <si>
    <t>115/73</t>
  </si>
  <si>
    <t>107/73</t>
  </si>
  <si>
    <t>116/67</t>
  </si>
  <si>
    <t>115/65</t>
  </si>
  <si>
    <t>116/66</t>
  </si>
  <si>
    <t>113/81</t>
  </si>
  <si>
    <t>107/75</t>
  </si>
  <si>
    <t>110/78</t>
  </si>
  <si>
    <t>118/79</t>
  </si>
  <si>
    <t>122/89</t>
  </si>
  <si>
    <t>120/84</t>
  </si>
  <si>
    <t>119/83</t>
  </si>
  <si>
    <t>121/73</t>
  </si>
  <si>
    <t>124/73</t>
  </si>
  <si>
    <t>144/84</t>
  </si>
  <si>
    <t>124/87</t>
  </si>
  <si>
    <t>134/86</t>
  </si>
  <si>
    <t>PS018</t>
  </si>
  <si>
    <t>PS019</t>
  </si>
  <si>
    <t>EC066</t>
  </si>
  <si>
    <t>study0173</t>
  </si>
  <si>
    <t>study0171</t>
  </si>
  <si>
    <t>study0172</t>
  </si>
  <si>
    <t>EC067</t>
  </si>
  <si>
    <t>EC058</t>
  </si>
  <si>
    <t>EC068</t>
  </si>
  <si>
    <t>EC069</t>
  </si>
  <si>
    <t>PS020</t>
  </si>
  <si>
    <t xml:space="preserve">EC064 V2 </t>
  </si>
  <si>
    <t>EC070</t>
  </si>
  <si>
    <t>EC071</t>
  </si>
  <si>
    <t>study0174</t>
  </si>
  <si>
    <t>study0175</t>
  </si>
  <si>
    <t>study0176</t>
  </si>
  <si>
    <t>study0177</t>
  </si>
  <si>
    <t>study0178</t>
  </si>
  <si>
    <t>study0179</t>
  </si>
  <si>
    <t>study0180</t>
  </si>
  <si>
    <t>study0181</t>
  </si>
  <si>
    <t>129/84</t>
  </si>
  <si>
    <t>109/75</t>
  </si>
  <si>
    <t>109/70</t>
  </si>
  <si>
    <t>129/83</t>
  </si>
  <si>
    <t>130/87</t>
  </si>
  <si>
    <t>130/85</t>
  </si>
  <si>
    <t xml:space="preserve">EC064 Visit 2 </t>
  </si>
  <si>
    <t xml:space="preserve">EC059 Visit 2 </t>
  </si>
  <si>
    <t>94/68</t>
  </si>
  <si>
    <t>101/65</t>
  </si>
  <si>
    <t xml:space="preserve">EC065 Visit 2 </t>
  </si>
  <si>
    <t>122/78</t>
  </si>
  <si>
    <t>126/78</t>
  </si>
  <si>
    <t>study0182</t>
  </si>
  <si>
    <t>study0183</t>
  </si>
  <si>
    <t>EC059 V2</t>
  </si>
  <si>
    <t>EC065 V2</t>
  </si>
  <si>
    <t>EC072</t>
  </si>
  <si>
    <t xml:space="preserve">PS018 Visit 2 </t>
  </si>
  <si>
    <t xml:space="preserve">PS018 V2 </t>
  </si>
  <si>
    <t>study0184</t>
  </si>
  <si>
    <t>EC073</t>
  </si>
  <si>
    <t>EC075</t>
  </si>
  <si>
    <t>EC066 Visit 2</t>
  </si>
  <si>
    <t>EC066 V2</t>
  </si>
  <si>
    <t>PS021</t>
  </si>
  <si>
    <t>study0186</t>
  </si>
  <si>
    <t>study0187</t>
  </si>
  <si>
    <t>EC076</t>
  </si>
  <si>
    <t>100/65</t>
  </si>
  <si>
    <t>101/64</t>
  </si>
  <si>
    <t>114/69</t>
  </si>
  <si>
    <t>120/74</t>
  </si>
  <si>
    <t>136/95</t>
  </si>
  <si>
    <t>144/99</t>
  </si>
  <si>
    <t>140/97</t>
  </si>
  <si>
    <t>128/90</t>
  </si>
  <si>
    <t>124/88</t>
  </si>
  <si>
    <t>126/89</t>
  </si>
  <si>
    <t>PS022</t>
  </si>
  <si>
    <t>EC077</t>
  </si>
  <si>
    <t>study0188</t>
  </si>
  <si>
    <t>EC074</t>
  </si>
  <si>
    <t>EC069 Visit 2</t>
  </si>
  <si>
    <t>117/58</t>
  </si>
  <si>
    <t>110/62</t>
  </si>
  <si>
    <t>Sri Lankan</t>
  </si>
  <si>
    <t>91/64</t>
  </si>
  <si>
    <t>93/63</t>
  </si>
  <si>
    <t>92/64</t>
  </si>
  <si>
    <t>EC079</t>
  </si>
  <si>
    <t>study0189</t>
  </si>
  <si>
    <t>study0190</t>
  </si>
  <si>
    <t>study0185</t>
  </si>
  <si>
    <t>study0192</t>
  </si>
  <si>
    <t>Lesion 
R Files 
(Surface Flattening)</t>
  </si>
  <si>
    <t>Control
R Files 
(Surface Flattening)</t>
  </si>
  <si>
    <t>Lesion 
U Files 
(Surface Flattening)</t>
  </si>
  <si>
    <t>Control
U Files 
(Surface Flattening)</t>
  </si>
  <si>
    <t xml:space="preserve">Curvy </t>
  </si>
  <si>
    <t>Standard</t>
  </si>
  <si>
    <t>Low Signal</t>
  </si>
  <si>
    <t>-</t>
  </si>
  <si>
    <t>Lesion 1
R Files 
(Surface Flattening)</t>
  </si>
  <si>
    <t>Lesion 1 
U Files 
(Surface Flattening)</t>
  </si>
  <si>
    <t>Noise</t>
  </si>
  <si>
    <t>EC069 V2</t>
  </si>
  <si>
    <t>EC080</t>
  </si>
  <si>
    <t>study0193</t>
  </si>
  <si>
    <t>130/79</t>
  </si>
  <si>
    <t>125/75</t>
  </si>
  <si>
    <t>128/77</t>
  </si>
  <si>
    <t>138/89</t>
  </si>
  <si>
    <t>136/89</t>
  </si>
  <si>
    <t>EC072 Visit 2</t>
  </si>
  <si>
    <t>EC072 V2</t>
  </si>
  <si>
    <t>105/77</t>
  </si>
  <si>
    <t>107/86</t>
  </si>
  <si>
    <t>106/82</t>
  </si>
  <si>
    <t>EC071 Visit 2</t>
  </si>
  <si>
    <t>EC081</t>
  </si>
  <si>
    <t>study0194</t>
  </si>
  <si>
    <t>EC071 V2</t>
  </si>
  <si>
    <t>EC082</t>
  </si>
  <si>
    <t>EC074 Visit 2</t>
  </si>
  <si>
    <t xml:space="preserve">EC074 V2 </t>
  </si>
  <si>
    <t>study0195</t>
  </si>
  <si>
    <t>124/59</t>
  </si>
  <si>
    <t>118/58</t>
  </si>
  <si>
    <t>121/59</t>
  </si>
  <si>
    <t>147/90</t>
  </si>
  <si>
    <t>140/78</t>
  </si>
  <si>
    <t>study0191</t>
  </si>
  <si>
    <t>EC078</t>
  </si>
  <si>
    <t>130/81</t>
  </si>
  <si>
    <t>132/81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</si>
</sst>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0" tint="-4.9989318521683403E-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 applyAlignment="1">
      <alignment vertical="center" wrapText="1"/>
    </xf>
    <xf numFmtId="15" fontId="3" fillId="0" borderId="0" xfId="0" applyNumberFormat="1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/>
    <xf numFmtId="15" fontId="0" fillId="0" borderId="0" xfId="0" applyNumberFormat="1"/>
    <xf numFmtId="0" fontId="4" fillId="2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/>
    <xf numFmtId="15" fontId="0" fillId="0" borderId="1" xfId="0" applyNumberFormat="1" applyBorder="1"/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5" borderId="2" xfId="0" applyFont="1" applyFill="1" applyBorder="1" applyAlignment="1">
      <alignment vertical="center" wrapText="1"/>
    </xf>
    <xf numFmtId="0" fontId="0" fillId="0" borderId="2" xfId="0" applyBorder="1"/>
    <xf numFmtId="0" fontId="3" fillId="0" borderId="1" xfId="0" applyFont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5" fillId="0" borderId="0" xfId="0" applyFont="1"/>
    <xf numFmtId="0" fontId="6" fillId="0" borderId="0" xfId="0" applyFont="1"/>
    <xf numFmtId="15" fontId="6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6" fillId="2" borderId="0" xfId="0" applyFont="1" applyFill="1"/>
    <xf numFmtId="0" fontId="9" fillId="0" borderId="0" xfId="0" applyFont="1"/>
    <xf numFmtId="0" fontId="10" fillId="0" borderId="0" xfId="0" applyFont="1" applyAlignment="1">
      <alignment horizontal="center"/>
    </xf>
    <xf numFmtId="0" fontId="12" fillId="0" borderId="4" xfId="0" applyFont="1" applyBorder="1"/>
    <xf numFmtId="0" fontId="12" fillId="0" borderId="5" xfId="0" applyFont="1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11" fillId="0" borderId="4" xfId="0" applyFont="1" applyBorder="1"/>
    <xf numFmtId="0" fontId="11" fillId="0" borderId="5" xfId="0" applyFont="1" applyBorder="1" applyAlignment="1">
      <alignment horizontal="center"/>
    </xf>
    <xf numFmtId="0" fontId="11" fillId="0" borderId="5" xfId="0" applyFont="1" applyBorder="1"/>
    <xf numFmtId="164" fontId="0" fillId="0" borderId="0" xfId="0" applyNumberFormat="1"/>
    <xf numFmtId="0" fontId="2" fillId="5" borderId="7" xfId="0" applyFont="1" applyFill="1" applyBorder="1" applyAlignment="1">
      <alignment vertical="center" wrapText="1"/>
    </xf>
    <xf numFmtId="0" fontId="0" fillId="0" borderId="3" xfId="0" applyBorder="1"/>
    <xf numFmtId="2" fontId="0" fillId="0" borderId="0" xfId="0" applyNumberFormat="1"/>
    <xf numFmtId="2" fontId="0" fillId="0" borderId="1" xfId="0" applyNumberFormat="1" applyBorder="1"/>
    <xf numFmtId="164" fontId="0" fillId="0" borderId="1" xfId="0" applyNumberFormat="1" applyBorder="1"/>
    <xf numFmtId="0" fontId="2" fillId="5" borderId="6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2" fontId="2" fillId="6" borderId="6" xfId="0" applyNumberFormat="1" applyFont="1" applyFill="1" applyBorder="1" applyAlignment="1">
      <alignment vertical="center" wrapText="1"/>
    </xf>
    <xf numFmtId="2" fontId="2" fillId="6" borderId="7" xfId="0" applyNumberFormat="1" applyFont="1" applyFill="1" applyBorder="1" applyAlignment="1">
      <alignment vertical="center" wrapText="1"/>
    </xf>
    <xf numFmtId="2" fontId="2" fillId="6" borderId="8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94"/>
  <sheetViews>
    <sheetView tabSelected="1" zoomScale="90" zoomScaleNormal="90" workbookViewId="0">
      <pane xSplit="3" ySplit="4" topLeftCell="AQ151" activePane="bottomRight" state="frozen"/>
      <selection pane="topRight" activeCell="D1" sqref="D1"/>
      <selection pane="bottomLeft" activeCell="A2" sqref="A2"/>
      <selection pane="bottomRight" activeCell="AU181" sqref="AU181"/>
    </sheetView>
  </sheetViews>
  <sheetFormatPr defaultRowHeight="15" x14ac:dyDescent="0.25"/>
  <cols>
    <col min="2" max="2" width="15" customWidth="1"/>
    <col min="3" max="3" width="15.42578125" style="9" customWidth="1"/>
    <col min="4" max="4" width="17" customWidth="1"/>
    <col min="5" max="5" width="12.85546875" customWidth="1"/>
    <col min="6" max="6" width="15" customWidth="1"/>
    <col min="7" max="7" width="20.42578125" customWidth="1"/>
    <col min="8" max="8" width="14.140625" style="9" customWidth="1"/>
    <col min="9" max="9" width="10.7109375" customWidth="1"/>
    <col min="10" max="10" width="10.42578125" customWidth="1"/>
    <col min="11" max="11" width="10.7109375" customWidth="1"/>
    <col min="12" max="12" width="10.5703125" customWidth="1"/>
    <col min="13" max="13" width="9.140625" customWidth="1"/>
    <col min="14" max="14" width="11.28515625" customWidth="1"/>
    <col min="15" max="15" width="9.140625" customWidth="1"/>
    <col min="16" max="16" width="12" customWidth="1"/>
    <col min="17" max="29" width="9.140625" customWidth="1"/>
    <col min="30" max="30" width="25.28515625" style="9" customWidth="1"/>
    <col min="31" max="31" width="18.7109375" style="9" customWidth="1"/>
    <col min="32" max="32" width="13.5703125" style="9" customWidth="1"/>
    <col min="33" max="33" width="15.42578125" style="9" customWidth="1"/>
    <col min="34" max="34" width="16" style="9" customWidth="1"/>
    <col min="35" max="35" width="16.28515625" style="9" customWidth="1"/>
    <col min="36" max="36" width="12.85546875" style="9" customWidth="1"/>
    <col min="37" max="37" width="12.5703125" style="9" customWidth="1"/>
    <col min="38" max="38" width="13.42578125" style="9" customWidth="1"/>
    <col min="39" max="39" width="11.7109375" style="9" customWidth="1"/>
    <col min="40" max="40" width="19.28515625" style="9" customWidth="1"/>
    <col min="41" max="41" width="19.7109375" style="9" customWidth="1"/>
    <col min="42" max="42" width="22" customWidth="1"/>
    <col min="43" max="48" width="19.5703125" style="56" customWidth="1"/>
  </cols>
  <sheetData>
    <row r="1" spans="1:48" x14ac:dyDescent="0.25">
      <c r="A1" s="5" t="s">
        <v>423</v>
      </c>
    </row>
    <row r="2" spans="1:48" ht="18.75" x14ac:dyDescent="0.3">
      <c r="A2" s="38" t="s">
        <v>599</v>
      </c>
      <c r="B2" s="37"/>
      <c r="C2" s="39">
        <f>COUNTIF(E5:E170,"Eczema")-1</f>
        <v>91</v>
      </c>
      <c r="D2" s="38" t="s">
        <v>600</v>
      </c>
      <c r="E2" s="37"/>
      <c r="F2" s="40">
        <f>COUNTIF(E5:E170,"Psoriasis")</f>
        <v>21</v>
      </c>
      <c r="G2" s="38" t="s">
        <v>601</v>
      </c>
      <c r="H2" s="36"/>
      <c r="I2" s="40">
        <f>COUNTIF(E5:E170,"Healthy")</f>
        <v>50</v>
      </c>
      <c r="K2" s="34" t="s">
        <v>602</v>
      </c>
      <c r="L2" s="35">
        <f>C2+F2+I2</f>
        <v>162</v>
      </c>
    </row>
    <row r="3" spans="1:48" ht="15.75" x14ac:dyDescent="0.25">
      <c r="A3" s="32"/>
      <c r="C3" s="33"/>
    </row>
    <row r="4" spans="1:48" s="19" customFormat="1" ht="42.75" customHeight="1" x14ac:dyDescent="0.25">
      <c r="A4" s="15" t="s">
        <v>27</v>
      </c>
      <c r="B4" s="16" t="s">
        <v>26</v>
      </c>
      <c r="C4" s="17" t="s">
        <v>0</v>
      </c>
      <c r="D4" s="16" t="s">
        <v>40</v>
      </c>
      <c r="E4" s="16" t="s">
        <v>1</v>
      </c>
      <c r="F4" s="16" t="s">
        <v>2</v>
      </c>
      <c r="G4" s="16" t="s">
        <v>15</v>
      </c>
      <c r="H4" s="17" t="s">
        <v>24</v>
      </c>
      <c r="I4" s="17" t="s">
        <v>322</v>
      </c>
      <c r="J4" s="16" t="s">
        <v>45</v>
      </c>
      <c r="K4" s="16" t="s">
        <v>46</v>
      </c>
      <c r="L4" s="16" t="s">
        <v>47</v>
      </c>
      <c r="M4" s="18" t="s">
        <v>48</v>
      </c>
      <c r="N4" s="18" t="s">
        <v>295</v>
      </c>
      <c r="O4" s="16" t="s">
        <v>52</v>
      </c>
      <c r="P4" s="16" t="s">
        <v>53</v>
      </c>
      <c r="Q4" s="16" t="s">
        <v>54</v>
      </c>
      <c r="R4" s="16" t="s">
        <v>624</v>
      </c>
      <c r="S4" s="16" t="s">
        <v>625</v>
      </c>
      <c r="T4" s="16" t="s">
        <v>626</v>
      </c>
      <c r="U4" s="16" t="s">
        <v>49</v>
      </c>
      <c r="V4" s="16" t="s">
        <v>681</v>
      </c>
      <c r="W4" s="16" t="s">
        <v>682</v>
      </c>
      <c r="X4" s="16" t="s">
        <v>683</v>
      </c>
      <c r="Y4" s="16" t="s">
        <v>50</v>
      </c>
      <c r="Z4" s="16" t="s">
        <v>684</v>
      </c>
      <c r="AA4" s="16" t="s">
        <v>685</v>
      </c>
      <c r="AB4" s="16" t="s">
        <v>686</v>
      </c>
      <c r="AC4" s="16" t="s">
        <v>51</v>
      </c>
      <c r="AD4" s="21" t="s">
        <v>121</v>
      </c>
      <c r="AE4" s="21" t="s">
        <v>122</v>
      </c>
      <c r="AF4" s="21" t="s">
        <v>123</v>
      </c>
      <c r="AG4" s="21" t="s">
        <v>124</v>
      </c>
      <c r="AH4" s="21" t="s">
        <v>125</v>
      </c>
      <c r="AI4" s="21" t="s">
        <v>126</v>
      </c>
      <c r="AJ4" s="21" t="s">
        <v>127</v>
      </c>
      <c r="AK4" s="21" t="s">
        <v>128</v>
      </c>
      <c r="AL4" s="21" t="s">
        <v>129</v>
      </c>
      <c r="AM4" s="21" t="s">
        <v>130</v>
      </c>
      <c r="AN4" s="21" t="s">
        <v>131</v>
      </c>
      <c r="AO4" s="21" t="s">
        <v>132</v>
      </c>
      <c r="AP4" s="16" t="s">
        <v>97</v>
      </c>
      <c r="AQ4" s="57" t="s">
        <v>833</v>
      </c>
      <c r="AR4" s="57" t="s">
        <v>841</v>
      </c>
      <c r="AS4" s="57" t="s">
        <v>834</v>
      </c>
      <c r="AT4" s="57" t="s">
        <v>835</v>
      </c>
      <c r="AU4" s="57" t="s">
        <v>842</v>
      </c>
      <c r="AV4" s="57" t="s">
        <v>836</v>
      </c>
    </row>
    <row r="5" spans="1:48" x14ac:dyDescent="0.25">
      <c r="A5">
        <v>1</v>
      </c>
      <c r="B5" s="2">
        <v>44249</v>
      </c>
      <c r="C5" s="3" t="s">
        <v>3</v>
      </c>
      <c r="D5" s="3" t="s">
        <v>42</v>
      </c>
      <c r="E5" s="4" t="s">
        <v>4</v>
      </c>
      <c r="F5" s="4" t="s">
        <v>5</v>
      </c>
      <c r="G5" t="s">
        <v>16</v>
      </c>
      <c r="H5" s="3" t="s">
        <v>3</v>
      </c>
      <c r="I5" s="3" t="s">
        <v>323</v>
      </c>
      <c r="J5">
        <v>6</v>
      </c>
      <c r="K5">
        <v>9</v>
      </c>
      <c r="L5">
        <v>20</v>
      </c>
      <c r="M5">
        <f t="shared" ref="M5" si="0">J5/5+7*K5/2+L5</f>
        <v>52.7</v>
      </c>
      <c r="N5" t="s">
        <v>296</v>
      </c>
      <c r="O5">
        <v>7</v>
      </c>
      <c r="P5">
        <v>1.4</v>
      </c>
      <c r="Q5" s="8"/>
      <c r="R5">
        <v>8.4</v>
      </c>
      <c r="S5">
        <v>7.7</v>
      </c>
      <c r="T5">
        <v>8.1999999999999993</v>
      </c>
      <c r="U5" s="41">
        <f>AVERAGE(R5:T5)</f>
        <v>8.1</v>
      </c>
      <c r="V5" s="41">
        <v>74.7</v>
      </c>
      <c r="W5" s="41">
        <v>33</v>
      </c>
      <c r="X5" s="41">
        <v>19.399999999999999</v>
      </c>
      <c r="Y5" s="41">
        <f>AVERAGE(V5:X5)</f>
        <v>42.366666666666667</v>
      </c>
      <c r="Z5">
        <v>5.73</v>
      </c>
      <c r="AA5">
        <v>5.85</v>
      </c>
      <c r="AB5">
        <v>5.68</v>
      </c>
      <c r="AC5" s="44">
        <f>AVERAGE(Z5:AB5)</f>
        <v>5.753333333333333</v>
      </c>
      <c r="AD5" s="9">
        <v>4.4000000000000004</v>
      </c>
      <c r="AE5" s="9">
        <v>5.3</v>
      </c>
      <c r="AF5" s="9">
        <v>18</v>
      </c>
      <c r="AG5" s="9" t="s">
        <v>133</v>
      </c>
      <c r="AH5" s="9" t="s">
        <v>134</v>
      </c>
      <c r="AI5" s="9" t="s">
        <v>135</v>
      </c>
      <c r="AJ5" s="9">
        <v>26.8</v>
      </c>
      <c r="AK5" s="9">
        <v>71.2</v>
      </c>
      <c r="AL5" s="9">
        <v>163</v>
      </c>
      <c r="AM5" s="9">
        <v>0.75</v>
      </c>
      <c r="AN5" s="9">
        <v>77</v>
      </c>
      <c r="AO5" s="9">
        <v>103</v>
      </c>
      <c r="AP5" t="s">
        <v>98</v>
      </c>
    </row>
    <row r="6" spans="1:48" x14ac:dyDescent="0.25">
      <c r="A6">
        <v>2</v>
      </c>
      <c r="B6" s="2">
        <v>44250</v>
      </c>
      <c r="C6" s="3" t="s">
        <v>6</v>
      </c>
      <c r="D6" s="3" t="s">
        <v>42</v>
      </c>
      <c r="E6" s="4" t="s">
        <v>7</v>
      </c>
      <c r="F6" s="4" t="s">
        <v>8</v>
      </c>
      <c r="G6" t="s">
        <v>17</v>
      </c>
      <c r="H6" s="3" t="s">
        <v>6</v>
      </c>
      <c r="I6" s="3" t="s">
        <v>324</v>
      </c>
      <c r="J6" s="8"/>
      <c r="K6" s="8"/>
      <c r="L6" s="8"/>
      <c r="M6" s="8"/>
      <c r="N6" t="s">
        <v>298</v>
      </c>
      <c r="O6" s="8"/>
      <c r="P6" s="8"/>
      <c r="Q6">
        <v>5</v>
      </c>
      <c r="R6">
        <v>5.6</v>
      </c>
      <c r="S6">
        <v>12.1</v>
      </c>
      <c r="T6">
        <v>10.3</v>
      </c>
      <c r="U6" s="41">
        <f t="shared" ref="U6:U69" si="1">AVERAGE(R6:T6)</f>
        <v>9.3333333333333339</v>
      </c>
      <c r="V6" s="41">
        <v>47</v>
      </c>
      <c r="W6" s="41">
        <v>32.1</v>
      </c>
      <c r="X6" s="41">
        <v>28.8</v>
      </c>
      <c r="Y6" s="41">
        <f t="shared" ref="Y6:Y69" si="2">AVERAGE(V6:X6)</f>
        <v>35.966666666666661</v>
      </c>
      <c r="Z6">
        <v>5.79</v>
      </c>
      <c r="AA6">
        <v>5.56</v>
      </c>
      <c r="AB6">
        <v>5.76</v>
      </c>
      <c r="AC6" s="44">
        <f t="shared" ref="AC6:AC69" si="3">AVERAGE(Z6:AB6)</f>
        <v>5.7033333333333331</v>
      </c>
      <c r="AD6" s="9">
        <v>5.6</v>
      </c>
      <c r="AE6" s="9">
        <v>7.7</v>
      </c>
      <c r="AF6" s="9">
        <v>79</v>
      </c>
      <c r="AG6" s="9" t="s">
        <v>136</v>
      </c>
      <c r="AH6" s="9" t="s">
        <v>137</v>
      </c>
      <c r="AI6" s="9" t="s">
        <v>138</v>
      </c>
      <c r="AJ6" s="9">
        <v>23.8</v>
      </c>
      <c r="AK6" s="9">
        <v>52.8</v>
      </c>
      <c r="AL6" s="9">
        <v>148.9</v>
      </c>
      <c r="AM6" s="9">
        <v>1.01</v>
      </c>
      <c r="AN6" s="9">
        <v>91</v>
      </c>
      <c r="AO6" s="9">
        <v>90</v>
      </c>
    </row>
    <row r="7" spans="1:48" x14ac:dyDescent="0.25">
      <c r="A7">
        <v>3</v>
      </c>
      <c r="B7" s="2">
        <v>44263</v>
      </c>
      <c r="C7" s="3" t="s">
        <v>9</v>
      </c>
      <c r="D7" s="3" t="s">
        <v>42</v>
      </c>
      <c r="E7" s="4" t="s">
        <v>4</v>
      </c>
      <c r="F7" s="4" t="s">
        <v>5</v>
      </c>
      <c r="G7" t="s">
        <v>19</v>
      </c>
      <c r="H7" s="3" t="s">
        <v>9</v>
      </c>
      <c r="I7" s="3" t="s">
        <v>324</v>
      </c>
      <c r="J7">
        <v>25</v>
      </c>
      <c r="K7">
        <v>14</v>
      </c>
      <c r="L7">
        <v>12</v>
      </c>
      <c r="M7">
        <f>J7/5+7*K7/2+L7</f>
        <v>66</v>
      </c>
      <c r="N7" t="s">
        <v>296</v>
      </c>
      <c r="O7">
        <v>13.25</v>
      </c>
      <c r="P7">
        <v>3.2</v>
      </c>
      <c r="Q7" s="8"/>
      <c r="R7">
        <v>7.2</v>
      </c>
      <c r="S7">
        <v>5.5</v>
      </c>
      <c r="T7">
        <v>6.5</v>
      </c>
      <c r="U7" s="41">
        <f t="shared" si="1"/>
        <v>6.3999999999999995</v>
      </c>
      <c r="V7" s="41">
        <v>57</v>
      </c>
      <c r="W7" s="41">
        <v>24.6</v>
      </c>
      <c r="X7" s="41">
        <v>29.8</v>
      </c>
      <c r="Y7" s="41">
        <f t="shared" si="2"/>
        <v>37.133333333333333</v>
      </c>
      <c r="Z7">
        <v>6.84</v>
      </c>
      <c r="AA7">
        <v>6.57</v>
      </c>
      <c r="AB7">
        <v>6.52</v>
      </c>
      <c r="AC7" s="44">
        <f t="shared" si="3"/>
        <v>6.6433333333333335</v>
      </c>
      <c r="AD7" s="9">
        <v>5.3</v>
      </c>
      <c r="AE7" s="9">
        <v>5.2</v>
      </c>
      <c r="AF7" s="9">
        <v>32</v>
      </c>
      <c r="AG7" s="9" t="s">
        <v>139</v>
      </c>
      <c r="AH7" s="9" t="s">
        <v>140</v>
      </c>
      <c r="AI7" s="9" t="s">
        <v>141</v>
      </c>
      <c r="AJ7" s="9">
        <v>23.01</v>
      </c>
      <c r="AK7" s="9">
        <v>61.9</v>
      </c>
      <c r="AL7" s="9">
        <v>164.6</v>
      </c>
      <c r="AM7" s="9">
        <v>0.72</v>
      </c>
      <c r="AN7" s="9">
        <v>73</v>
      </c>
      <c r="AO7" s="9">
        <v>101</v>
      </c>
    </row>
    <row r="8" spans="1:48" x14ac:dyDescent="0.25">
      <c r="A8">
        <v>4</v>
      </c>
      <c r="B8" s="2">
        <v>44271</v>
      </c>
      <c r="C8" s="3" t="s">
        <v>10</v>
      </c>
      <c r="D8" s="3" t="s">
        <v>42</v>
      </c>
      <c r="E8" s="4" t="s">
        <v>7</v>
      </c>
      <c r="F8" s="4" t="s">
        <v>8</v>
      </c>
      <c r="G8" t="s">
        <v>18</v>
      </c>
      <c r="H8" s="9" t="s">
        <v>25</v>
      </c>
      <c r="I8" s="3" t="s">
        <v>324</v>
      </c>
      <c r="J8" s="7"/>
      <c r="K8" s="7"/>
      <c r="L8" s="7"/>
      <c r="M8" s="7">
        <f t="shared" ref="M8:M43" si="4">J8/5+7*K8/2+L8</f>
        <v>0</v>
      </c>
      <c r="N8" t="s">
        <v>298</v>
      </c>
      <c r="O8" s="7"/>
      <c r="P8" s="7"/>
      <c r="Q8">
        <v>2.1</v>
      </c>
      <c r="R8">
        <v>13.5</v>
      </c>
      <c r="S8">
        <v>15.4</v>
      </c>
      <c r="T8">
        <v>15.6</v>
      </c>
      <c r="U8" s="41">
        <f t="shared" si="1"/>
        <v>14.833333333333334</v>
      </c>
      <c r="V8" s="41">
        <v>57.3</v>
      </c>
      <c r="W8" s="41">
        <v>62.8</v>
      </c>
      <c r="X8" s="41">
        <v>62.7</v>
      </c>
      <c r="Y8" s="41">
        <f t="shared" si="2"/>
        <v>60.933333333333337</v>
      </c>
      <c r="Z8">
        <v>5.97</v>
      </c>
      <c r="AA8">
        <v>5.89</v>
      </c>
      <c r="AB8">
        <v>5.83</v>
      </c>
      <c r="AC8" s="44">
        <f t="shared" si="3"/>
        <v>5.8966666666666656</v>
      </c>
      <c r="AD8" s="9">
        <v>7.6</v>
      </c>
      <c r="AE8" s="9">
        <v>6.8</v>
      </c>
      <c r="AF8" s="9">
        <v>16</v>
      </c>
      <c r="AG8" s="9" t="s">
        <v>142</v>
      </c>
      <c r="AH8" s="9" t="s">
        <v>143</v>
      </c>
      <c r="AI8" s="9" t="s">
        <v>144</v>
      </c>
      <c r="AJ8" s="9">
        <v>25.6</v>
      </c>
      <c r="AK8" s="9">
        <v>78.5</v>
      </c>
      <c r="AL8" s="9">
        <v>175</v>
      </c>
      <c r="AM8" s="9">
        <v>0.95</v>
      </c>
      <c r="AN8" s="9">
        <v>96</v>
      </c>
      <c r="AO8" s="9">
        <v>101</v>
      </c>
    </row>
    <row r="9" spans="1:48" x14ac:dyDescent="0.25">
      <c r="A9">
        <v>5</v>
      </c>
      <c r="B9" s="2">
        <v>44277</v>
      </c>
      <c r="C9" s="3" t="s">
        <v>11</v>
      </c>
      <c r="D9" s="3" t="s">
        <v>42</v>
      </c>
      <c r="E9" s="4" t="s">
        <v>4</v>
      </c>
      <c r="F9" s="4" t="s">
        <v>5</v>
      </c>
      <c r="G9" t="s">
        <v>20</v>
      </c>
      <c r="H9" s="3" t="s">
        <v>11</v>
      </c>
      <c r="I9" s="3" t="s">
        <v>324</v>
      </c>
      <c r="J9">
        <v>90</v>
      </c>
      <c r="K9">
        <v>12</v>
      </c>
      <c r="L9">
        <v>10</v>
      </c>
      <c r="M9">
        <f>J9/5+7*K9/2+L9</f>
        <v>70</v>
      </c>
      <c r="N9" t="s">
        <v>296</v>
      </c>
      <c r="O9">
        <v>46</v>
      </c>
      <c r="P9">
        <v>9</v>
      </c>
      <c r="Q9" s="8"/>
      <c r="R9">
        <v>29.4</v>
      </c>
      <c r="S9">
        <v>30.3</v>
      </c>
      <c r="T9">
        <v>27.9</v>
      </c>
      <c r="U9" s="41">
        <f t="shared" si="1"/>
        <v>29.2</v>
      </c>
      <c r="V9" s="41">
        <v>9.5</v>
      </c>
      <c r="W9" s="41">
        <v>9.6999999999999993</v>
      </c>
      <c r="X9" s="41">
        <v>11.3</v>
      </c>
      <c r="Y9" s="41">
        <f t="shared" si="2"/>
        <v>10.166666666666666</v>
      </c>
      <c r="Z9">
        <v>6.34</v>
      </c>
      <c r="AA9">
        <v>6.11</v>
      </c>
      <c r="AB9">
        <v>6.04</v>
      </c>
      <c r="AC9" s="44">
        <f t="shared" si="3"/>
        <v>6.1633333333333331</v>
      </c>
      <c r="AD9" s="9">
        <v>4.2</v>
      </c>
      <c r="AE9" s="9">
        <v>4.9000000000000004</v>
      </c>
      <c r="AF9" s="9">
        <v>11</v>
      </c>
      <c r="AG9" s="9" t="s">
        <v>145</v>
      </c>
      <c r="AH9" s="9" t="s">
        <v>146</v>
      </c>
      <c r="AI9" s="9" t="s">
        <v>147</v>
      </c>
      <c r="AJ9" s="9">
        <v>26.4</v>
      </c>
      <c r="AK9" s="9">
        <v>85.1</v>
      </c>
      <c r="AL9" s="9">
        <v>177.9</v>
      </c>
      <c r="AM9" s="9">
        <v>0.83</v>
      </c>
      <c r="AN9" s="9">
        <v>84</v>
      </c>
      <c r="AO9" s="9">
        <v>101</v>
      </c>
      <c r="AP9" t="s">
        <v>99</v>
      </c>
    </row>
    <row r="10" spans="1:48" x14ac:dyDescent="0.25">
      <c r="A10">
        <v>6</v>
      </c>
      <c r="B10" s="2">
        <v>44277</v>
      </c>
      <c r="C10" s="3" t="s">
        <v>12</v>
      </c>
      <c r="D10" s="3" t="s">
        <v>42</v>
      </c>
      <c r="E10" s="4" t="s">
        <v>4</v>
      </c>
      <c r="F10" s="4" t="s">
        <v>5</v>
      </c>
      <c r="G10" t="s">
        <v>21</v>
      </c>
      <c r="H10" s="3" t="s">
        <v>12</v>
      </c>
      <c r="I10" s="3" t="s">
        <v>324</v>
      </c>
      <c r="J10">
        <v>80</v>
      </c>
      <c r="K10">
        <v>10</v>
      </c>
      <c r="L10">
        <v>14</v>
      </c>
      <c r="M10">
        <f t="shared" si="4"/>
        <v>65</v>
      </c>
      <c r="N10" t="s">
        <v>296</v>
      </c>
      <c r="O10">
        <v>34</v>
      </c>
      <c r="P10">
        <v>7</v>
      </c>
      <c r="Q10" s="8"/>
      <c r="R10">
        <v>35.6</v>
      </c>
      <c r="S10">
        <v>37.5</v>
      </c>
      <c r="T10">
        <v>34.4</v>
      </c>
      <c r="U10" s="41">
        <f t="shared" si="1"/>
        <v>35.833333333333336</v>
      </c>
      <c r="V10" s="41">
        <v>4.7</v>
      </c>
      <c r="W10" s="41">
        <v>4.5</v>
      </c>
      <c r="X10" s="41">
        <v>3.3</v>
      </c>
      <c r="Y10" s="41">
        <f t="shared" si="2"/>
        <v>4.166666666666667</v>
      </c>
      <c r="Z10">
        <v>7.5</v>
      </c>
      <c r="AA10">
        <v>7.19</v>
      </c>
      <c r="AB10">
        <v>6.8</v>
      </c>
      <c r="AC10" s="44">
        <f t="shared" si="3"/>
        <v>7.163333333333334</v>
      </c>
      <c r="AD10" s="9">
        <v>5.0999999999999996</v>
      </c>
      <c r="AE10" s="9">
        <v>5.6</v>
      </c>
      <c r="AF10" s="9">
        <v>23</v>
      </c>
      <c r="AG10" s="9" t="s">
        <v>148</v>
      </c>
      <c r="AH10" s="9" t="s">
        <v>149</v>
      </c>
      <c r="AI10" s="9" t="s">
        <v>150</v>
      </c>
      <c r="AJ10" s="9">
        <v>23.34</v>
      </c>
      <c r="AK10" s="9">
        <v>66.900000000000006</v>
      </c>
      <c r="AL10" s="9">
        <v>169.3</v>
      </c>
      <c r="AM10" s="9">
        <v>0.92</v>
      </c>
      <c r="AN10" s="9">
        <v>82.5</v>
      </c>
      <c r="AO10" s="9">
        <v>90</v>
      </c>
      <c r="AP10" t="s">
        <v>100</v>
      </c>
    </row>
    <row r="11" spans="1:48" x14ac:dyDescent="0.25">
      <c r="A11">
        <v>7</v>
      </c>
      <c r="B11" s="2">
        <v>44277</v>
      </c>
      <c r="C11" s="3" t="s">
        <v>13</v>
      </c>
      <c r="D11" s="3" t="s">
        <v>42</v>
      </c>
      <c r="E11" s="4" t="s">
        <v>4</v>
      </c>
      <c r="F11" s="4" t="s">
        <v>5</v>
      </c>
      <c r="G11" t="s">
        <v>22</v>
      </c>
      <c r="H11" s="9" t="s">
        <v>25</v>
      </c>
      <c r="I11" s="3" t="s">
        <v>323</v>
      </c>
      <c r="J11">
        <v>3</v>
      </c>
      <c r="K11">
        <v>10</v>
      </c>
      <c r="L11">
        <v>10</v>
      </c>
      <c r="M11">
        <f t="shared" si="4"/>
        <v>45.6</v>
      </c>
      <c r="N11" t="s">
        <v>297</v>
      </c>
      <c r="O11">
        <v>5.6</v>
      </c>
      <c r="P11">
        <v>1.4</v>
      </c>
      <c r="Q11" s="8"/>
      <c r="R11">
        <v>22.3</v>
      </c>
      <c r="S11">
        <v>20.8</v>
      </c>
      <c r="T11">
        <v>22.9</v>
      </c>
      <c r="U11" s="41">
        <f t="shared" si="1"/>
        <v>22</v>
      </c>
      <c r="V11" s="41">
        <v>26.7</v>
      </c>
      <c r="W11" s="41">
        <v>25.7</v>
      </c>
      <c r="X11" s="41">
        <v>24.1</v>
      </c>
      <c r="Y11" s="41">
        <f t="shared" si="2"/>
        <v>25.5</v>
      </c>
      <c r="Z11">
        <v>7.92</v>
      </c>
      <c r="AA11">
        <v>7.87</v>
      </c>
      <c r="AB11">
        <v>7.83</v>
      </c>
      <c r="AC11" s="44">
        <f t="shared" si="3"/>
        <v>7.8733333333333322</v>
      </c>
      <c r="AD11" s="9">
        <v>12.8</v>
      </c>
      <c r="AE11" s="9">
        <v>5.3</v>
      </c>
      <c r="AF11" s="9">
        <v>21</v>
      </c>
      <c r="AG11" s="9" t="s">
        <v>151</v>
      </c>
      <c r="AH11" s="9" t="s">
        <v>152</v>
      </c>
      <c r="AI11" s="9" t="s">
        <v>153</v>
      </c>
      <c r="AJ11" s="9">
        <v>24.28</v>
      </c>
      <c r="AK11" s="9">
        <v>55.3</v>
      </c>
      <c r="AL11" s="9">
        <v>150.9</v>
      </c>
      <c r="AM11" s="9">
        <v>0.88</v>
      </c>
      <c r="AN11" s="9">
        <v>80</v>
      </c>
      <c r="AO11" s="9">
        <v>91</v>
      </c>
    </row>
    <row r="12" spans="1:48" x14ac:dyDescent="0.25">
      <c r="A12">
        <v>8</v>
      </c>
      <c r="B12" s="2">
        <v>44280</v>
      </c>
      <c r="C12" s="3" t="s">
        <v>14</v>
      </c>
      <c r="D12" s="3" t="s">
        <v>42</v>
      </c>
      <c r="E12" s="4" t="s">
        <v>7</v>
      </c>
      <c r="F12" s="4" t="s">
        <v>5</v>
      </c>
      <c r="G12" t="s">
        <v>23</v>
      </c>
      <c r="H12" s="3" t="s">
        <v>14</v>
      </c>
      <c r="I12" s="3" t="s">
        <v>324</v>
      </c>
      <c r="J12" s="8"/>
      <c r="K12" s="8"/>
      <c r="L12" s="8"/>
      <c r="M12" s="8"/>
      <c r="N12" t="s">
        <v>297</v>
      </c>
      <c r="O12" s="8"/>
      <c r="P12" s="8"/>
      <c r="Q12">
        <v>11.1</v>
      </c>
      <c r="R12">
        <v>10.3</v>
      </c>
      <c r="S12">
        <v>10.3</v>
      </c>
      <c r="T12">
        <v>10.4</v>
      </c>
      <c r="U12" s="41">
        <f t="shared" si="1"/>
        <v>10.333333333333334</v>
      </c>
      <c r="V12" s="41">
        <v>55.1</v>
      </c>
      <c r="W12" s="41">
        <v>20.8</v>
      </c>
      <c r="X12" s="41">
        <v>25.7</v>
      </c>
      <c r="Y12" s="41">
        <f t="shared" si="2"/>
        <v>33.866666666666667</v>
      </c>
      <c r="Z12">
        <v>8.41</v>
      </c>
      <c r="AA12">
        <v>8.39</v>
      </c>
      <c r="AB12">
        <v>8.19</v>
      </c>
      <c r="AC12" s="44">
        <f t="shared" si="3"/>
        <v>8.33</v>
      </c>
      <c r="AD12" s="9">
        <v>4.9000000000000004</v>
      </c>
      <c r="AE12" s="9">
        <v>4.8</v>
      </c>
      <c r="AF12" s="9">
        <v>17</v>
      </c>
      <c r="AG12" s="9" t="s">
        <v>154</v>
      </c>
      <c r="AH12" s="9" t="s">
        <v>155</v>
      </c>
      <c r="AI12" s="9" t="s">
        <v>156</v>
      </c>
      <c r="AJ12" s="9">
        <v>23.49</v>
      </c>
      <c r="AK12" s="9">
        <v>55</v>
      </c>
      <c r="AL12" s="9">
        <v>153</v>
      </c>
      <c r="AM12" s="9">
        <v>0.77</v>
      </c>
      <c r="AN12" s="9">
        <v>75</v>
      </c>
      <c r="AO12" s="9">
        <v>97.5</v>
      </c>
    </row>
    <row r="13" spans="1:48" x14ac:dyDescent="0.25">
      <c r="A13">
        <v>9</v>
      </c>
      <c r="B13" s="6">
        <v>44284</v>
      </c>
      <c r="C13" s="3" t="s">
        <v>28</v>
      </c>
      <c r="D13" s="3" t="s">
        <v>42</v>
      </c>
      <c r="E13" s="4" t="s">
        <v>4</v>
      </c>
      <c r="F13" s="4" t="s">
        <v>5</v>
      </c>
      <c r="G13" t="s">
        <v>30</v>
      </c>
      <c r="H13" s="3" t="s">
        <v>28</v>
      </c>
      <c r="I13" s="3" t="s">
        <v>324</v>
      </c>
      <c r="J13">
        <v>70</v>
      </c>
      <c r="K13">
        <v>11</v>
      </c>
      <c r="L13">
        <v>9</v>
      </c>
      <c r="M13">
        <f t="shared" si="4"/>
        <v>61.5</v>
      </c>
      <c r="N13" t="s">
        <v>296</v>
      </c>
      <c r="O13">
        <v>27.2</v>
      </c>
      <c r="P13">
        <v>5.6</v>
      </c>
      <c r="Q13" s="8"/>
      <c r="R13">
        <v>11.7</v>
      </c>
      <c r="S13">
        <v>13.5</v>
      </c>
      <c r="T13">
        <v>11.5</v>
      </c>
      <c r="U13" s="41">
        <f t="shared" si="1"/>
        <v>12.233333333333334</v>
      </c>
      <c r="V13" s="41">
        <v>19.7</v>
      </c>
      <c r="W13" s="41">
        <v>19.7</v>
      </c>
      <c r="X13" s="41">
        <v>19.2</v>
      </c>
      <c r="Y13" s="41">
        <f t="shared" si="2"/>
        <v>19.533333333333331</v>
      </c>
      <c r="Z13">
        <v>7.61</v>
      </c>
      <c r="AA13">
        <v>6.53</v>
      </c>
      <c r="AB13">
        <v>6.35</v>
      </c>
      <c r="AC13" s="44">
        <f t="shared" si="3"/>
        <v>6.830000000000001</v>
      </c>
      <c r="AD13" s="9">
        <v>5.8</v>
      </c>
      <c r="AE13" s="9">
        <v>4.2</v>
      </c>
      <c r="AF13" s="9">
        <v>13</v>
      </c>
      <c r="AG13" s="9" t="s">
        <v>157</v>
      </c>
      <c r="AH13" s="9" t="s">
        <v>158</v>
      </c>
      <c r="AI13" s="9" t="s">
        <v>159</v>
      </c>
      <c r="AJ13" s="9">
        <v>23.32</v>
      </c>
      <c r="AK13" s="9">
        <v>60.5</v>
      </c>
      <c r="AL13" s="9">
        <v>165</v>
      </c>
      <c r="AM13" s="9">
        <v>0.99</v>
      </c>
      <c r="AN13" s="9">
        <v>78</v>
      </c>
      <c r="AO13" s="9">
        <v>78.5</v>
      </c>
    </row>
    <row r="14" spans="1:48" x14ac:dyDescent="0.25">
      <c r="A14" t="s">
        <v>86</v>
      </c>
      <c r="B14" s="6">
        <v>44396</v>
      </c>
      <c r="C14" s="3" t="s">
        <v>28</v>
      </c>
      <c r="D14" s="3" t="s">
        <v>42</v>
      </c>
      <c r="E14" s="4" t="s">
        <v>4</v>
      </c>
      <c r="F14" s="4" t="s">
        <v>5</v>
      </c>
      <c r="G14" t="s">
        <v>30</v>
      </c>
      <c r="H14" s="3" t="s">
        <v>28</v>
      </c>
      <c r="I14" s="3" t="s">
        <v>324</v>
      </c>
      <c r="J14">
        <v>70</v>
      </c>
      <c r="K14">
        <v>11</v>
      </c>
      <c r="L14">
        <v>9</v>
      </c>
      <c r="M14">
        <f t="shared" ref="M14" si="5">J14/5+7*K14/2+L14</f>
        <v>61.5</v>
      </c>
      <c r="N14" t="s">
        <v>296</v>
      </c>
      <c r="O14">
        <v>27.2</v>
      </c>
      <c r="P14">
        <v>5.6</v>
      </c>
      <c r="Q14" s="8"/>
      <c r="R14">
        <v>11.7</v>
      </c>
      <c r="S14">
        <v>13.5</v>
      </c>
      <c r="T14">
        <v>11.5</v>
      </c>
      <c r="U14" s="41">
        <f t="shared" si="1"/>
        <v>12.233333333333334</v>
      </c>
      <c r="V14" s="41">
        <v>19.7</v>
      </c>
      <c r="W14" s="41">
        <v>19.7</v>
      </c>
      <c r="X14" s="41">
        <v>19.2</v>
      </c>
      <c r="Y14" s="41">
        <f t="shared" si="2"/>
        <v>19.533333333333331</v>
      </c>
      <c r="Z14">
        <v>7.61</v>
      </c>
      <c r="AA14">
        <v>6.53</v>
      </c>
      <c r="AB14">
        <v>6.35</v>
      </c>
      <c r="AC14" s="44">
        <f t="shared" si="3"/>
        <v>6.830000000000001</v>
      </c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t="s">
        <v>101</v>
      </c>
    </row>
    <row r="15" spans="1:48" x14ac:dyDescent="0.25">
      <c r="A15">
        <v>10</v>
      </c>
      <c r="B15" s="6">
        <v>44285</v>
      </c>
      <c r="C15" s="3" t="s">
        <v>29</v>
      </c>
      <c r="D15" s="3" t="s">
        <v>42</v>
      </c>
      <c r="E15" s="4" t="s">
        <v>7</v>
      </c>
      <c r="F15" s="4" t="s">
        <v>5</v>
      </c>
      <c r="G15" t="s">
        <v>31</v>
      </c>
      <c r="H15" s="3" t="s">
        <v>29</v>
      </c>
      <c r="I15" s="3" t="s">
        <v>324</v>
      </c>
      <c r="J15" s="8"/>
      <c r="K15" s="8"/>
      <c r="L15" s="8"/>
      <c r="M15" s="8"/>
      <c r="N15" t="s">
        <v>298</v>
      </c>
      <c r="O15" s="8"/>
      <c r="P15" s="8"/>
      <c r="Q15">
        <v>5.2</v>
      </c>
      <c r="R15">
        <v>5.3</v>
      </c>
      <c r="S15">
        <v>6.4</v>
      </c>
      <c r="T15">
        <v>6.8</v>
      </c>
      <c r="U15" s="41">
        <f t="shared" si="1"/>
        <v>6.166666666666667</v>
      </c>
      <c r="V15" s="41">
        <v>25.9</v>
      </c>
      <c r="W15" s="41">
        <v>22.5</v>
      </c>
      <c r="X15" s="41">
        <v>23.8</v>
      </c>
      <c r="Y15" s="41">
        <f t="shared" si="2"/>
        <v>24.066666666666666</v>
      </c>
      <c r="Z15">
        <v>6.83</v>
      </c>
      <c r="AA15">
        <v>6.4</v>
      </c>
      <c r="AB15">
        <v>6.29</v>
      </c>
      <c r="AC15" s="44">
        <f t="shared" si="3"/>
        <v>6.5066666666666668</v>
      </c>
      <c r="AD15" s="9">
        <v>4.5</v>
      </c>
      <c r="AE15" s="9">
        <v>5.6</v>
      </c>
      <c r="AF15" s="9">
        <v>24</v>
      </c>
      <c r="AG15" s="9" t="s">
        <v>160</v>
      </c>
      <c r="AH15" s="9" t="s">
        <v>161</v>
      </c>
      <c r="AI15" s="9" t="s">
        <v>162</v>
      </c>
      <c r="AJ15" s="9">
        <v>23.01</v>
      </c>
      <c r="AK15" s="9">
        <v>72.5</v>
      </c>
      <c r="AL15" s="9">
        <v>177.5</v>
      </c>
      <c r="AM15" s="9">
        <v>0.99</v>
      </c>
      <c r="AN15" s="9">
        <v>87</v>
      </c>
      <c r="AO15" s="9">
        <v>88</v>
      </c>
    </row>
    <row r="16" spans="1:48" x14ac:dyDescent="0.25">
      <c r="A16">
        <v>11</v>
      </c>
      <c r="B16" s="6">
        <v>44291</v>
      </c>
      <c r="C16" s="3" t="s">
        <v>32</v>
      </c>
      <c r="D16" s="3" t="s">
        <v>42</v>
      </c>
      <c r="E16" s="4" t="s">
        <v>4</v>
      </c>
      <c r="F16" s="4" t="s">
        <v>5</v>
      </c>
      <c r="G16" t="s">
        <v>35</v>
      </c>
      <c r="H16" s="3" t="s">
        <v>32</v>
      </c>
      <c r="I16" s="3" t="s">
        <v>323</v>
      </c>
      <c r="J16">
        <v>10</v>
      </c>
      <c r="K16">
        <v>4</v>
      </c>
      <c r="L16">
        <v>12</v>
      </c>
      <c r="M16">
        <f t="shared" si="4"/>
        <v>28</v>
      </c>
      <c r="N16" t="s">
        <v>297</v>
      </c>
      <c r="O16">
        <v>2.2000000000000002</v>
      </c>
      <c r="P16">
        <v>0.4</v>
      </c>
      <c r="Q16" s="8"/>
      <c r="R16">
        <v>5.9</v>
      </c>
      <c r="S16">
        <v>6.8</v>
      </c>
      <c r="T16">
        <v>7.1</v>
      </c>
      <c r="U16" s="41">
        <f t="shared" si="1"/>
        <v>6.5999999999999988</v>
      </c>
      <c r="V16" s="41">
        <v>83</v>
      </c>
      <c r="W16" s="41">
        <v>92.3</v>
      </c>
      <c r="X16" s="41">
        <v>86</v>
      </c>
      <c r="Y16" s="41">
        <f t="shared" si="2"/>
        <v>87.100000000000009</v>
      </c>
      <c r="Z16">
        <v>6.23</v>
      </c>
      <c r="AA16">
        <v>5.66</v>
      </c>
      <c r="AB16">
        <v>5.49</v>
      </c>
      <c r="AC16" s="44">
        <f t="shared" si="3"/>
        <v>5.7933333333333339</v>
      </c>
      <c r="AD16" s="9">
        <v>5.3</v>
      </c>
      <c r="AE16" s="9">
        <v>5.5</v>
      </c>
      <c r="AF16" s="9">
        <v>11</v>
      </c>
      <c r="AG16" s="9" t="s">
        <v>163</v>
      </c>
      <c r="AH16" s="9" t="s">
        <v>164</v>
      </c>
      <c r="AI16" s="9" t="s">
        <v>165</v>
      </c>
      <c r="AJ16" s="9">
        <v>25.9</v>
      </c>
      <c r="AK16" s="9">
        <v>179</v>
      </c>
      <c r="AL16" s="9">
        <v>83</v>
      </c>
      <c r="AM16" s="9">
        <v>1</v>
      </c>
      <c r="AN16" s="9">
        <v>96</v>
      </c>
      <c r="AO16" s="9">
        <v>96</v>
      </c>
    </row>
    <row r="17" spans="1:41" x14ac:dyDescent="0.25">
      <c r="A17">
        <v>12</v>
      </c>
      <c r="B17" s="6">
        <v>44291</v>
      </c>
      <c r="C17" s="3" t="s">
        <v>33</v>
      </c>
      <c r="D17" s="3" t="s">
        <v>42</v>
      </c>
      <c r="E17" s="4" t="s">
        <v>4</v>
      </c>
      <c r="F17" s="4" t="s">
        <v>5</v>
      </c>
      <c r="G17" t="s">
        <v>36</v>
      </c>
      <c r="H17" s="3" t="s">
        <v>33</v>
      </c>
      <c r="I17" s="3" t="s">
        <v>324</v>
      </c>
      <c r="J17">
        <v>8</v>
      </c>
      <c r="K17">
        <v>8</v>
      </c>
      <c r="L17">
        <v>5</v>
      </c>
      <c r="M17">
        <f t="shared" si="4"/>
        <v>34.6</v>
      </c>
      <c r="N17" t="s">
        <v>297</v>
      </c>
      <c r="O17">
        <v>10.9</v>
      </c>
      <c r="P17">
        <v>2</v>
      </c>
      <c r="Q17" s="8"/>
      <c r="R17">
        <v>7.8</v>
      </c>
      <c r="S17">
        <v>8.3000000000000007</v>
      </c>
      <c r="T17">
        <v>7.8</v>
      </c>
      <c r="U17" s="41">
        <f t="shared" si="1"/>
        <v>7.9666666666666677</v>
      </c>
      <c r="V17" s="41">
        <v>8.4</v>
      </c>
      <c r="W17" s="41">
        <v>9.6</v>
      </c>
      <c r="X17" s="41">
        <v>11</v>
      </c>
      <c r="Y17" s="41">
        <f t="shared" si="2"/>
        <v>9.6666666666666661</v>
      </c>
      <c r="Z17">
        <v>6.16</v>
      </c>
      <c r="AA17">
        <v>5.57</v>
      </c>
      <c r="AB17">
        <v>5.29</v>
      </c>
      <c r="AC17" s="44">
        <f t="shared" si="3"/>
        <v>5.6733333333333329</v>
      </c>
      <c r="AD17" s="9">
        <v>4.8</v>
      </c>
      <c r="AE17" s="9">
        <v>5.4</v>
      </c>
      <c r="AF17" s="9">
        <v>13</v>
      </c>
      <c r="AG17" s="9" t="s">
        <v>166</v>
      </c>
      <c r="AH17" s="9" t="s">
        <v>167</v>
      </c>
      <c r="AI17" s="9" t="s">
        <v>168</v>
      </c>
      <c r="AJ17" s="9">
        <v>21.8</v>
      </c>
      <c r="AK17" s="9">
        <v>60</v>
      </c>
      <c r="AL17" s="9">
        <v>166</v>
      </c>
      <c r="AM17" s="9">
        <v>1</v>
      </c>
      <c r="AN17" s="9">
        <v>83</v>
      </c>
      <c r="AO17" s="9">
        <v>83</v>
      </c>
    </row>
    <row r="18" spans="1:41" x14ac:dyDescent="0.25">
      <c r="A18">
        <v>13</v>
      </c>
      <c r="B18" s="6">
        <v>44291</v>
      </c>
      <c r="C18" s="3" t="s">
        <v>34</v>
      </c>
      <c r="D18" s="3" t="s">
        <v>42</v>
      </c>
      <c r="E18" s="4" t="s">
        <v>4</v>
      </c>
      <c r="F18" s="4" t="s">
        <v>5</v>
      </c>
      <c r="G18" t="s">
        <v>37</v>
      </c>
      <c r="H18" s="9" t="s">
        <v>25</v>
      </c>
      <c r="I18" s="3" t="s">
        <v>324</v>
      </c>
      <c r="J18">
        <v>2</v>
      </c>
      <c r="K18">
        <v>10</v>
      </c>
      <c r="L18">
        <v>7</v>
      </c>
      <c r="M18">
        <f t="shared" si="4"/>
        <v>42.4</v>
      </c>
      <c r="N18" t="s">
        <v>297</v>
      </c>
      <c r="O18">
        <v>4.3</v>
      </c>
      <c r="P18">
        <v>0.8</v>
      </c>
      <c r="Q18" s="8"/>
      <c r="R18">
        <v>5.2</v>
      </c>
      <c r="S18">
        <v>6.6</v>
      </c>
      <c r="T18">
        <v>6.5</v>
      </c>
      <c r="U18" s="41">
        <f t="shared" si="1"/>
        <v>6.1000000000000005</v>
      </c>
      <c r="V18" s="41">
        <v>44.7</v>
      </c>
      <c r="W18" s="41">
        <v>43.7</v>
      </c>
      <c r="X18" s="41">
        <v>34.700000000000003</v>
      </c>
      <c r="Y18" s="41">
        <f t="shared" si="2"/>
        <v>41.033333333333339</v>
      </c>
      <c r="Z18">
        <v>5.34</v>
      </c>
      <c r="AA18">
        <v>4.9800000000000004</v>
      </c>
      <c r="AB18">
        <v>5.22</v>
      </c>
      <c r="AC18" s="44">
        <f t="shared" si="3"/>
        <v>5.18</v>
      </c>
      <c r="AD18" s="9">
        <v>4.8</v>
      </c>
      <c r="AE18" s="9">
        <v>5.6</v>
      </c>
      <c r="AF18" s="9">
        <v>26</v>
      </c>
      <c r="AG18" s="9" t="s">
        <v>169</v>
      </c>
      <c r="AH18" s="9" t="s">
        <v>170</v>
      </c>
      <c r="AI18" s="9" t="s">
        <v>171</v>
      </c>
      <c r="AJ18" s="9" t="s">
        <v>172</v>
      </c>
      <c r="AK18" s="9">
        <v>59.9</v>
      </c>
      <c r="AL18" s="9">
        <v>166.4</v>
      </c>
      <c r="AM18" s="9">
        <v>0.94</v>
      </c>
      <c r="AN18" s="9">
        <v>75</v>
      </c>
      <c r="AO18" s="9">
        <v>80</v>
      </c>
    </row>
    <row r="19" spans="1:41" x14ac:dyDescent="0.25">
      <c r="A19">
        <v>14</v>
      </c>
      <c r="B19" s="6">
        <v>44298</v>
      </c>
      <c r="C19" s="3" t="s">
        <v>38</v>
      </c>
      <c r="D19" s="3" t="s">
        <v>41</v>
      </c>
      <c r="E19" s="4" t="s">
        <v>4</v>
      </c>
      <c r="F19" s="4" t="s">
        <v>5</v>
      </c>
      <c r="G19" t="s">
        <v>39</v>
      </c>
      <c r="H19" s="3" t="s">
        <v>38</v>
      </c>
      <c r="I19" s="3" t="s">
        <v>324</v>
      </c>
      <c r="J19">
        <v>10</v>
      </c>
      <c r="K19">
        <v>5</v>
      </c>
      <c r="L19">
        <v>6</v>
      </c>
      <c r="M19">
        <f t="shared" si="4"/>
        <v>25.5</v>
      </c>
      <c r="N19" t="s">
        <v>297</v>
      </c>
      <c r="O19">
        <v>1.8</v>
      </c>
      <c r="P19">
        <v>0.2</v>
      </c>
      <c r="Q19" s="8"/>
      <c r="R19">
        <v>10.1</v>
      </c>
      <c r="S19">
        <v>13.1</v>
      </c>
      <c r="T19">
        <v>12.6</v>
      </c>
      <c r="U19" s="41">
        <f t="shared" si="1"/>
        <v>11.933333333333332</v>
      </c>
      <c r="V19" s="41">
        <v>49.4</v>
      </c>
      <c r="W19" s="41">
        <v>48</v>
      </c>
      <c r="X19" s="41">
        <v>53.2</v>
      </c>
      <c r="Y19" s="41">
        <f t="shared" si="2"/>
        <v>50.20000000000001</v>
      </c>
      <c r="Z19">
        <v>7.11</v>
      </c>
      <c r="AA19">
        <v>7.08</v>
      </c>
      <c r="AB19">
        <v>7.1</v>
      </c>
      <c r="AC19" s="44">
        <f t="shared" si="3"/>
        <v>7.0966666666666667</v>
      </c>
      <c r="AD19" s="9">
        <v>4.3</v>
      </c>
      <c r="AE19" s="9">
        <v>5.2</v>
      </c>
      <c r="AF19" s="9">
        <v>9</v>
      </c>
      <c r="AG19" s="9" t="s">
        <v>173</v>
      </c>
      <c r="AH19" s="9" t="s">
        <v>174</v>
      </c>
      <c r="AI19" s="9" t="s">
        <v>175</v>
      </c>
      <c r="AJ19" s="9">
        <v>34.42</v>
      </c>
      <c r="AK19" s="9">
        <v>66.5</v>
      </c>
      <c r="AL19" s="9">
        <v>165</v>
      </c>
      <c r="AM19" s="9">
        <v>0.89</v>
      </c>
      <c r="AN19" s="9">
        <v>84</v>
      </c>
      <c r="AO19" s="9">
        <v>94</v>
      </c>
    </row>
    <row r="20" spans="1:41" x14ac:dyDescent="0.25">
      <c r="A20">
        <v>15</v>
      </c>
      <c r="B20" s="6">
        <v>44305</v>
      </c>
      <c r="C20" s="3" t="s">
        <v>43</v>
      </c>
      <c r="D20" s="3" t="s">
        <v>42</v>
      </c>
      <c r="E20" s="4" t="s">
        <v>4</v>
      </c>
      <c r="F20" s="4" t="s">
        <v>5</v>
      </c>
      <c r="G20" t="s">
        <v>44</v>
      </c>
      <c r="H20" s="3" t="s">
        <v>43</v>
      </c>
      <c r="I20" s="3" t="s">
        <v>324</v>
      </c>
      <c r="J20">
        <v>40</v>
      </c>
      <c r="K20">
        <v>13</v>
      </c>
      <c r="L20">
        <v>12</v>
      </c>
      <c r="M20">
        <f t="shared" si="4"/>
        <v>65.5</v>
      </c>
      <c r="N20" t="s">
        <v>296</v>
      </c>
      <c r="O20">
        <v>18.75</v>
      </c>
      <c r="P20">
        <v>4.2</v>
      </c>
      <c r="Q20" s="8"/>
      <c r="R20">
        <v>14.3</v>
      </c>
      <c r="S20">
        <v>13.8</v>
      </c>
      <c r="T20">
        <v>12.7</v>
      </c>
      <c r="U20" s="41">
        <f t="shared" si="1"/>
        <v>13.6</v>
      </c>
      <c r="V20" s="41">
        <v>5</v>
      </c>
      <c r="W20" s="41">
        <v>6.8</v>
      </c>
      <c r="X20" s="41">
        <v>8.1</v>
      </c>
      <c r="Y20" s="41">
        <f t="shared" si="2"/>
        <v>6.6333333333333329</v>
      </c>
      <c r="Z20">
        <v>5.39</v>
      </c>
      <c r="AA20">
        <v>5.28</v>
      </c>
      <c r="AB20">
        <v>5.2</v>
      </c>
      <c r="AC20" s="44">
        <f t="shared" si="3"/>
        <v>5.29</v>
      </c>
      <c r="AD20" s="9">
        <v>4.8</v>
      </c>
      <c r="AE20" s="9">
        <v>5.5</v>
      </c>
      <c r="AF20" s="9">
        <v>5</v>
      </c>
      <c r="AG20" s="9" t="s">
        <v>176</v>
      </c>
      <c r="AH20" s="9" t="s">
        <v>177</v>
      </c>
      <c r="AI20" s="9" t="s">
        <v>178</v>
      </c>
      <c r="AJ20" s="9">
        <v>21.73</v>
      </c>
      <c r="AK20" s="9" t="s">
        <v>179</v>
      </c>
      <c r="AL20" s="9">
        <v>170</v>
      </c>
      <c r="AM20" s="9">
        <v>0.87</v>
      </c>
      <c r="AN20" s="9">
        <v>77</v>
      </c>
      <c r="AO20" s="9">
        <v>89</v>
      </c>
    </row>
    <row r="21" spans="1:41" x14ac:dyDescent="0.25">
      <c r="A21">
        <v>16</v>
      </c>
      <c r="B21" s="6">
        <v>44384</v>
      </c>
      <c r="C21" s="3" t="s">
        <v>55</v>
      </c>
      <c r="D21" s="3" t="s">
        <v>60</v>
      </c>
      <c r="E21" t="s">
        <v>72</v>
      </c>
      <c r="F21" s="4" t="s">
        <v>5</v>
      </c>
      <c r="G21" t="s">
        <v>57</v>
      </c>
      <c r="H21" s="3" t="s">
        <v>55</v>
      </c>
      <c r="I21" s="3" t="s">
        <v>324</v>
      </c>
      <c r="J21" s="8"/>
      <c r="K21" s="8"/>
      <c r="L21" s="8"/>
      <c r="M21" s="8"/>
      <c r="N21" s="8"/>
      <c r="O21" s="8"/>
      <c r="P21" s="8"/>
      <c r="Q21" s="8"/>
      <c r="R21">
        <v>6</v>
      </c>
      <c r="S21">
        <v>5.5</v>
      </c>
      <c r="T21">
        <v>5.6</v>
      </c>
      <c r="U21" s="41">
        <f t="shared" si="1"/>
        <v>5.7</v>
      </c>
      <c r="V21" s="41">
        <v>30.2</v>
      </c>
      <c r="W21" s="41">
        <v>31.9</v>
      </c>
      <c r="X21" s="41">
        <v>39.200000000000003</v>
      </c>
      <c r="Y21" s="41">
        <f t="shared" si="2"/>
        <v>33.766666666666666</v>
      </c>
      <c r="Z21">
        <v>6.63</v>
      </c>
      <c r="AA21">
        <v>5.98</v>
      </c>
      <c r="AB21">
        <v>5.94</v>
      </c>
      <c r="AC21" s="44">
        <f t="shared" si="3"/>
        <v>6.1833333333333336</v>
      </c>
      <c r="AD21" s="9">
        <v>6.5</v>
      </c>
      <c r="AE21" s="9">
        <v>6.1</v>
      </c>
      <c r="AF21" s="9">
        <v>7</v>
      </c>
      <c r="AG21" s="9" t="s">
        <v>180</v>
      </c>
      <c r="AH21" s="9" t="s">
        <v>181</v>
      </c>
      <c r="AI21" s="9" t="s">
        <v>182</v>
      </c>
      <c r="AJ21" s="9">
        <v>24.3</v>
      </c>
      <c r="AK21" s="9">
        <v>77</v>
      </c>
      <c r="AL21" s="9">
        <v>178</v>
      </c>
      <c r="AM21" s="9">
        <v>1.01</v>
      </c>
      <c r="AN21" s="9">
        <v>92</v>
      </c>
      <c r="AO21" s="9">
        <v>91</v>
      </c>
    </row>
    <row r="22" spans="1:41" x14ac:dyDescent="0.25">
      <c r="A22">
        <v>17</v>
      </c>
      <c r="B22" s="6">
        <v>44384</v>
      </c>
      <c r="C22" s="3" t="s">
        <v>56</v>
      </c>
      <c r="D22" s="3" t="s">
        <v>61</v>
      </c>
      <c r="E22" t="s">
        <v>72</v>
      </c>
      <c r="F22" s="4" t="s">
        <v>5</v>
      </c>
      <c r="G22" t="s">
        <v>58</v>
      </c>
      <c r="H22" s="3" t="s">
        <v>56</v>
      </c>
      <c r="I22" s="3" t="s">
        <v>324</v>
      </c>
      <c r="J22" s="8"/>
      <c r="K22" s="8"/>
      <c r="L22" s="8"/>
      <c r="M22" s="8"/>
      <c r="N22" s="8"/>
      <c r="O22" s="8"/>
      <c r="P22" s="8"/>
      <c r="Q22" s="8"/>
      <c r="R22">
        <v>7.9</v>
      </c>
      <c r="S22">
        <v>7.5</v>
      </c>
      <c r="T22">
        <v>8</v>
      </c>
      <c r="U22" s="41">
        <f t="shared" si="1"/>
        <v>7.8</v>
      </c>
      <c r="V22" s="41">
        <v>35.700000000000003</v>
      </c>
      <c r="W22" s="41">
        <v>41.5</v>
      </c>
      <c r="X22" s="41">
        <v>44.7</v>
      </c>
      <c r="Y22" s="41">
        <f t="shared" si="2"/>
        <v>40.633333333333333</v>
      </c>
      <c r="Z22">
        <v>4.9000000000000004</v>
      </c>
      <c r="AA22">
        <v>4.9000000000000004</v>
      </c>
      <c r="AB22">
        <v>4.78</v>
      </c>
      <c r="AC22" s="44">
        <f t="shared" si="3"/>
        <v>4.8600000000000003</v>
      </c>
      <c r="AD22" s="9">
        <v>6.5</v>
      </c>
      <c r="AE22" s="9">
        <v>5.7</v>
      </c>
      <c r="AF22" s="9">
        <v>19</v>
      </c>
      <c r="AG22" s="9" t="s">
        <v>183</v>
      </c>
      <c r="AH22" s="9" t="s">
        <v>184</v>
      </c>
      <c r="AI22" s="9" t="s">
        <v>185</v>
      </c>
      <c r="AJ22" s="9">
        <v>25.8</v>
      </c>
      <c r="AK22" s="9">
        <v>158</v>
      </c>
      <c r="AL22" s="9">
        <v>64.5</v>
      </c>
      <c r="AM22" s="9">
        <v>0.8</v>
      </c>
      <c r="AN22" s="9">
        <v>80</v>
      </c>
      <c r="AO22" s="9">
        <v>100</v>
      </c>
    </row>
    <row r="23" spans="1:41" x14ac:dyDescent="0.25">
      <c r="A23">
        <v>18</v>
      </c>
      <c r="B23" s="6">
        <v>44389</v>
      </c>
      <c r="C23" s="3" t="s">
        <v>74</v>
      </c>
      <c r="D23" s="3" t="s">
        <v>42</v>
      </c>
      <c r="E23" s="4" t="s">
        <v>4</v>
      </c>
      <c r="F23" s="4" t="s">
        <v>5</v>
      </c>
      <c r="G23" t="s">
        <v>76</v>
      </c>
      <c r="H23" s="3" t="s">
        <v>74</v>
      </c>
      <c r="I23" s="3" t="s">
        <v>324</v>
      </c>
      <c r="J23">
        <v>30</v>
      </c>
      <c r="K23">
        <v>9</v>
      </c>
      <c r="L23">
        <v>12</v>
      </c>
      <c r="M23">
        <f t="shared" si="4"/>
        <v>49.5</v>
      </c>
      <c r="N23" t="s">
        <v>297</v>
      </c>
      <c r="O23">
        <v>6.5</v>
      </c>
      <c r="P23">
        <v>0.4</v>
      </c>
      <c r="Q23" s="8"/>
      <c r="R23">
        <v>7.8</v>
      </c>
      <c r="S23">
        <v>8.9</v>
      </c>
      <c r="T23">
        <v>7.7</v>
      </c>
      <c r="U23" s="41">
        <f t="shared" si="1"/>
        <v>8.1333333333333329</v>
      </c>
      <c r="V23" s="41">
        <v>16</v>
      </c>
      <c r="W23" s="41">
        <v>17.5</v>
      </c>
      <c r="X23" s="41">
        <v>16</v>
      </c>
      <c r="Y23" s="41">
        <f t="shared" si="2"/>
        <v>16.5</v>
      </c>
      <c r="Z23">
        <v>8.16</v>
      </c>
      <c r="AA23">
        <v>8.0299999999999994</v>
      </c>
      <c r="AB23">
        <v>7.93</v>
      </c>
      <c r="AC23" s="44">
        <f t="shared" si="3"/>
        <v>8.0399999999999991</v>
      </c>
      <c r="AD23" s="9">
        <v>4.2</v>
      </c>
      <c r="AE23" s="9">
        <v>5.0999999999999996</v>
      </c>
      <c r="AF23" s="9">
        <v>9</v>
      </c>
      <c r="AG23" s="9" t="s">
        <v>186</v>
      </c>
      <c r="AH23" s="9" t="s">
        <v>187</v>
      </c>
      <c r="AI23" s="9" t="s">
        <v>188</v>
      </c>
      <c r="AJ23" s="9">
        <v>19.899999999999999</v>
      </c>
      <c r="AK23" s="9">
        <v>51</v>
      </c>
      <c r="AL23" s="9">
        <v>160</v>
      </c>
      <c r="AM23" s="9">
        <v>0.99</v>
      </c>
      <c r="AN23" s="9">
        <v>80</v>
      </c>
      <c r="AO23" s="9">
        <v>81</v>
      </c>
    </row>
    <row r="24" spans="1:41" x14ac:dyDescent="0.25">
      <c r="A24">
        <v>19</v>
      </c>
      <c r="B24" s="6">
        <v>44389</v>
      </c>
      <c r="C24" s="3" t="s">
        <v>75</v>
      </c>
      <c r="D24" s="3" t="s">
        <v>42</v>
      </c>
      <c r="E24" s="4" t="s">
        <v>4</v>
      </c>
      <c r="F24" s="4" t="s">
        <v>5</v>
      </c>
      <c r="G24" t="s">
        <v>77</v>
      </c>
      <c r="H24" s="3" t="s">
        <v>75</v>
      </c>
      <c r="I24" s="3" t="s">
        <v>324</v>
      </c>
      <c r="J24">
        <v>10</v>
      </c>
      <c r="K24">
        <v>4</v>
      </c>
      <c r="L24">
        <v>4</v>
      </c>
      <c r="M24">
        <f t="shared" si="4"/>
        <v>20</v>
      </c>
      <c r="N24" t="s">
        <v>298</v>
      </c>
      <c r="O24">
        <v>0.9</v>
      </c>
      <c r="P24">
        <v>0.4</v>
      </c>
      <c r="Q24" s="8"/>
      <c r="R24">
        <v>6.2</v>
      </c>
      <c r="S24">
        <v>7.6</v>
      </c>
      <c r="T24">
        <v>6.5</v>
      </c>
      <c r="U24" s="41">
        <f t="shared" si="1"/>
        <v>6.7666666666666666</v>
      </c>
      <c r="V24" s="41">
        <v>39</v>
      </c>
      <c r="W24" s="41">
        <v>37.200000000000003</v>
      </c>
      <c r="X24" s="41">
        <v>33.799999999999997</v>
      </c>
      <c r="Y24" s="41">
        <f t="shared" si="2"/>
        <v>36.666666666666664</v>
      </c>
      <c r="Z24">
        <v>7.58</v>
      </c>
      <c r="AA24">
        <v>7.52</v>
      </c>
      <c r="AB24">
        <v>7.49</v>
      </c>
      <c r="AC24" s="44">
        <f t="shared" si="3"/>
        <v>7.53</v>
      </c>
      <c r="AD24" s="9">
        <v>5.0999999999999996</v>
      </c>
      <c r="AE24" s="9">
        <v>5.2</v>
      </c>
      <c r="AF24" s="9">
        <v>5</v>
      </c>
      <c r="AG24" s="9" t="s">
        <v>189</v>
      </c>
      <c r="AH24" s="9" t="s">
        <v>190</v>
      </c>
      <c r="AI24" s="9" t="s">
        <v>191</v>
      </c>
      <c r="AJ24" s="9">
        <v>18.7</v>
      </c>
      <c r="AK24" s="9">
        <v>58</v>
      </c>
      <c r="AL24" s="9">
        <v>176</v>
      </c>
      <c r="AM24" s="9">
        <v>0.96</v>
      </c>
      <c r="AN24" s="9">
        <v>71</v>
      </c>
      <c r="AO24" s="9">
        <v>74</v>
      </c>
    </row>
    <row r="25" spans="1:41" x14ac:dyDescent="0.25">
      <c r="A25">
        <v>20</v>
      </c>
      <c r="B25" s="6">
        <v>44390</v>
      </c>
      <c r="C25" s="3" t="s">
        <v>82</v>
      </c>
      <c r="D25" s="3" t="s">
        <v>42</v>
      </c>
      <c r="E25" s="4" t="s">
        <v>7</v>
      </c>
      <c r="F25" s="4" t="s">
        <v>5</v>
      </c>
      <c r="G25" t="s">
        <v>83</v>
      </c>
      <c r="H25" s="3" t="s">
        <v>82</v>
      </c>
      <c r="I25" s="3" t="s">
        <v>324</v>
      </c>
      <c r="J25" s="8"/>
      <c r="K25" s="8"/>
      <c r="L25" s="8"/>
      <c r="M25" s="8"/>
      <c r="N25" t="s">
        <v>296</v>
      </c>
      <c r="O25" s="8"/>
      <c r="P25" s="8"/>
      <c r="Q25">
        <v>15.5</v>
      </c>
      <c r="R25">
        <v>18.8</v>
      </c>
      <c r="S25">
        <v>18.899999999999999</v>
      </c>
      <c r="T25">
        <v>16.7</v>
      </c>
      <c r="U25" s="41">
        <f t="shared" si="1"/>
        <v>18.133333333333336</v>
      </c>
      <c r="V25" s="41">
        <v>26.1</v>
      </c>
      <c r="W25" s="41">
        <v>27.3</v>
      </c>
      <c r="X25" s="41">
        <v>20.9</v>
      </c>
      <c r="Y25" s="41">
        <f t="shared" si="2"/>
        <v>24.766666666666669</v>
      </c>
      <c r="Z25">
        <v>7.92</v>
      </c>
      <c r="AA25">
        <v>7.01</v>
      </c>
      <c r="AB25">
        <v>6.9</v>
      </c>
      <c r="AC25" s="44">
        <f t="shared" si="3"/>
        <v>7.2766666666666664</v>
      </c>
      <c r="AD25" s="9">
        <v>7.3</v>
      </c>
      <c r="AE25" s="9">
        <v>6.1</v>
      </c>
      <c r="AF25" s="9">
        <v>17</v>
      </c>
      <c r="AG25" s="9" t="s">
        <v>192</v>
      </c>
      <c r="AH25" s="9" t="s">
        <v>193</v>
      </c>
      <c r="AI25" s="9" t="s">
        <v>194</v>
      </c>
      <c r="AJ25" s="9">
        <v>34.6</v>
      </c>
      <c r="AK25" s="9">
        <v>94.7</v>
      </c>
      <c r="AL25" s="9">
        <v>165.4</v>
      </c>
      <c r="AM25" s="9">
        <v>1</v>
      </c>
      <c r="AN25" s="9">
        <v>116</v>
      </c>
      <c r="AO25" s="9">
        <v>116</v>
      </c>
    </row>
    <row r="26" spans="1:41" x14ac:dyDescent="0.25">
      <c r="A26">
        <v>21</v>
      </c>
      <c r="B26" s="6">
        <v>44391</v>
      </c>
      <c r="C26" s="3" t="s">
        <v>78</v>
      </c>
      <c r="D26" s="3" t="s">
        <v>80</v>
      </c>
      <c r="E26" t="s">
        <v>72</v>
      </c>
      <c r="F26" s="4" t="s">
        <v>5</v>
      </c>
      <c r="G26" t="s">
        <v>84</v>
      </c>
      <c r="H26" s="3" t="s">
        <v>78</v>
      </c>
      <c r="I26" s="3" t="s">
        <v>324</v>
      </c>
      <c r="J26" s="8"/>
      <c r="K26" s="8"/>
      <c r="L26" s="8"/>
      <c r="M26" s="8"/>
      <c r="N26" s="8"/>
      <c r="O26" s="8"/>
      <c r="P26" s="8"/>
      <c r="Q26" s="8"/>
      <c r="R26">
        <v>46.6</v>
      </c>
      <c r="S26">
        <v>23.8</v>
      </c>
      <c r="T26">
        <v>13</v>
      </c>
      <c r="U26" s="41">
        <f t="shared" si="1"/>
        <v>27.8</v>
      </c>
      <c r="V26" s="41">
        <v>25.3</v>
      </c>
      <c r="W26" s="41">
        <v>22.2</v>
      </c>
      <c r="X26" s="41">
        <v>25.1</v>
      </c>
      <c r="Y26" s="41">
        <f t="shared" si="2"/>
        <v>24.2</v>
      </c>
      <c r="Z26">
        <v>8.6</v>
      </c>
      <c r="AA26">
        <v>7.97</v>
      </c>
      <c r="AB26">
        <v>7.91</v>
      </c>
      <c r="AC26" s="44">
        <f t="shared" si="3"/>
        <v>8.16</v>
      </c>
      <c r="AD26" s="9">
        <v>4.8</v>
      </c>
      <c r="AE26" s="9">
        <v>5.4</v>
      </c>
      <c r="AF26" s="9">
        <v>6</v>
      </c>
      <c r="AG26" s="9" t="s">
        <v>195</v>
      </c>
      <c r="AH26" s="9" t="s">
        <v>196</v>
      </c>
      <c r="AI26" s="9" t="s">
        <v>236</v>
      </c>
      <c r="AJ26" s="11">
        <f>AK26/(AL26/100)/(AL26/100)</f>
        <v>37.846020761245668</v>
      </c>
      <c r="AK26" s="9">
        <v>70</v>
      </c>
      <c r="AL26" s="9">
        <v>136</v>
      </c>
      <c r="AM26" s="11">
        <f>AN26/AO26</f>
        <v>0.89583333333333337</v>
      </c>
      <c r="AN26" s="9">
        <v>86</v>
      </c>
      <c r="AO26" s="9">
        <v>96</v>
      </c>
    </row>
    <row r="27" spans="1:41" x14ac:dyDescent="0.25">
      <c r="A27">
        <v>22</v>
      </c>
      <c r="B27" s="6">
        <v>44391</v>
      </c>
      <c r="C27" s="3" t="s">
        <v>79</v>
      </c>
      <c r="D27" s="3" t="s">
        <v>81</v>
      </c>
      <c r="E27" t="s">
        <v>72</v>
      </c>
      <c r="F27" s="4" t="s">
        <v>5</v>
      </c>
      <c r="G27" t="s">
        <v>85</v>
      </c>
      <c r="H27" s="3" t="s">
        <v>79</v>
      </c>
      <c r="I27" s="3" t="s">
        <v>324</v>
      </c>
      <c r="J27" s="8"/>
      <c r="K27" s="8"/>
      <c r="L27" s="8"/>
      <c r="M27" s="8"/>
      <c r="N27" s="8"/>
      <c r="O27" s="8"/>
      <c r="P27" s="8"/>
      <c r="Q27" s="8"/>
      <c r="R27">
        <v>11</v>
      </c>
      <c r="S27">
        <v>11.4</v>
      </c>
      <c r="T27">
        <v>10.3</v>
      </c>
      <c r="U27" s="41">
        <f t="shared" si="1"/>
        <v>10.9</v>
      </c>
      <c r="V27" s="41">
        <v>79.8</v>
      </c>
      <c r="W27" s="41">
        <v>82.7</v>
      </c>
      <c r="X27" s="41">
        <v>81.400000000000006</v>
      </c>
      <c r="Y27" s="41">
        <f t="shared" si="2"/>
        <v>81.3</v>
      </c>
      <c r="Z27">
        <v>6.14</v>
      </c>
      <c r="AA27">
        <v>6.02</v>
      </c>
      <c r="AB27">
        <v>5.94</v>
      </c>
      <c r="AC27" s="44">
        <f t="shared" si="3"/>
        <v>6.0333333333333341</v>
      </c>
      <c r="AD27" s="9">
        <v>5.4</v>
      </c>
      <c r="AE27" s="9">
        <v>5.5</v>
      </c>
      <c r="AF27" s="9">
        <v>10</v>
      </c>
      <c r="AG27" s="9" t="s">
        <v>197</v>
      </c>
      <c r="AH27" s="9" t="s">
        <v>189</v>
      </c>
      <c r="AI27" s="9" t="s">
        <v>198</v>
      </c>
      <c r="AJ27" s="9">
        <v>23.3</v>
      </c>
      <c r="AK27" s="9">
        <v>68</v>
      </c>
      <c r="AL27" s="9">
        <v>171</v>
      </c>
      <c r="AM27" s="9">
        <v>0.96</v>
      </c>
      <c r="AN27" s="9">
        <v>86</v>
      </c>
      <c r="AO27" s="9">
        <v>90</v>
      </c>
    </row>
    <row r="28" spans="1:41" x14ac:dyDescent="0.25">
      <c r="A28">
        <v>23</v>
      </c>
      <c r="B28" s="6">
        <v>44396</v>
      </c>
      <c r="C28" s="3" t="s">
        <v>87</v>
      </c>
      <c r="D28" s="3" t="s">
        <v>42</v>
      </c>
      <c r="E28" s="4" t="s">
        <v>4</v>
      </c>
      <c r="F28" s="4" t="s">
        <v>5</v>
      </c>
      <c r="G28" t="s">
        <v>89</v>
      </c>
      <c r="H28" s="3" t="s">
        <v>87</v>
      </c>
      <c r="I28" s="3" t="s">
        <v>324</v>
      </c>
      <c r="J28">
        <v>15</v>
      </c>
      <c r="K28">
        <v>10</v>
      </c>
      <c r="L28">
        <v>10</v>
      </c>
      <c r="M28">
        <f t="shared" si="4"/>
        <v>48</v>
      </c>
      <c r="N28" t="s">
        <v>297</v>
      </c>
      <c r="O28">
        <v>17</v>
      </c>
      <c r="P28">
        <v>3</v>
      </c>
      <c r="Q28" s="8"/>
      <c r="R28">
        <v>12.5</v>
      </c>
      <c r="S28">
        <v>13.6</v>
      </c>
      <c r="T28">
        <v>13.9</v>
      </c>
      <c r="U28" s="41">
        <f t="shared" si="1"/>
        <v>13.333333333333334</v>
      </c>
      <c r="V28" s="41">
        <v>4.7</v>
      </c>
      <c r="W28" s="41">
        <v>4.7</v>
      </c>
      <c r="X28" s="41">
        <v>4.7</v>
      </c>
      <c r="Y28" s="41">
        <f t="shared" si="2"/>
        <v>4.7</v>
      </c>
      <c r="Z28">
        <v>6.62</v>
      </c>
      <c r="AA28">
        <v>6.12</v>
      </c>
      <c r="AB28">
        <v>6.06</v>
      </c>
      <c r="AC28" s="44">
        <f t="shared" si="3"/>
        <v>6.2666666666666666</v>
      </c>
      <c r="AD28" s="9">
        <v>5.5</v>
      </c>
      <c r="AE28" s="9">
        <v>5.6</v>
      </c>
      <c r="AF28" s="9">
        <v>13</v>
      </c>
      <c r="AG28" s="9" t="s">
        <v>199</v>
      </c>
      <c r="AH28" s="9" t="s">
        <v>200</v>
      </c>
      <c r="AI28" s="9" t="s">
        <v>201</v>
      </c>
      <c r="AJ28" s="9">
        <v>31.46</v>
      </c>
      <c r="AK28" s="9">
        <v>92</v>
      </c>
      <c r="AL28" s="9">
        <v>1.71</v>
      </c>
      <c r="AM28" s="9">
        <v>0.98</v>
      </c>
      <c r="AN28" s="9">
        <v>102</v>
      </c>
      <c r="AO28" s="9">
        <v>104</v>
      </c>
    </row>
    <row r="29" spans="1:41" x14ac:dyDescent="0.25">
      <c r="A29">
        <v>24</v>
      </c>
      <c r="B29" s="6">
        <v>44396</v>
      </c>
      <c r="C29" s="3" t="s">
        <v>88</v>
      </c>
      <c r="D29" s="3" t="s">
        <v>42</v>
      </c>
      <c r="E29" s="4" t="s">
        <v>4</v>
      </c>
      <c r="F29" s="4" t="s">
        <v>5</v>
      </c>
      <c r="G29" t="s">
        <v>90</v>
      </c>
      <c r="H29" s="3" t="s">
        <v>88</v>
      </c>
      <c r="I29" s="3" t="s">
        <v>324</v>
      </c>
      <c r="J29">
        <v>70</v>
      </c>
      <c r="K29">
        <v>6</v>
      </c>
      <c r="L29">
        <v>10</v>
      </c>
      <c r="M29">
        <f t="shared" si="4"/>
        <v>45</v>
      </c>
      <c r="N29" t="s">
        <v>297</v>
      </c>
      <c r="O29">
        <v>18.5</v>
      </c>
      <c r="P29">
        <v>4</v>
      </c>
      <c r="Q29" s="8"/>
      <c r="R29">
        <v>12.1</v>
      </c>
      <c r="S29">
        <v>11.8</v>
      </c>
      <c r="T29">
        <v>11.5</v>
      </c>
      <c r="U29" s="41">
        <f t="shared" si="1"/>
        <v>11.799999999999999</v>
      </c>
      <c r="V29" s="41">
        <v>15.9</v>
      </c>
      <c r="W29" s="41">
        <v>8.1999999999999993</v>
      </c>
      <c r="X29" s="41">
        <v>9.8000000000000007</v>
      </c>
      <c r="Y29" s="41">
        <f t="shared" si="2"/>
        <v>11.300000000000002</v>
      </c>
      <c r="Z29">
        <v>6.69</v>
      </c>
      <c r="AA29">
        <v>6.21</v>
      </c>
      <c r="AB29">
        <v>5.8</v>
      </c>
      <c r="AC29" s="44">
        <f t="shared" si="3"/>
        <v>6.2333333333333334</v>
      </c>
      <c r="AD29" s="9">
        <v>5.5</v>
      </c>
      <c r="AE29" s="9">
        <v>5.5</v>
      </c>
      <c r="AF29" s="9">
        <v>7</v>
      </c>
      <c r="AG29" s="9" t="s">
        <v>202</v>
      </c>
      <c r="AH29" s="9" t="s">
        <v>203</v>
      </c>
      <c r="AI29" s="9" t="s">
        <v>204</v>
      </c>
      <c r="AJ29" s="9">
        <v>22.72</v>
      </c>
      <c r="AK29" s="9">
        <v>68</v>
      </c>
      <c r="AL29" s="9">
        <v>173</v>
      </c>
      <c r="AM29" s="9">
        <v>1.01</v>
      </c>
      <c r="AN29" s="9">
        <v>85</v>
      </c>
      <c r="AO29" s="9">
        <v>84</v>
      </c>
    </row>
    <row r="30" spans="1:41" x14ac:dyDescent="0.25">
      <c r="A30">
        <v>25</v>
      </c>
      <c r="B30" s="6">
        <v>44399</v>
      </c>
      <c r="C30" s="3" t="s">
        <v>91</v>
      </c>
      <c r="D30" s="3" t="s">
        <v>92</v>
      </c>
      <c r="E30" s="4" t="s">
        <v>4</v>
      </c>
      <c r="F30" s="4" t="s">
        <v>5</v>
      </c>
      <c r="G30" t="s">
        <v>93</v>
      </c>
      <c r="H30" s="3" t="s">
        <v>91</v>
      </c>
      <c r="I30" s="3" t="s">
        <v>325</v>
      </c>
      <c r="J30">
        <v>1</v>
      </c>
      <c r="K30">
        <v>3</v>
      </c>
      <c r="L30">
        <v>4</v>
      </c>
      <c r="M30">
        <f t="shared" si="4"/>
        <v>14.7</v>
      </c>
      <c r="N30" t="s">
        <v>298</v>
      </c>
      <c r="O30">
        <v>0.5</v>
      </c>
      <c r="P30">
        <v>0.2</v>
      </c>
      <c r="Q30" s="8"/>
      <c r="R30">
        <v>5.4</v>
      </c>
      <c r="S30">
        <v>5.3</v>
      </c>
      <c r="T30">
        <v>5</v>
      </c>
      <c r="U30" s="41">
        <f t="shared" si="1"/>
        <v>5.2333333333333334</v>
      </c>
      <c r="V30" s="41">
        <v>43.7</v>
      </c>
      <c r="W30" s="41">
        <v>45</v>
      </c>
      <c r="X30" s="41">
        <v>45.3</v>
      </c>
      <c r="Y30" s="41">
        <f t="shared" si="2"/>
        <v>44.666666666666664</v>
      </c>
      <c r="Z30">
        <v>6.61</v>
      </c>
      <c r="AA30">
        <v>6.62</v>
      </c>
      <c r="AB30">
        <v>6.64</v>
      </c>
      <c r="AC30" s="44">
        <f t="shared" si="3"/>
        <v>6.623333333333334</v>
      </c>
      <c r="AD30" s="9">
        <v>4.9000000000000004</v>
      </c>
      <c r="AE30" s="9">
        <v>5.2</v>
      </c>
      <c r="AF30" s="9">
        <v>7</v>
      </c>
      <c r="AG30" s="9" t="s">
        <v>205</v>
      </c>
      <c r="AH30" s="9" t="s">
        <v>206</v>
      </c>
      <c r="AI30" s="9" t="s">
        <v>207</v>
      </c>
      <c r="AJ30" s="9">
        <v>22.04</v>
      </c>
      <c r="AK30" s="9">
        <v>67.5</v>
      </c>
      <c r="AL30" s="9">
        <v>175</v>
      </c>
      <c r="AM30" s="9">
        <v>0.76</v>
      </c>
      <c r="AN30" s="9">
        <v>70</v>
      </c>
      <c r="AO30" s="9">
        <v>92</v>
      </c>
    </row>
    <row r="31" spans="1:41" x14ac:dyDescent="0.25">
      <c r="A31">
        <v>26</v>
      </c>
      <c r="B31" s="6">
        <v>44410</v>
      </c>
      <c r="C31" s="3" t="s">
        <v>102</v>
      </c>
      <c r="D31" s="3" t="s">
        <v>42</v>
      </c>
      <c r="E31" s="4" t="s">
        <v>4</v>
      </c>
      <c r="F31" s="4" t="s">
        <v>5</v>
      </c>
      <c r="G31" t="s">
        <v>105</v>
      </c>
      <c r="H31" s="3" t="s">
        <v>102</v>
      </c>
      <c r="I31" s="3" t="s">
        <v>324</v>
      </c>
      <c r="J31">
        <v>3</v>
      </c>
      <c r="K31">
        <v>5</v>
      </c>
      <c r="L31">
        <v>7</v>
      </c>
      <c r="M31">
        <f t="shared" si="4"/>
        <v>25.1</v>
      </c>
      <c r="N31" t="s">
        <v>298</v>
      </c>
      <c r="O31">
        <v>2.65</v>
      </c>
      <c r="P31">
        <v>0.4</v>
      </c>
      <c r="Q31" s="8"/>
      <c r="R31">
        <v>5.3</v>
      </c>
      <c r="S31">
        <v>7.9</v>
      </c>
      <c r="T31">
        <v>8.3000000000000007</v>
      </c>
      <c r="U31" s="41">
        <f t="shared" si="1"/>
        <v>7.166666666666667</v>
      </c>
      <c r="V31" s="41">
        <v>40.4</v>
      </c>
      <c r="W31" s="41">
        <v>74.099999999999994</v>
      </c>
      <c r="X31" s="41">
        <v>67.099999999999994</v>
      </c>
      <c r="Y31" s="41">
        <f t="shared" si="2"/>
        <v>60.533333333333331</v>
      </c>
      <c r="Z31">
        <v>7.04</v>
      </c>
      <c r="AA31">
        <v>6.94</v>
      </c>
      <c r="AB31">
        <v>6.76</v>
      </c>
      <c r="AC31" s="44">
        <f t="shared" si="3"/>
        <v>6.913333333333334</v>
      </c>
      <c r="AD31" s="9">
        <v>4.4000000000000004</v>
      </c>
      <c r="AE31" s="9">
        <v>5.5</v>
      </c>
      <c r="AF31" s="9">
        <v>9</v>
      </c>
      <c r="AG31" s="9" t="s">
        <v>226</v>
      </c>
      <c r="AH31" s="9" t="s">
        <v>227</v>
      </c>
      <c r="AI31" s="9" t="s">
        <v>226</v>
      </c>
      <c r="AJ31" s="9">
        <v>19.07</v>
      </c>
      <c r="AK31" s="9">
        <v>46.4</v>
      </c>
      <c r="AL31" s="9">
        <v>156.5</v>
      </c>
      <c r="AM31" s="9">
        <v>0.85</v>
      </c>
      <c r="AN31" s="9">
        <v>68.5</v>
      </c>
      <c r="AO31" s="9">
        <v>80.5</v>
      </c>
    </row>
    <row r="32" spans="1:41" x14ac:dyDescent="0.25">
      <c r="A32">
        <v>27</v>
      </c>
      <c r="B32" s="6">
        <v>44410</v>
      </c>
      <c r="C32" s="3" t="s">
        <v>103</v>
      </c>
      <c r="D32" s="3" t="s">
        <v>42</v>
      </c>
      <c r="E32" s="4" t="s">
        <v>4</v>
      </c>
      <c r="F32" s="4" t="s">
        <v>5</v>
      </c>
      <c r="G32" t="s">
        <v>106</v>
      </c>
      <c r="H32" s="3" t="s">
        <v>103</v>
      </c>
      <c r="I32" s="3" t="s">
        <v>324</v>
      </c>
      <c r="J32">
        <v>4</v>
      </c>
      <c r="K32">
        <v>6</v>
      </c>
      <c r="L32">
        <v>6</v>
      </c>
      <c r="M32">
        <f t="shared" si="4"/>
        <v>27.8</v>
      </c>
      <c r="N32" t="s">
        <v>297</v>
      </c>
      <c r="O32">
        <v>7.2</v>
      </c>
      <c r="P32">
        <v>0.8</v>
      </c>
      <c r="Q32" s="8"/>
      <c r="R32">
        <v>5.4</v>
      </c>
      <c r="S32">
        <v>6.6</v>
      </c>
      <c r="T32">
        <v>6.5</v>
      </c>
      <c r="U32" s="41">
        <f t="shared" si="1"/>
        <v>6.166666666666667</v>
      </c>
      <c r="V32" s="41">
        <v>32.299999999999997</v>
      </c>
      <c r="W32" s="41">
        <v>36</v>
      </c>
      <c r="X32" s="41">
        <v>37.6</v>
      </c>
      <c r="Y32" s="41">
        <f t="shared" si="2"/>
        <v>35.300000000000004</v>
      </c>
      <c r="Z32">
        <v>6.19</v>
      </c>
      <c r="AA32">
        <v>6.16</v>
      </c>
      <c r="AB32">
        <v>6.12</v>
      </c>
      <c r="AC32" s="44">
        <f t="shared" si="3"/>
        <v>6.1566666666666672</v>
      </c>
      <c r="AD32" s="9">
        <v>5.2</v>
      </c>
      <c r="AE32" s="9">
        <v>5.4</v>
      </c>
      <c r="AF32" s="9">
        <v>11</v>
      </c>
      <c r="AG32" s="9" t="s">
        <v>228</v>
      </c>
      <c r="AH32" s="9" t="s">
        <v>229</v>
      </c>
      <c r="AI32" s="9" t="s">
        <v>230</v>
      </c>
      <c r="AJ32" s="9">
        <v>18.8</v>
      </c>
      <c r="AK32" s="9">
        <v>47.5</v>
      </c>
      <c r="AL32" s="9">
        <v>158.80000000000001</v>
      </c>
      <c r="AM32" s="9">
        <v>0.89</v>
      </c>
      <c r="AN32" s="9">
        <v>66</v>
      </c>
      <c r="AO32" s="9">
        <v>74.5</v>
      </c>
    </row>
    <row r="33" spans="1:41" x14ac:dyDescent="0.25">
      <c r="A33">
        <v>28</v>
      </c>
      <c r="B33" s="6">
        <v>44410</v>
      </c>
      <c r="C33" s="3" t="s">
        <v>104</v>
      </c>
      <c r="D33" s="3" t="s">
        <v>42</v>
      </c>
      <c r="E33" s="4" t="s">
        <v>4</v>
      </c>
      <c r="F33" s="4" t="s">
        <v>5</v>
      </c>
      <c r="G33" t="s">
        <v>107</v>
      </c>
      <c r="H33" s="3" t="s">
        <v>104</v>
      </c>
      <c r="I33" s="3" t="s">
        <v>324</v>
      </c>
      <c r="J33">
        <v>15</v>
      </c>
      <c r="K33">
        <v>11</v>
      </c>
      <c r="L33">
        <v>12</v>
      </c>
      <c r="M33">
        <f t="shared" si="4"/>
        <v>53.5</v>
      </c>
      <c r="N33" t="s">
        <v>296</v>
      </c>
      <c r="O33">
        <v>13.8</v>
      </c>
      <c r="P33">
        <v>2.8</v>
      </c>
      <c r="Q33" s="8"/>
      <c r="R33">
        <v>16.399999999999999</v>
      </c>
      <c r="S33">
        <v>15.4</v>
      </c>
      <c r="T33">
        <v>14.9</v>
      </c>
      <c r="U33" s="41">
        <f t="shared" si="1"/>
        <v>15.566666666666665</v>
      </c>
      <c r="V33" s="41">
        <v>16.3</v>
      </c>
      <c r="W33" s="41">
        <v>11.3</v>
      </c>
      <c r="X33" s="41">
        <v>12.9</v>
      </c>
      <c r="Y33" s="41">
        <f t="shared" si="2"/>
        <v>13.5</v>
      </c>
      <c r="Z33">
        <v>5.44</v>
      </c>
      <c r="AA33">
        <v>5.41</v>
      </c>
      <c r="AB33">
        <v>5.41</v>
      </c>
      <c r="AC33" s="44">
        <f t="shared" si="3"/>
        <v>5.4200000000000008</v>
      </c>
      <c r="AD33" s="9">
        <v>4.8</v>
      </c>
      <c r="AE33" s="9">
        <v>5.2</v>
      </c>
      <c r="AF33" s="9">
        <v>13</v>
      </c>
      <c r="AG33" s="9" t="s">
        <v>231</v>
      </c>
      <c r="AH33" s="9" t="s">
        <v>232</v>
      </c>
      <c r="AI33" s="9" t="s">
        <v>233</v>
      </c>
      <c r="AJ33" s="9">
        <v>24.4</v>
      </c>
      <c r="AK33" s="9">
        <v>68</v>
      </c>
      <c r="AL33" s="9">
        <v>167.1</v>
      </c>
      <c r="AM33" s="9">
        <v>0.96</v>
      </c>
      <c r="AN33" s="9">
        <v>87</v>
      </c>
      <c r="AO33" s="9">
        <v>40.5</v>
      </c>
    </row>
    <row r="34" spans="1:41" x14ac:dyDescent="0.25">
      <c r="A34">
        <v>29</v>
      </c>
      <c r="B34" s="6">
        <v>44431</v>
      </c>
      <c r="C34" s="3" t="s">
        <v>109</v>
      </c>
      <c r="D34" s="3" t="s">
        <v>111</v>
      </c>
      <c r="E34" t="s">
        <v>4</v>
      </c>
      <c r="F34" t="s">
        <v>8</v>
      </c>
      <c r="G34" t="s">
        <v>110</v>
      </c>
      <c r="H34" s="3" t="s">
        <v>109</v>
      </c>
      <c r="I34" s="3" t="s">
        <v>324</v>
      </c>
      <c r="J34">
        <v>40</v>
      </c>
      <c r="K34">
        <v>6</v>
      </c>
      <c r="L34">
        <v>6</v>
      </c>
      <c r="M34">
        <f t="shared" si="4"/>
        <v>35</v>
      </c>
      <c r="N34" t="s">
        <v>297</v>
      </c>
      <c r="O34">
        <v>18.100000000000001</v>
      </c>
      <c r="P34">
        <v>1.6</v>
      </c>
      <c r="Q34" s="8"/>
      <c r="R34">
        <v>10.9</v>
      </c>
      <c r="S34">
        <v>9.8000000000000007</v>
      </c>
      <c r="T34">
        <v>10.4</v>
      </c>
      <c r="U34" s="41">
        <f t="shared" si="1"/>
        <v>10.366666666666667</v>
      </c>
      <c r="V34" s="41">
        <v>25.2</v>
      </c>
      <c r="W34" s="41">
        <v>21.4</v>
      </c>
      <c r="X34" s="41">
        <v>23.3</v>
      </c>
      <c r="Y34" s="41">
        <f t="shared" si="2"/>
        <v>23.299999999999997</v>
      </c>
      <c r="Z34">
        <v>5.52</v>
      </c>
      <c r="AA34">
        <v>5.42</v>
      </c>
      <c r="AB34">
        <v>5.35</v>
      </c>
      <c r="AC34" s="44">
        <f t="shared" si="3"/>
        <v>5.43</v>
      </c>
      <c r="AD34" s="9">
        <v>33.9</v>
      </c>
      <c r="AE34" s="9">
        <v>12.8</v>
      </c>
      <c r="AF34" s="9">
        <v>9</v>
      </c>
      <c r="AG34" s="9" t="s">
        <v>234</v>
      </c>
      <c r="AH34" s="9" t="s">
        <v>235</v>
      </c>
      <c r="AI34" s="9" t="s">
        <v>237</v>
      </c>
      <c r="AJ34" s="9">
        <v>26.6</v>
      </c>
      <c r="AK34" s="9">
        <v>77</v>
      </c>
      <c r="AL34" s="9">
        <v>170</v>
      </c>
      <c r="AM34" s="9">
        <v>0.95</v>
      </c>
      <c r="AN34" s="9">
        <v>93</v>
      </c>
      <c r="AO34" s="9">
        <v>98</v>
      </c>
    </row>
    <row r="35" spans="1:41" x14ac:dyDescent="0.25">
      <c r="A35">
        <v>30</v>
      </c>
      <c r="B35" s="6">
        <v>44452</v>
      </c>
      <c r="C35" s="3" t="s">
        <v>112</v>
      </c>
      <c r="D35" s="3" t="s">
        <v>115</v>
      </c>
      <c r="E35" s="4" t="s">
        <v>4</v>
      </c>
      <c r="F35" s="4" t="s">
        <v>5</v>
      </c>
      <c r="G35" t="s">
        <v>116</v>
      </c>
      <c r="H35" s="3" t="s">
        <v>112</v>
      </c>
      <c r="I35" s="3" t="s">
        <v>323</v>
      </c>
      <c r="J35">
        <v>15</v>
      </c>
      <c r="K35">
        <v>9</v>
      </c>
      <c r="L35">
        <v>9</v>
      </c>
      <c r="M35">
        <f t="shared" si="4"/>
        <v>43.5</v>
      </c>
      <c r="N35" t="s">
        <v>297</v>
      </c>
      <c r="O35">
        <v>8.4</v>
      </c>
      <c r="P35">
        <v>0.8</v>
      </c>
      <c r="Q35" s="8"/>
      <c r="R35">
        <v>8.5</v>
      </c>
      <c r="S35">
        <v>8.6</v>
      </c>
      <c r="T35">
        <v>8.6</v>
      </c>
      <c r="U35" s="41">
        <f t="shared" si="1"/>
        <v>8.5666666666666682</v>
      </c>
      <c r="V35" s="41">
        <v>24</v>
      </c>
      <c r="W35" s="41">
        <v>25.7</v>
      </c>
      <c r="X35" s="41">
        <v>25.7</v>
      </c>
      <c r="Y35" s="41">
        <f t="shared" si="2"/>
        <v>25.133333333333336</v>
      </c>
      <c r="Z35">
        <v>7.06</v>
      </c>
      <c r="AA35">
        <v>7.01</v>
      </c>
      <c r="AB35">
        <v>6.94</v>
      </c>
      <c r="AC35" s="44">
        <f t="shared" si="3"/>
        <v>7.0033333333333339</v>
      </c>
      <c r="AD35" s="9">
        <v>4.3</v>
      </c>
      <c r="AE35" s="9">
        <v>5.3</v>
      </c>
      <c r="AF35" s="9">
        <v>10</v>
      </c>
      <c r="AG35" s="9" t="s">
        <v>238</v>
      </c>
      <c r="AH35" s="9" t="s">
        <v>239</v>
      </c>
      <c r="AI35" s="9" t="s">
        <v>240</v>
      </c>
      <c r="AJ35" s="9">
        <v>23.42</v>
      </c>
      <c r="AK35" s="9">
        <v>63</v>
      </c>
      <c r="AL35" s="9">
        <v>164</v>
      </c>
      <c r="AM35" s="9">
        <v>0.92</v>
      </c>
      <c r="AN35" s="9">
        <v>82.5</v>
      </c>
      <c r="AO35" s="9">
        <v>90</v>
      </c>
    </row>
    <row r="36" spans="1:41" x14ac:dyDescent="0.25">
      <c r="A36">
        <v>31</v>
      </c>
      <c r="B36" s="6">
        <v>44452</v>
      </c>
      <c r="C36" s="3" t="s">
        <v>113</v>
      </c>
      <c r="D36" s="3" t="s">
        <v>42</v>
      </c>
      <c r="E36" t="s">
        <v>4</v>
      </c>
      <c r="F36" s="4" t="s">
        <v>5</v>
      </c>
      <c r="G36" t="s">
        <v>117</v>
      </c>
      <c r="H36" s="3" t="s">
        <v>113</v>
      </c>
      <c r="I36" s="3" t="s">
        <v>324</v>
      </c>
      <c r="J36">
        <v>15</v>
      </c>
      <c r="K36">
        <v>10</v>
      </c>
      <c r="L36">
        <v>13</v>
      </c>
      <c r="M36">
        <f t="shared" si="4"/>
        <v>51</v>
      </c>
      <c r="N36" t="s">
        <v>296</v>
      </c>
      <c r="O36">
        <v>3.4</v>
      </c>
      <c r="P36">
        <v>0.6</v>
      </c>
      <c r="Q36" s="8"/>
      <c r="R36">
        <v>11.9</v>
      </c>
      <c r="S36">
        <v>11.4</v>
      </c>
      <c r="T36">
        <v>12.9</v>
      </c>
      <c r="U36" s="41">
        <f t="shared" si="1"/>
        <v>12.066666666666668</v>
      </c>
      <c r="V36" s="41">
        <v>34.5</v>
      </c>
      <c r="W36" s="41">
        <v>41.2</v>
      </c>
      <c r="X36" s="41">
        <v>49.7</v>
      </c>
      <c r="Y36" s="41">
        <f t="shared" si="2"/>
        <v>41.800000000000004</v>
      </c>
      <c r="Z36">
        <v>5.78</v>
      </c>
      <c r="AA36">
        <v>5.66</v>
      </c>
      <c r="AB36">
        <v>5.6</v>
      </c>
      <c r="AC36" s="44">
        <f t="shared" si="3"/>
        <v>5.68</v>
      </c>
      <c r="AD36" s="9">
        <v>4.3</v>
      </c>
      <c r="AE36" s="9" t="s">
        <v>241</v>
      </c>
      <c r="AF36" s="9">
        <v>5</v>
      </c>
      <c r="AG36" s="9" t="s">
        <v>148</v>
      </c>
      <c r="AH36" s="9" t="s">
        <v>242</v>
      </c>
      <c r="AI36" s="9" t="s">
        <v>243</v>
      </c>
      <c r="AJ36" s="9">
        <v>20.41</v>
      </c>
      <c r="AK36" s="9">
        <v>59</v>
      </c>
      <c r="AL36" s="9">
        <v>170</v>
      </c>
      <c r="AM36" s="9">
        <v>0.85</v>
      </c>
      <c r="AN36" s="9">
        <v>70</v>
      </c>
      <c r="AO36" s="9">
        <v>89</v>
      </c>
    </row>
    <row r="37" spans="1:41" x14ac:dyDescent="0.25">
      <c r="A37">
        <v>32</v>
      </c>
      <c r="B37" s="6">
        <v>44453</v>
      </c>
      <c r="C37" s="3" t="s">
        <v>114</v>
      </c>
      <c r="D37" s="3" t="s">
        <v>42</v>
      </c>
      <c r="E37" s="4" t="s">
        <v>7</v>
      </c>
      <c r="F37" s="4" t="s">
        <v>5</v>
      </c>
      <c r="G37" t="s">
        <v>118</v>
      </c>
      <c r="H37" s="3" t="s">
        <v>114</v>
      </c>
      <c r="I37" s="3" t="s">
        <v>323</v>
      </c>
      <c r="J37" s="8"/>
      <c r="K37" s="8"/>
      <c r="L37" s="8"/>
      <c r="M37" s="8"/>
      <c r="N37" t="s">
        <v>296</v>
      </c>
      <c r="O37" s="8"/>
      <c r="P37" s="8"/>
      <c r="Q37">
        <v>24</v>
      </c>
      <c r="R37">
        <v>7.8</v>
      </c>
      <c r="S37">
        <v>9.4</v>
      </c>
      <c r="T37">
        <v>8.5</v>
      </c>
      <c r="U37" s="41">
        <f t="shared" si="1"/>
        <v>8.5666666666666664</v>
      </c>
      <c r="V37" s="41">
        <v>65.7</v>
      </c>
      <c r="W37" s="41">
        <v>62.1</v>
      </c>
      <c r="X37" s="41">
        <v>65.599999999999994</v>
      </c>
      <c r="Y37" s="41">
        <f t="shared" si="2"/>
        <v>64.466666666666669</v>
      </c>
      <c r="Z37">
        <v>8.0399999999999991</v>
      </c>
      <c r="AA37">
        <v>8.0299999999999994</v>
      </c>
      <c r="AB37">
        <v>7.96</v>
      </c>
      <c r="AC37" s="44">
        <f t="shared" si="3"/>
        <v>8.01</v>
      </c>
      <c r="AD37" s="9">
        <v>6.8</v>
      </c>
      <c r="AE37" s="9">
        <v>6.6</v>
      </c>
      <c r="AF37" s="9">
        <v>56</v>
      </c>
      <c r="AG37" s="9" t="s">
        <v>244</v>
      </c>
      <c r="AH37" s="9" t="s">
        <v>245</v>
      </c>
      <c r="AI37" s="9" t="s">
        <v>246</v>
      </c>
      <c r="AJ37" s="9">
        <v>34.229999999999997</v>
      </c>
      <c r="AK37" s="9">
        <v>93.55</v>
      </c>
      <c r="AL37" s="9">
        <v>165.3</v>
      </c>
      <c r="AM37" s="9">
        <v>0.83</v>
      </c>
      <c r="AN37" s="9">
        <v>99</v>
      </c>
      <c r="AO37" s="9">
        <v>119</v>
      </c>
    </row>
    <row r="38" spans="1:41" x14ac:dyDescent="0.25">
      <c r="A38">
        <v>33</v>
      </c>
      <c r="B38" s="6">
        <v>44497</v>
      </c>
      <c r="C38" s="3" t="s">
        <v>120</v>
      </c>
      <c r="D38" s="3" t="s">
        <v>119</v>
      </c>
      <c r="E38" t="s">
        <v>4</v>
      </c>
      <c r="F38" s="4" t="s">
        <v>5</v>
      </c>
      <c r="G38" t="s">
        <v>301</v>
      </c>
      <c r="H38" s="3" t="s">
        <v>120</v>
      </c>
      <c r="I38" s="3" t="s">
        <v>324</v>
      </c>
      <c r="J38">
        <v>20</v>
      </c>
      <c r="K38">
        <v>5</v>
      </c>
      <c r="L38">
        <v>10</v>
      </c>
      <c r="M38">
        <f t="shared" si="4"/>
        <v>31.5</v>
      </c>
      <c r="N38" t="s">
        <v>297</v>
      </c>
      <c r="O38">
        <v>9.1999999999999993</v>
      </c>
      <c r="P38">
        <v>2.4</v>
      </c>
      <c r="Q38" s="8"/>
      <c r="R38">
        <v>11.8</v>
      </c>
      <c r="S38">
        <v>11.9</v>
      </c>
      <c r="T38">
        <v>12.3</v>
      </c>
      <c r="U38" s="41">
        <f t="shared" si="1"/>
        <v>12</v>
      </c>
      <c r="V38" s="41">
        <v>8.1999999999999993</v>
      </c>
      <c r="W38" s="41">
        <v>6.5</v>
      </c>
      <c r="X38" s="41">
        <v>4.8</v>
      </c>
      <c r="Y38" s="41">
        <f t="shared" si="2"/>
        <v>6.5</v>
      </c>
      <c r="Z38">
        <v>6.22</v>
      </c>
      <c r="AA38">
        <v>6.21</v>
      </c>
      <c r="AB38">
        <v>6.15</v>
      </c>
      <c r="AC38" s="44">
        <f t="shared" si="3"/>
        <v>6.1933333333333325</v>
      </c>
      <c r="AD38" s="9">
        <v>4.0999999999999996</v>
      </c>
      <c r="AE38" s="9">
        <v>5.0999999999999996</v>
      </c>
      <c r="AF38" s="9">
        <v>7</v>
      </c>
      <c r="AG38" s="9" t="s">
        <v>247</v>
      </c>
      <c r="AH38" s="9" t="s">
        <v>248</v>
      </c>
      <c r="AI38" s="9" t="s">
        <v>249</v>
      </c>
      <c r="AJ38" s="9">
        <v>24.9</v>
      </c>
      <c r="AK38" s="9">
        <v>76.25</v>
      </c>
      <c r="AL38" s="9">
        <v>175</v>
      </c>
      <c r="AM38" s="9">
        <v>0.9</v>
      </c>
      <c r="AN38" s="9">
        <v>86.5</v>
      </c>
      <c r="AO38" s="9">
        <v>96</v>
      </c>
    </row>
    <row r="39" spans="1:41" x14ac:dyDescent="0.25">
      <c r="A39">
        <v>34</v>
      </c>
      <c r="B39" s="6">
        <v>44459</v>
      </c>
      <c r="C39" s="3" t="s">
        <v>208</v>
      </c>
      <c r="D39" s="3" t="s">
        <v>209</v>
      </c>
      <c r="E39" t="s">
        <v>4</v>
      </c>
      <c r="F39" s="4" t="s">
        <v>8</v>
      </c>
      <c r="G39" t="s">
        <v>210</v>
      </c>
      <c r="H39" s="3" t="s">
        <v>208</v>
      </c>
      <c r="I39" s="3" t="s">
        <v>324</v>
      </c>
      <c r="J39">
        <v>20</v>
      </c>
      <c r="K39">
        <v>10</v>
      </c>
      <c r="L39">
        <v>2</v>
      </c>
      <c r="M39">
        <f t="shared" si="4"/>
        <v>41</v>
      </c>
      <c r="N39" t="s">
        <v>297</v>
      </c>
      <c r="O39">
        <v>18.600000000000001</v>
      </c>
      <c r="P39">
        <v>2.1</v>
      </c>
      <c r="Q39" s="8"/>
      <c r="R39">
        <v>7.1</v>
      </c>
      <c r="S39">
        <v>7.3</v>
      </c>
      <c r="T39">
        <v>7.9</v>
      </c>
      <c r="U39" s="41">
        <f t="shared" si="1"/>
        <v>7.4333333333333327</v>
      </c>
      <c r="V39" s="41">
        <v>9.5</v>
      </c>
      <c r="W39" s="41">
        <v>10.9</v>
      </c>
      <c r="X39" s="41">
        <v>10.9</v>
      </c>
      <c r="Y39" s="41">
        <f t="shared" si="2"/>
        <v>10.433333333333332</v>
      </c>
      <c r="Z39">
        <v>7.07</v>
      </c>
      <c r="AA39">
        <v>7.13</v>
      </c>
      <c r="AB39">
        <v>7.14</v>
      </c>
      <c r="AC39" s="44">
        <f t="shared" si="3"/>
        <v>7.1133333333333333</v>
      </c>
      <c r="AD39" s="9">
        <v>12.1</v>
      </c>
      <c r="AE39" s="9">
        <v>8.5</v>
      </c>
      <c r="AF39" s="9">
        <v>53</v>
      </c>
      <c r="AG39" s="9" t="s">
        <v>250</v>
      </c>
      <c r="AH39" s="9" t="s">
        <v>251</v>
      </c>
      <c r="AI39" s="9" t="s">
        <v>252</v>
      </c>
      <c r="AJ39" s="11">
        <f>AK39/(AL39/100)/(AL39/100)</f>
        <v>36.068818028025149</v>
      </c>
      <c r="AK39" s="9">
        <v>113</v>
      </c>
      <c r="AL39" s="9">
        <v>177</v>
      </c>
      <c r="AM39" s="9">
        <v>1.03</v>
      </c>
      <c r="AN39" s="9">
        <v>120</v>
      </c>
      <c r="AO39" s="9">
        <v>116.5</v>
      </c>
    </row>
    <row r="40" spans="1:41" x14ac:dyDescent="0.25">
      <c r="A40">
        <v>35</v>
      </c>
      <c r="B40" s="6">
        <v>44466</v>
      </c>
      <c r="C40" s="3" t="s">
        <v>211</v>
      </c>
      <c r="D40" s="3" t="s">
        <v>42</v>
      </c>
      <c r="E40" t="s">
        <v>4</v>
      </c>
      <c r="F40" s="4" t="s">
        <v>5</v>
      </c>
      <c r="G40" t="s">
        <v>212</v>
      </c>
      <c r="H40" s="3" t="s">
        <v>211</v>
      </c>
      <c r="I40" s="3" t="s">
        <v>324</v>
      </c>
      <c r="J40">
        <v>10</v>
      </c>
      <c r="K40">
        <v>8</v>
      </c>
      <c r="L40">
        <v>14</v>
      </c>
      <c r="M40">
        <f t="shared" si="4"/>
        <v>44</v>
      </c>
      <c r="N40" t="s">
        <v>297</v>
      </c>
      <c r="O40">
        <v>11.7</v>
      </c>
      <c r="P40">
        <v>0.6</v>
      </c>
      <c r="Q40" s="8"/>
      <c r="R40">
        <v>7.7</v>
      </c>
      <c r="S40">
        <v>8.6</v>
      </c>
      <c r="T40">
        <v>7.6</v>
      </c>
      <c r="U40" s="41">
        <f t="shared" si="1"/>
        <v>7.9666666666666659</v>
      </c>
      <c r="V40" s="41">
        <v>17.7</v>
      </c>
      <c r="W40" s="41">
        <v>16</v>
      </c>
      <c r="X40" s="41">
        <v>17.7</v>
      </c>
      <c r="Y40" s="41">
        <f t="shared" si="2"/>
        <v>17.133333333333336</v>
      </c>
      <c r="Z40">
        <v>6.7</v>
      </c>
      <c r="AA40">
        <v>6.62</v>
      </c>
      <c r="AB40">
        <v>6.57</v>
      </c>
      <c r="AC40" s="44">
        <f t="shared" si="3"/>
        <v>6.63</v>
      </c>
      <c r="AD40" s="9">
        <v>4.5</v>
      </c>
      <c r="AE40" s="9">
        <v>5</v>
      </c>
      <c r="AF40" s="9">
        <v>21</v>
      </c>
      <c r="AG40" s="9" t="s">
        <v>253</v>
      </c>
      <c r="AH40" s="9" t="s">
        <v>254</v>
      </c>
      <c r="AI40" s="9" t="s">
        <v>255</v>
      </c>
      <c r="AJ40" s="9">
        <v>22.46</v>
      </c>
      <c r="AK40" s="9">
        <v>57.5</v>
      </c>
      <c r="AL40" s="9">
        <v>160</v>
      </c>
      <c r="AM40" s="9">
        <v>0.94</v>
      </c>
      <c r="AN40" s="9">
        <v>75</v>
      </c>
      <c r="AO40" s="9">
        <v>80</v>
      </c>
    </row>
    <row r="41" spans="1:41" x14ac:dyDescent="0.25">
      <c r="A41">
        <v>36</v>
      </c>
      <c r="B41" s="6">
        <v>44468</v>
      </c>
      <c r="C41" s="3" t="s">
        <v>213</v>
      </c>
      <c r="D41" s="3" t="s">
        <v>214</v>
      </c>
      <c r="E41" t="s">
        <v>72</v>
      </c>
      <c r="F41" s="4" t="s">
        <v>5</v>
      </c>
      <c r="G41" t="s">
        <v>215</v>
      </c>
      <c r="H41" s="3" t="s">
        <v>213</v>
      </c>
      <c r="I41" s="3" t="s">
        <v>324</v>
      </c>
      <c r="J41" s="8"/>
      <c r="K41" s="8"/>
      <c r="L41" s="8"/>
      <c r="M41" s="8"/>
      <c r="N41" s="8"/>
      <c r="O41" s="8"/>
      <c r="P41" s="8"/>
      <c r="Q41" s="8"/>
      <c r="R41">
        <v>8.5</v>
      </c>
      <c r="S41">
        <v>8.3000000000000007</v>
      </c>
      <c r="T41">
        <v>8.6</v>
      </c>
      <c r="U41" s="41">
        <f t="shared" si="1"/>
        <v>8.4666666666666668</v>
      </c>
      <c r="V41" s="41">
        <v>46.6</v>
      </c>
      <c r="W41" s="41">
        <v>51.5</v>
      </c>
      <c r="X41" s="41">
        <v>51.7</v>
      </c>
      <c r="Y41" s="41">
        <f t="shared" si="2"/>
        <v>49.933333333333337</v>
      </c>
      <c r="Z41">
        <v>4.68</v>
      </c>
      <c r="AA41">
        <v>4.71</v>
      </c>
      <c r="AB41">
        <v>4.7300000000000004</v>
      </c>
      <c r="AC41" s="44">
        <f t="shared" si="3"/>
        <v>4.706666666666667</v>
      </c>
      <c r="AD41" s="10">
        <v>4.8</v>
      </c>
      <c r="AE41" s="10">
        <v>5</v>
      </c>
      <c r="AF41" s="10">
        <v>2</v>
      </c>
      <c r="AG41" s="9" t="s">
        <v>259</v>
      </c>
      <c r="AH41" s="9" t="s">
        <v>174</v>
      </c>
      <c r="AI41" s="9" t="s">
        <v>230</v>
      </c>
      <c r="AJ41" s="11">
        <f>AK41/(AL41/100)/(AL41/100)</f>
        <v>20.340608847950733</v>
      </c>
      <c r="AK41" s="9">
        <v>57</v>
      </c>
      <c r="AL41" s="9">
        <v>167.4</v>
      </c>
      <c r="AM41" s="11">
        <f>AN41/AO41</f>
        <v>0.91719745222929938</v>
      </c>
      <c r="AN41" s="9">
        <v>72</v>
      </c>
      <c r="AO41" s="9">
        <v>78.5</v>
      </c>
    </row>
    <row r="42" spans="1:41" x14ac:dyDescent="0.25">
      <c r="A42">
        <v>37</v>
      </c>
      <c r="B42" s="6">
        <v>44473</v>
      </c>
      <c r="C42" s="3" t="s">
        <v>216</v>
      </c>
      <c r="D42" s="3" t="s">
        <v>42</v>
      </c>
      <c r="E42" t="s">
        <v>4</v>
      </c>
      <c r="F42" s="4" t="s">
        <v>8</v>
      </c>
      <c r="G42" t="s">
        <v>218</v>
      </c>
      <c r="H42" s="3" t="s">
        <v>216</v>
      </c>
      <c r="I42" s="3" t="s">
        <v>324</v>
      </c>
      <c r="J42">
        <v>5</v>
      </c>
      <c r="K42">
        <v>3</v>
      </c>
      <c r="L42">
        <v>4</v>
      </c>
      <c r="M42">
        <f t="shared" si="4"/>
        <v>15.5</v>
      </c>
      <c r="N42" t="s">
        <v>298</v>
      </c>
      <c r="O42">
        <v>1.2</v>
      </c>
      <c r="P42">
        <v>0.4</v>
      </c>
      <c r="Q42" s="8"/>
      <c r="R42">
        <v>5.9</v>
      </c>
      <c r="S42">
        <v>7.7</v>
      </c>
      <c r="T42">
        <v>7.7</v>
      </c>
      <c r="U42" s="41">
        <f t="shared" si="1"/>
        <v>7.1000000000000005</v>
      </c>
      <c r="V42" s="41">
        <v>30.7</v>
      </c>
      <c r="W42" s="41">
        <v>35.4</v>
      </c>
      <c r="X42" s="41">
        <v>38.4</v>
      </c>
      <c r="Y42" s="41">
        <f t="shared" si="2"/>
        <v>34.833333333333336</v>
      </c>
      <c r="Z42">
        <v>6.99</v>
      </c>
      <c r="AA42">
        <v>6.94</v>
      </c>
      <c r="AB42">
        <v>6.89</v>
      </c>
      <c r="AC42" s="44">
        <f t="shared" si="3"/>
        <v>6.94</v>
      </c>
      <c r="AD42" s="10">
        <v>10.1</v>
      </c>
      <c r="AE42" s="10">
        <v>7.4</v>
      </c>
      <c r="AF42" s="10">
        <v>7</v>
      </c>
      <c r="AG42" s="9" t="s">
        <v>256</v>
      </c>
      <c r="AH42" s="9" t="s">
        <v>257</v>
      </c>
      <c r="AI42" s="9" t="s">
        <v>258</v>
      </c>
      <c r="AJ42" s="11">
        <f>AK42/(AL42/100)/(AL42/100)</f>
        <v>34.079084287200835</v>
      </c>
      <c r="AK42" s="9">
        <v>117.9</v>
      </c>
      <c r="AL42" s="9">
        <v>186</v>
      </c>
      <c r="AM42" s="9">
        <v>0.96</v>
      </c>
      <c r="AN42" s="9">
        <v>114</v>
      </c>
      <c r="AO42" s="9">
        <v>119</v>
      </c>
    </row>
    <row r="43" spans="1:41" x14ac:dyDescent="0.25">
      <c r="A43">
        <v>38</v>
      </c>
      <c r="B43" s="6">
        <v>44473</v>
      </c>
      <c r="C43" s="3" t="s">
        <v>217</v>
      </c>
      <c r="D43" s="3" t="s">
        <v>42</v>
      </c>
      <c r="E43" t="s">
        <v>4</v>
      </c>
      <c r="F43" s="4" t="s">
        <v>5</v>
      </c>
      <c r="G43" t="s">
        <v>219</v>
      </c>
      <c r="H43" s="3" t="s">
        <v>217</v>
      </c>
      <c r="I43" s="3" t="s">
        <v>326</v>
      </c>
      <c r="J43">
        <v>6</v>
      </c>
      <c r="K43">
        <v>6</v>
      </c>
      <c r="L43">
        <v>10</v>
      </c>
      <c r="M43">
        <f t="shared" si="4"/>
        <v>32.200000000000003</v>
      </c>
      <c r="N43" t="s">
        <v>297</v>
      </c>
      <c r="O43">
        <v>7.6</v>
      </c>
      <c r="P43">
        <v>1.2</v>
      </c>
      <c r="Q43" s="8"/>
      <c r="R43">
        <v>6</v>
      </c>
      <c r="S43">
        <v>6.9</v>
      </c>
      <c r="T43">
        <v>6.6</v>
      </c>
      <c r="U43" s="41">
        <f t="shared" si="1"/>
        <v>6.5</v>
      </c>
      <c r="V43" s="41">
        <v>19.100000000000001</v>
      </c>
      <c r="W43" s="41">
        <v>22.4</v>
      </c>
      <c r="X43" s="41">
        <v>20.399999999999999</v>
      </c>
      <c r="Y43" s="41">
        <f t="shared" si="2"/>
        <v>20.633333333333333</v>
      </c>
      <c r="Z43">
        <v>6.67</v>
      </c>
      <c r="AA43">
        <v>6.6</v>
      </c>
      <c r="AB43">
        <v>6.57</v>
      </c>
      <c r="AC43" s="44">
        <f t="shared" si="3"/>
        <v>6.6133333333333333</v>
      </c>
      <c r="AD43" s="10">
        <v>4.5999999999999996</v>
      </c>
      <c r="AE43" s="10">
        <v>5.0999999999999996</v>
      </c>
      <c r="AF43" s="10">
        <v>9</v>
      </c>
      <c r="AG43" s="9" t="s">
        <v>260</v>
      </c>
      <c r="AH43" s="9" t="s">
        <v>261</v>
      </c>
      <c r="AI43" s="9" t="s">
        <v>262</v>
      </c>
      <c r="AJ43" s="9">
        <v>19.57</v>
      </c>
      <c r="AK43" s="9">
        <v>50.1</v>
      </c>
      <c r="AL43" s="9">
        <v>160</v>
      </c>
      <c r="AM43" s="9">
        <v>0.82</v>
      </c>
      <c r="AN43" s="9">
        <v>62</v>
      </c>
      <c r="AO43" s="9">
        <v>76</v>
      </c>
    </row>
    <row r="44" spans="1:41" x14ac:dyDescent="0.25">
      <c r="A44">
        <v>39</v>
      </c>
      <c r="B44" s="6">
        <v>44475</v>
      </c>
      <c r="C44" s="3" t="s">
        <v>222</v>
      </c>
      <c r="D44" s="3" t="s">
        <v>224</v>
      </c>
      <c r="E44" t="s">
        <v>72</v>
      </c>
      <c r="F44" s="4" t="s">
        <v>5</v>
      </c>
      <c r="G44" t="s">
        <v>220</v>
      </c>
      <c r="H44" s="3" t="s">
        <v>222</v>
      </c>
      <c r="I44" s="3" t="s">
        <v>324</v>
      </c>
      <c r="J44" s="8"/>
      <c r="K44" s="8"/>
      <c r="L44" s="8"/>
      <c r="M44" s="8"/>
      <c r="N44" s="8"/>
      <c r="O44" s="8"/>
      <c r="P44" s="8"/>
      <c r="Q44" s="8"/>
      <c r="R44">
        <v>7.8</v>
      </c>
      <c r="S44">
        <v>8.4</v>
      </c>
      <c r="T44">
        <v>9.1999999999999993</v>
      </c>
      <c r="U44" s="41">
        <f t="shared" si="1"/>
        <v>8.4666666666666668</v>
      </c>
      <c r="V44" s="41">
        <v>33.799999999999997</v>
      </c>
      <c r="W44" s="41">
        <v>33.6</v>
      </c>
      <c r="X44" s="41">
        <v>38.5</v>
      </c>
      <c r="Y44" s="41">
        <f t="shared" si="2"/>
        <v>35.300000000000004</v>
      </c>
      <c r="Z44">
        <v>5.9</v>
      </c>
      <c r="AA44">
        <v>5.84</v>
      </c>
      <c r="AB44">
        <v>5.68</v>
      </c>
      <c r="AC44" s="44">
        <f t="shared" si="3"/>
        <v>5.8066666666666675</v>
      </c>
      <c r="AD44" s="10">
        <v>6.5</v>
      </c>
      <c r="AE44" s="10">
        <v>5.8</v>
      </c>
      <c r="AF44" s="10">
        <v>1</v>
      </c>
      <c r="AG44" s="9" t="s">
        <v>263</v>
      </c>
      <c r="AH44" s="9" t="s">
        <v>264</v>
      </c>
      <c r="AI44" s="9" t="s">
        <v>265</v>
      </c>
      <c r="AJ44" s="11">
        <v>33.42</v>
      </c>
      <c r="AK44" s="9">
        <v>91</v>
      </c>
      <c r="AL44" s="9">
        <v>165</v>
      </c>
      <c r="AM44" s="9">
        <v>1.08</v>
      </c>
      <c r="AN44" s="9">
        <v>108</v>
      </c>
      <c r="AO44" s="9">
        <v>100</v>
      </c>
    </row>
    <row r="45" spans="1:41" x14ac:dyDescent="0.25">
      <c r="A45">
        <v>40</v>
      </c>
      <c r="B45" s="6">
        <v>44475</v>
      </c>
      <c r="C45" s="3" t="s">
        <v>223</v>
      </c>
      <c r="D45" s="3" t="s">
        <v>225</v>
      </c>
      <c r="E45" t="s">
        <v>72</v>
      </c>
      <c r="F45" s="4" t="s">
        <v>5</v>
      </c>
      <c r="G45" t="s">
        <v>221</v>
      </c>
      <c r="H45" s="3" t="s">
        <v>223</v>
      </c>
      <c r="I45" s="3" t="s">
        <v>324</v>
      </c>
      <c r="J45" s="8"/>
      <c r="K45" s="8"/>
      <c r="L45" s="8"/>
      <c r="M45" s="8"/>
      <c r="N45" s="8"/>
      <c r="O45" s="8"/>
      <c r="P45" s="8"/>
      <c r="Q45" s="8"/>
      <c r="R45">
        <v>5.0999999999999996</v>
      </c>
      <c r="S45">
        <v>6.6</v>
      </c>
      <c r="T45">
        <v>5.7</v>
      </c>
      <c r="U45" s="41">
        <f t="shared" si="1"/>
        <v>5.8</v>
      </c>
      <c r="V45" s="41">
        <v>28.9</v>
      </c>
      <c r="W45" s="41">
        <v>30.7</v>
      </c>
      <c r="X45" s="41">
        <v>28.7</v>
      </c>
      <c r="Y45" s="41">
        <f t="shared" si="2"/>
        <v>29.433333333333334</v>
      </c>
      <c r="Z45">
        <v>5.79</v>
      </c>
      <c r="AA45">
        <v>5.7</v>
      </c>
      <c r="AB45">
        <v>5.69</v>
      </c>
      <c r="AC45" s="44">
        <f t="shared" si="3"/>
        <v>5.7266666666666666</v>
      </c>
      <c r="AD45" s="10">
        <v>4.0999999999999996</v>
      </c>
      <c r="AE45" s="10">
        <v>5.0999999999999996</v>
      </c>
      <c r="AF45" s="10">
        <v>19</v>
      </c>
      <c r="AG45" s="9" t="s">
        <v>266</v>
      </c>
      <c r="AH45" s="9" t="s">
        <v>267</v>
      </c>
      <c r="AI45" s="9" t="s">
        <v>191</v>
      </c>
      <c r="AJ45" s="9">
        <v>25.4</v>
      </c>
      <c r="AK45" s="9">
        <v>70</v>
      </c>
      <c r="AL45" s="9">
        <v>160</v>
      </c>
      <c r="AM45" s="9">
        <v>0.88</v>
      </c>
      <c r="AN45" s="9">
        <v>91</v>
      </c>
      <c r="AO45" s="9">
        <v>104</v>
      </c>
    </row>
    <row r="46" spans="1:41" x14ac:dyDescent="0.25">
      <c r="A46">
        <v>41</v>
      </c>
      <c r="B46" s="6">
        <v>44482</v>
      </c>
      <c r="C46" s="3" t="s">
        <v>268</v>
      </c>
      <c r="D46" s="3" t="s">
        <v>274</v>
      </c>
      <c r="E46" t="s">
        <v>72</v>
      </c>
      <c r="F46" s="4" t="s">
        <v>5</v>
      </c>
      <c r="G46" t="s">
        <v>272</v>
      </c>
      <c r="H46" s="3" t="s">
        <v>268</v>
      </c>
      <c r="I46" s="3" t="s">
        <v>324</v>
      </c>
      <c r="J46" s="8"/>
      <c r="K46" s="8"/>
      <c r="L46" s="8"/>
      <c r="M46" s="8"/>
      <c r="N46" s="8"/>
      <c r="O46" s="8"/>
      <c r="P46" s="8"/>
      <c r="Q46" s="8"/>
      <c r="R46">
        <v>11</v>
      </c>
      <c r="S46">
        <v>10</v>
      </c>
      <c r="T46">
        <v>9.3000000000000007</v>
      </c>
      <c r="U46" s="41">
        <f t="shared" si="1"/>
        <v>10.1</v>
      </c>
      <c r="V46" s="41">
        <v>46</v>
      </c>
      <c r="W46" s="41">
        <v>57.8</v>
      </c>
      <c r="X46" s="41">
        <v>49.4</v>
      </c>
      <c r="Y46" s="41">
        <f t="shared" si="2"/>
        <v>51.066666666666663</v>
      </c>
      <c r="Z46">
        <v>5.99</v>
      </c>
      <c r="AA46">
        <v>5.94</v>
      </c>
      <c r="AB46">
        <v>5.93</v>
      </c>
      <c r="AC46" s="44">
        <f t="shared" si="3"/>
        <v>5.9533333333333331</v>
      </c>
      <c r="AD46" s="10">
        <v>5.4</v>
      </c>
      <c r="AE46" s="10">
        <v>6.1</v>
      </c>
      <c r="AF46" s="10">
        <v>70</v>
      </c>
      <c r="AG46" s="9" t="s">
        <v>276</v>
      </c>
      <c r="AH46" s="9" t="s">
        <v>277</v>
      </c>
      <c r="AI46" s="9" t="s">
        <v>278</v>
      </c>
      <c r="AJ46" s="9">
        <v>32.03</v>
      </c>
      <c r="AK46" s="9">
        <v>82</v>
      </c>
      <c r="AL46" s="9">
        <v>160</v>
      </c>
      <c r="AM46" s="9">
        <v>0.93</v>
      </c>
      <c r="AN46" s="9">
        <v>93</v>
      </c>
      <c r="AO46" s="9">
        <v>100</v>
      </c>
    </row>
    <row r="47" spans="1:41" x14ac:dyDescent="0.25">
      <c r="A47">
        <v>42</v>
      </c>
      <c r="B47" s="6">
        <v>44482</v>
      </c>
      <c r="C47" s="3" t="s">
        <v>269</v>
      </c>
      <c r="D47" s="3" t="s">
        <v>275</v>
      </c>
      <c r="E47" t="s">
        <v>72</v>
      </c>
      <c r="F47" s="4" t="s">
        <v>5</v>
      </c>
      <c r="G47" t="s">
        <v>273</v>
      </c>
      <c r="H47" s="3" t="s">
        <v>269</v>
      </c>
      <c r="I47" s="3" t="s">
        <v>324</v>
      </c>
      <c r="J47" s="8"/>
      <c r="K47" s="8"/>
      <c r="L47" s="8"/>
      <c r="M47" s="8"/>
      <c r="N47" s="8"/>
      <c r="O47" s="8"/>
      <c r="P47" s="8"/>
      <c r="Q47" s="8"/>
      <c r="R47">
        <v>8.4</v>
      </c>
      <c r="S47">
        <v>8.8000000000000007</v>
      </c>
      <c r="T47">
        <v>8.1</v>
      </c>
      <c r="U47" s="41">
        <f t="shared" si="1"/>
        <v>8.4333333333333353</v>
      </c>
      <c r="V47" s="41">
        <v>25.7</v>
      </c>
      <c r="W47" s="41">
        <v>28.8</v>
      </c>
      <c r="X47" s="41">
        <v>24.5</v>
      </c>
      <c r="Y47" s="41">
        <f t="shared" si="2"/>
        <v>26.333333333333332</v>
      </c>
      <c r="Z47">
        <v>6.25</v>
      </c>
      <c r="AA47">
        <v>6.24</v>
      </c>
      <c r="AB47">
        <v>6.22</v>
      </c>
      <c r="AC47" s="44">
        <f t="shared" si="3"/>
        <v>6.2366666666666672</v>
      </c>
      <c r="AD47" s="10">
        <v>5.4</v>
      </c>
      <c r="AE47" s="10">
        <v>5.0999999999999996</v>
      </c>
      <c r="AF47" s="10">
        <v>26</v>
      </c>
      <c r="AG47" s="9" t="s">
        <v>174</v>
      </c>
      <c r="AH47" s="9" t="s">
        <v>279</v>
      </c>
      <c r="AI47" s="9" t="s">
        <v>280</v>
      </c>
      <c r="AJ47" s="9">
        <v>26.75</v>
      </c>
      <c r="AK47" s="9">
        <v>61</v>
      </c>
      <c r="AL47" s="9">
        <v>151</v>
      </c>
      <c r="AM47" s="9">
        <v>0.87</v>
      </c>
      <c r="AN47" s="9">
        <v>87</v>
      </c>
      <c r="AO47" s="9">
        <v>100</v>
      </c>
    </row>
    <row r="48" spans="1:41" x14ac:dyDescent="0.25">
      <c r="A48">
        <v>43</v>
      </c>
      <c r="B48" s="6">
        <v>44487</v>
      </c>
      <c r="C48" s="3" t="s">
        <v>270</v>
      </c>
      <c r="D48" s="3" t="s">
        <v>42</v>
      </c>
      <c r="E48" t="s">
        <v>4</v>
      </c>
      <c r="F48" s="4" t="s">
        <v>5</v>
      </c>
      <c r="G48" t="s">
        <v>291</v>
      </c>
      <c r="H48" s="3" t="s">
        <v>270</v>
      </c>
      <c r="I48" s="3" t="s">
        <v>324</v>
      </c>
      <c r="J48">
        <v>10</v>
      </c>
      <c r="K48">
        <v>6</v>
      </c>
      <c r="L48">
        <v>4</v>
      </c>
      <c r="M48">
        <f t="shared" ref="M48:M49" si="6">J48/5+7*K48/2+L48</f>
        <v>27</v>
      </c>
      <c r="N48" t="s">
        <v>297</v>
      </c>
      <c r="O48">
        <v>3.4</v>
      </c>
      <c r="P48">
        <v>0.8</v>
      </c>
      <c r="Q48" s="8"/>
      <c r="R48">
        <v>12.1</v>
      </c>
      <c r="S48">
        <v>15</v>
      </c>
      <c r="T48">
        <v>17</v>
      </c>
      <c r="U48" s="41">
        <f t="shared" si="1"/>
        <v>14.700000000000001</v>
      </c>
      <c r="V48" s="41">
        <v>11.2</v>
      </c>
      <c r="W48" s="41">
        <v>12.8</v>
      </c>
      <c r="X48" s="41">
        <v>11.3</v>
      </c>
      <c r="Y48" s="41">
        <f t="shared" si="2"/>
        <v>11.766666666666666</v>
      </c>
      <c r="Z48">
        <v>7.53</v>
      </c>
      <c r="AA48">
        <v>6.67</v>
      </c>
      <c r="AB48">
        <v>6.61</v>
      </c>
      <c r="AC48" s="44">
        <f t="shared" si="3"/>
        <v>6.9366666666666665</v>
      </c>
      <c r="AD48" s="10">
        <v>5.9</v>
      </c>
      <c r="AE48" s="10">
        <v>6.8</v>
      </c>
      <c r="AF48" s="10">
        <v>17</v>
      </c>
      <c r="AG48" s="9" t="s">
        <v>281</v>
      </c>
      <c r="AH48" s="9" t="s">
        <v>282</v>
      </c>
      <c r="AI48" s="9" t="s">
        <v>283</v>
      </c>
      <c r="AJ48" s="9">
        <v>41.03</v>
      </c>
      <c r="AK48" s="9">
        <v>130</v>
      </c>
      <c r="AL48" s="9">
        <v>178</v>
      </c>
      <c r="AM48" s="9">
        <v>1.03</v>
      </c>
      <c r="AN48" s="9">
        <v>122</v>
      </c>
      <c r="AO48" s="9">
        <v>119</v>
      </c>
    </row>
    <row r="49" spans="1:41" x14ac:dyDescent="0.25">
      <c r="A49">
        <v>44</v>
      </c>
      <c r="B49" s="6">
        <v>44487</v>
      </c>
      <c r="C49" s="3" t="s">
        <v>271</v>
      </c>
      <c r="D49" s="3" t="s">
        <v>42</v>
      </c>
      <c r="E49" t="s">
        <v>4</v>
      </c>
      <c r="F49" s="4" t="s">
        <v>5</v>
      </c>
      <c r="G49" t="s">
        <v>292</v>
      </c>
      <c r="H49" s="3" t="s">
        <v>271</v>
      </c>
      <c r="I49" s="3" t="s">
        <v>323</v>
      </c>
      <c r="J49">
        <v>10</v>
      </c>
      <c r="K49">
        <v>4</v>
      </c>
      <c r="L49">
        <v>4</v>
      </c>
      <c r="M49">
        <f t="shared" si="6"/>
        <v>20</v>
      </c>
      <c r="N49" t="s">
        <v>298</v>
      </c>
      <c r="O49">
        <v>1.5</v>
      </c>
      <c r="P49">
        <v>0.4</v>
      </c>
      <c r="Q49" s="8"/>
      <c r="R49">
        <v>7</v>
      </c>
      <c r="S49">
        <v>6.4</v>
      </c>
      <c r="T49">
        <v>6.1</v>
      </c>
      <c r="U49" s="41">
        <f t="shared" si="1"/>
        <v>6.5</v>
      </c>
      <c r="V49" s="41">
        <v>25.6</v>
      </c>
      <c r="W49" s="41">
        <v>19.5</v>
      </c>
      <c r="X49" s="41">
        <v>29.2</v>
      </c>
      <c r="Y49" s="41">
        <f t="shared" si="2"/>
        <v>24.766666666666666</v>
      </c>
      <c r="Z49">
        <v>6.3</v>
      </c>
      <c r="AA49">
        <v>5.8</v>
      </c>
      <c r="AB49">
        <v>5.58</v>
      </c>
      <c r="AC49" s="44">
        <f t="shared" si="3"/>
        <v>5.8933333333333335</v>
      </c>
      <c r="AD49" s="10">
        <v>4.4000000000000004</v>
      </c>
      <c r="AE49" s="10">
        <v>5.4</v>
      </c>
      <c r="AF49" s="10">
        <v>2</v>
      </c>
      <c r="AG49" s="9" t="s">
        <v>284</v>
      </c>
      <c r="AH49" s="9" t="s">
        <v>285</v>
      </c>
      <c r="AI49" s="9" t="s">
        <v>286</v>
      </c>
      <c r="AJ49" s="9">
        <v>23.15</v>
      </c>
      <c r="AK49" s="9">
        <v>75</v>
      </c>
      <c r="AL49" s="9">
        <v>180</v>
      </c>
      <c r="AM49" s="9">
        <v>0.97</v>
      </c>
      <c r="AN49" s="9">
        <v>86</v>
      </c>
      <c r="AO49" s="9">
        <v>88.5</v>
      </c>
    </row>
    <row r="50" spans="1:41" x14ac:dyDescent="0.25">
      <c r="A50">
        <v>45</v>
      </c>
      <c r="B50" s="6">
        <v>44494</v>
      </c>
      <c r="C50" s="3" t="s">
        <v>289</v>
      </c>
      <c r="D50" s="3" t="s">
        <v>287</v>
      </c>
      <c r="E50" t="s">
        <v>72</v>
      </c>
      <c r="F50" s="4" t="s">
        <v>5</v>
      </c>
      <c r="G50" t="s">
        <v>293</v>
      </c>
      <c r="H50" s="3" t="s">
        <v>289</v>
      </c>
      <c r="I50" s="3" t="s">
        <v>324</v>
      </c>
      <c r="J50" s="8"/>
      <c r="K50" s="8"/>
      <c r="L50" s="8"/>
      <c r="M50" s="8"/>
      <c r="N50" s="8"/>
      <c r="O50" s="8"/>
      <c r="P50" s="8"/>
      <c r="Q50" s="8"/>
      <c r="R50">
        <v>6.5</v>
      </c>
      <c r="S50">
        <v>6.9</v>
      </c>
      <c r="T50">
        <v>7.1</v>
      </c>
      <c r="U50" s="41">
        <f t="shared" si="1"/>
        <v>6.833333333333333</v>
      </c>
      <c r="V50" s="41">
        <v>28.9</v>
      </c>
      <c r="W50" s="41">
        <v>29.1</v>
      </c>
      <c r="X50" s="41">
        <v>27.1</v>
      </c>
      <c r="Y50" s="41">
        <f t="shared" si="2"/>
        <v>28.366666666666664</v>
      </c>
      <c r="Z50">
        <v>5.26</v>
      </c>
      <c r="AA50">
        <v>5.19</v>
      </c>
      <c r="AB50">
        <v>5.15</v>
      </c>
      <c r="AC50" s="44">
        <f t="shared" si="3"/>
        <v>5.2</v>
      </c>
      <c r="AD50" s="9">
        <v>4.7</v>
      </c>
      <c r="AE50" s="9">
        <v>5.0999999999999996</v>
      </c>
      <c r="AF50" s="9">
        <v>8</v>
      </c>
      <c r="AG50" s="9" t="s">
        <v>306</v>
      </c>
      <c r="AH50" s="9" t="s">
        <v>307</v>
      </c>
      <c r="AI50" s="9" t="s">
        <v>308</v>
      </c>
      <c r="AJ50" s="9">
        <v>26.17</v>
      </c>
      <c r="AK50" s="9">
        <v>67</v>
      </c>
      <c r="AL50" s="9">
        <v>160</v>
      </c>
      <c r="AM50" s="9">
        <v>0.92</v>
      </c>
      <c r="AN50" s="9">
        <v>80</v>
      </c>
      <c r="AO50" s="9">
        <v>87</v>
      </c>
    </row>
    <row r="51" spans="1:41" x14ac:dyDescent="0.25">
      <c r="A51">
        <v>46</v>
      </c>
      <c r="B51" s="6">
        <v>44494</v>
      </c>
      <c r="C51" s="3" t="s">
        <v>290</v>
      </c>
      <c r="D51" s="3" t="s">
        <v>288</v>
      </c>
      <c r="E51" t="s">
        <v>72</v>
      </c>
      <c r="F51" s="4" t="s">
        <v>5</v>
      </c>
      <c r="G51" t="s">
        <v>294</v>
      </c>
      <c r="H51" s="3" t="s">
        <v>290</v>
      </c>
      <c r="I51" s="3" t="s">
        <v>326</v>
      </c>
      <c r="J51" s="8"/>
      <c r="K51" s="8"/>
      <c r="L51" s="8"/>
      <c r="M51" s="8"/>
      <c r="N51" s="8"/>
      <c r="O51" s="8"/>
      <c r="P51" s="8"/>
      <c r="Q51" s="8"/>
      <c r="R51">
        <v>6.7</v>
      </c>
      <c r="S51">
        <v>6.9</v>
      </c>
      <c r="T51">
        <v>6.1</v>
      </c>
      <c r="U51" s="41">
        <f t="shared" si="1"/>
        <v>6.5666666666666673</v>
      </c>
      <c r="V51" s="41">
        <v>19.2</v>
      </c>
      <c r="W51" s="41">
        <v>18.8</v>
      </c>
      <c r="X51" s="41">
        <v>16.3</v>
      </c>
      <c r="Y51" s="41">
        <f t="shared" si="2"/>
        <v>18.099999999999998</v>
      </c>
      <c r="Z51">
        <v>4.0999999999999996</v>
      </c>
      <c r="AA51">
        <v>4.79</v>
      </c>
      <c r="AB51">
        <v>4.3600000000000003</v>
      </c>
      <c r="AC51" s="44">
        <f t="shared" si="3"/>
        <v>4.416666666666667</v>
      </c>
      <c r="AD51" s="9">
        <v>5.7</v>
      </c>
      <c r="AE51" s="9">
        <v>5.2</v>
      </c>
      <c r="AF51" s="9">
        <v>5</v>
      </c>
      <c r="AG51" s="9" t="s">
        <v>309</v>
      </c>
      <c r="AH51" s="9" t="s">
        <v>310</v>
      </c>
      <c r="AI51" s="9" t="s">
        <v>311</v>
      </c>
      <c r="AJ51" s="9">
        <v>26.77</v>
      </c>
      <c r="AK51" s="9">
        <v>82</v>
      </c>
      <c r="AL51" s="9">
        <v>175</v>
      </c>
      <c r="AM51" s="9">
        <v>1.03</v>
      </c>
      <c r="AN51" s="9">
        <v>98</v>
      </c>
      <c r="AO51" s="9">
        <v>93.5</v>
      </c>
    </row>
    <row r="52" spans="1:41" x14ac:dyDescent="0.25">
      <c r="A52">
        <v>47</v>
      </c>
      <c r="B52" s="6">
        <v>44496</v>
      </c>
      <c r="C52" s="3" t="s">
        <v>299</v>
      </c>
      <c r="D52" s="3" t="s">
        <v>304</v>
      </c>
      <c r="E52" t="s">
        <v>72</v>
      </c>
      <c r="F52" s="4" t="s">
        <v>5</v>
      </c>
      <c r="G52" t="s">
        <v>302</v>
      </c>
      <c r="H52" s="3" t="s">
        <v>299</v>
      </c>
      <c r="I52" s="3" t="s">
        <v>326</v>
      </c>
      <c r="J52" s="8"/>
      <c r="K52" s="8"/>
      <c r="L52" s="8"/>
      <c r="M52" s="8"/>
      <c r="N52" s="8"/>
      <c r="O52" s="8"/>
      <c r="P52" s="8"/>
      <c r="Q52" s="8"/>
      <c r="R52">
        <v>6.2</v>
      </c>
      <c r="S52">
        <v>6.2</v>
      </c>
      <c r="T52">
        <v>6.1</v>
      </c>
      <c r="U52" s="41">
        <f t="shared" si="1"/>
        <v>6.166666666666667</v>
      </c>
      <c r="V52" s="41">
        <v>29.7</v>
      </c>
      <c r="W52" s="41">
        <v>28.6</v>
      </c>
      <c r="X52" s="41">
        <v>26.2</v>
      </c>
      <c r="Y52" s="41">
        <f t="shared" si="2"/>
        <v>28.166666666666668</v>
      </c>
      <c r="Z52">
        <v>5.71</v>
      </c>
      <c r="AA52">
        <v>5.77</v>
      </c>
      <c r="AB52">
        <v>5.89</v>
      </c>
      <c r="AC52" s="44">
        <f t="shared" si="3"/>
        <v>5.79</v>
      </c>
      <c r="AD52" s="9">
        <v>4.9000000000000004</v>
      </c>
      <c r="AE52" s="9">
        <v>5.3</v>
      </c>
      <c r="AF52" s="9">
        <v>17</v>
      </c>
      <c r="AG52" s="9" t="s">
        <v>385</v>
      </c>
      <c r="AH52" s="9" t="s">
        <v>386</v>
      </c>
      <c r="AI52" s="9" t="s">
        <v>387</v>
      </c>
      <c r="AJ52" s="9">
        <v>25.61</v>
      </c>
      <c r="AK52" s="9">
        <v>66.400000000000006</v>
      </c>
      <c r="AL52" s="9">
        <v>161</v>
      </c>
      <c r="AM52" s="9">
        <v>0.96</v>
      </c>
      <c r="AN52" s="9">
        <v>96</v>
      </c>
      <c r="AO52" s="9">
        <v>97</v>
      </c>
    </row>
    <row r="53" spans="1:41" x14ac:dyDescent="0.25">
      <c r="A53">
        <v>48</v>
      </c>
      <c r="B53" s="6">
        <v>44496</v>
      </c>
      <c r="C53" s="3" t="s">
        <v>300</v>
      </c>
      <c r="D53" s="3" t="s">
        <v>305</v>
      </c>
      <c r="E53" t="s">
        <v>72</v>
      </c>
      <c r="F53" s="4" t="s">
        <v>5</v>
      </c>
      <c r="G53" t="s">
        <v>303</v>
      </c>
      <c r="H53" s="3" t="s">
        <v>300</v>
      </c>
      <c r="I53" s="3" t="s">
        <v>323</v>
      </c>
      <c r="J53" s="8"/>
      <c r="K53" s="8"/>
      <c r="L53" s="8"/>
      <c r="M53" s="8"/>
      <c r="N53" s="8"/>
      <c r="O53" s="8"/>
      <c r="P53" s="8"/>
      <c r="Q53" s="8"/>
      <c r="R53">
        <v>6.5</v>
      </c>
      <c r="S53">
        <v>5.9</v>
      </c>
      <c r="T53">
        <v>6.2</v>
      </c>
      <c r="U53" s="41">
        <f t="shared" si="1"/>
        <v>6.2</v>
      </c>
      <c r="V53" s="41">
        <v>35.299999999999997</v>
      </c>
      <c r="W53" s="41">
        <v>33.799999999999997</v>
      </c>
      <c r="X53" s="41">
        <v>36.9</v>
      </c>
      <c r="Y53" s="41">
        <f t="shared" si="2"/>
        <v>35.333333333333336</v>
      </c>
      <c r="Z53">
        <v>5.4</v>
      </c>
      <c r="AA53">
        <v>4.95</v>
      </c>
      <c r="AB53">
        <v>4.88</v>
      </c>
      <c r="AC53" s="44">
        <f t="shared" si="3"/>
        <v>5.0766666666666671</v>
      </c>
      <c r="AD53" s="9">
        <v>5.2</v>
      </c>
      <c r="AE53" s="9">
        <v>5.4</v>
      </c>
      <c r="AF53" s="9">
        <v>17</v>
      </c>
      <c r="AG53" s="9" t="s">
        <v>382</v>
      </c>
      <c r="AH53" s="9" t="s">
        <v>383</v>
      </c>
      <c r="AI53" s="9" t="s">
        <v>384</v>
      </c>
      <c r="AJ53" s="9">
        <v>22.94</v>
      </c>
      <c r="AK53" s="9">
        <v>53</v>
      </c>
      <c r="AL53" s="9">
        <v>152</v>
      </c>
      <c r="AM53" s="9">
        <v>0.97</v>
      </c>
      <c r="AN53" s="9">
        <v>89.5</v>
      </c>
      <c r="AO53" s="9">
        <v>92.5</v>
      </c>
    </row>
    <row r="54" spans="1:41" x14ac:dyDescent="0.25">
      <c r="A54">
        <v>49</v>
      </c>
      <c r="B54" s="6">
        <v>44501</v>
      </c>
      <c r="C54" s="3" t="s">
        <v>313</v>
      </c>
      <c r="D54" s="3" t="s">
        <v>320</v>
      </c>
      <c r="E54" t="s">
        <v>72</v>
      </c>
      <c r="F54" s="4" t="s">
        <v>5</v>
      </c>
      <c r="G54" t="s">
        <v>314</v>
      </c>
      <c r="H54" s="3" t="s">
        <v>313</v>
      </c>
      <c r="I54" s="3" t="s">
        <v>324</v>
      </c>
      <c r="J54" s="8"/>
      <c r="K54" s="8"/>
      <c r="L54" s="8"/>
      <c r="M54" s="8"/>
      <c r="N54" s="8"/>
      <c r="O54" s="8"/>
      <c r="P54" s="8"/>
      <c r="Q54" s="8"/>
      <c r="R54">
        <v>7</v>
      </c>
      <c r="S54">
        <v>7.2</v>
      </c>
      <c r="T54">
        <v>7.8</v>
      </c>
      <c r="U54" s="41">
        <f t="shared" si="1"/>
        <v>7.333333333333333</v>
      </c>
      <c r="V54" s="41">
        <v>35.299999999999997</v>
      </c>
      <c r="W54" s="41">
        <v>35.700000000000003</v>
      </c>
      <c r="X54" s="41">
        <v>42.1</v>
      </c>
      <c r="Y54" s="41">
        <f t="shared" si="2"/>
        <v>37.699999999999996</v>
      </c>
      <c r="Z54">
        <v>5.77</v>
      </c>
      <c r="AA54">
        <v>5.69</v>
      </c>
      <c r="AB54">
        <v>5.67</v>
      </c>
      <c r="AC54" s="44">
        <f t="shared" si="3"/>
        <v>5.7100000000000009</v>
      </c>
      <c r="AD54" s="9">
        <v>4.3</v>
      </c>
      <c r="AE54" s="9">
        <v>4.8</v>
      </c>
      <c r="AF54" s="9">
        <v>37</v>
      </c>
      <c r="AG54" s="9" t="s">
        <v>388</v>
      </c>
      <c r="AH54" s="9" t="s">
        <v>389</v>
      </c>
      <c r="AI54" s="9" t="s">
        <v>390</v>
      </c>
      <c r="AJ54" s="9">
        <v>24.5</v>
      </c>
      <c r="AK54" s="9">
        <v>53</v>
      </c>
      <c r="AL54" s="9">
        <v>147</v>
      </c>
      <c r="AM54" s="9">
        <v>0.91</v>
      </c>
      <c r="AN54" s="9">
        <v>80</v>
      </c>
      <c r="AO54" s="9">
        <v>88</v>
      </c>
    </row>
    <row r="55" spans="1:41" x14ac:dyDescent="0.25">
      <c r="A55">
        <v>50</v>
      </c>
      <c r="B55" s="6">
        <v>44501</v>
      </c>
      <c r="C55" s="3" t="s">
        <v>315</v>
      </c>
      <c r="D55" s="3" t="s">
        <v>321</v>
      </c>
      <c r="E55" t="s">
        <v>72</v>
      </c>
      <c r="F55" s="4" t="s">
        <v>5</v>
      </c>
      <c r="G55" t="s">
        <v>316</v>
      </c>
      <c r="H55" s="3" t="s">
        <v>315</v>
      </c>
      <c r="I55" s="3" t="s">
        <v>324</v>
      </c>
      <c r="J55" s="8"/>
      <c r="K55" s="8"/>
      <c r="L55" s="8"/>
      <c r="M55" s="8"/>
      <c r="N55" s="8"/>
      <c r="O55" s="8"/>
      <c r="P55" s="8"/>
      <c r="Q55" s="8"/>
      <c r="R55">
        <v>5.9</v>
      </c>
      <c r="S55">
        <v>6.2</v>
      </c>
      <c r="T55">
        <v>6.8</v>
      </c>
      <c r="U55" s="41">
        <f t="shared" si="1"/>
        <v>6.3000000000000007</v>
      </c>
      <c r="V55" s="41">
        <v>37</v>
      </c>
      <c r="W55" s="41">
        <v>35.200000000000003</v>
      </c>
      <c r="X55" s="41">
        <v>33.5</v>
      </c>
      <c r="Y55" s="41">
        <f t="shared" si="2"/>
        <v>35.233333333333334</v>
      </c>
      <c r="Z55">
        <v>6.66</v>
      </c>
      <c r="AA55">
        <v>6.65</v>
      </c>
      <c r="AB55">
        <v>6.66</v>
      </c>
      <c r="AC55" s="44">
        <f t="shared" si="3"/>
        <v>6.6566666666666663</v>
      </c>
      <c r="AD55" s="9">
        <v>4.8</v>
      </c>
      <c r="AE55" s="9">
        <v>5.4</v>
      </c>
      <c r="AF55" s="9">
        <v>11</v>
      </c>
      <c r="AG55" s="9" t="s">
        <v>391</v>
      </c>
      <c r="AH55" s="9" t="s">
        <v>392</v>
      </c>
      <c r="AI55" s="9" t="s">
        <v>389</v>
      </c>
      <c r="AJ55" s="9">
        <v>18.68</v>
      </c>
      <c r="AK55" s="9">
        <v>49.6</v>
      </c>
      <c r="AL55" s="9">
        <v>1.63</v>
      </c>
      <c r="AM55" s="9">
        <v>0.95</v>
      </c>
      <c r="AN55" s="9">
        <v>72</v>
      </c>
      <c r="AO55" s="9">
        <v>76</v>
      </c>
    </row>
    <row r="56" spans="1:41" x14ac:dyDescent="0.25">
      <c r="A56">
        <v>51</v>
      </c>
      <c r="B56" s="6">
        <v>44501</v>
      </c>
      <c r="C56" s="3" t="s">
        <v>312</v>
      </c>
      <c r="D56" s="3" t="s">
        <v>42</v>
      </c>
      <c r="E56" t="s">
        <v>4</v>
      </c>
      <c r="F56" s="4" t="s">
        <v>5</v>
      </c>
      <c r="G56" t="s">
        <v>317</v>
      </c>
      <c r="H56" s="3" t="s">
        <v>312</v>
      </c>
      <c r="I56" s="3" t="s">
        <v>324</v>
      </c>
      <c r="J56">
        <v>10</v>
      </c>
      <c r="K56">
        <v>5</v>
      </c>
      <c r="L56">
        <v>4</v>
      </c>
      <c r="M56">
        <f t="shared" ref="M56" si="7">J56/5+7*K56/2+L56</f>
        <v>23.5</v>
      </c>
      <c r="N56" t="s">
        <v>298</v>
      </c>
      <c r="O56">
        <v>2.1</v>
      </c>
      <c r="P56">
        <v>0.6</v>
      </c>
      <c r="Q56" s="8"/>
      <c r="R56">
        <v>6.9</v>
      </c>
      <c r="S56">
        <v>7.2</v>
      </c>
      <c r="T56">
        <v>8</v>
      </c>
      <c r="U56" s="41">
        <f t="shared" si="1"/>
        <v>7.3666666666666671</v>
      </c>
      <c r="V56" s="41">
        <v>30.5</v>
      </c>
      <c r="W56" s="41">
        <v>30.2</v>
      </c>
      <c r="X56" s="41">
        <v>32.299999999999997</v>
      </c>
      <c r="Y56" s="41">
        <f t="shared" si="2"/>
        <v>31</v>
      </c>
      <c r="Z56">
        <v>7.35</v>
      </c>
      <c r="AA56">
        <v>7.16</v>
      </c>
      <c r="AB56">
        <v>6.77</v>
      </c>
      <c r="AC56" s="44">
        <f t="shared" si="3"/>
        <v>7.0933333333333337</v>
      </c>
      <c r="AD56" s="9">
        <v>4.9000000000000004</v>
      </c>
      <c r="AE56" s="9">
        <v>5.0999999999999996</v>
      </c>
      <c r="AF56" s="9">
        <v>8</v>
      </c>
      <c r="AG56" s="9" t="s">
        <v>355</v>
      </c>
      <c r="AH56" s="9" t="s">
        <v>356</v>
      </c>
      <c r="AI56" s="9" t="s">
        <v>357</v>
      </c>
      <c r="AJ56" s="9">
        <v>18.73</v>
      </c>
      <c r="AK56" s="9">
        <v>51.8</v>
      </c>
      <c r="AL56" s="9">
        <v>166.3</v>
      </c>
      <c r="AM56" s="9">
        <v>0.8</v>
      </c>
      <c r="AN56" s="9">
        <v>69</v>
      </c>
      <c r="AO56" s="9">
        <v>86</v>
      </c>
    </row>
    <row r="57" spans="1:41" x14ac:dyDescent="0.25">
      <c r="A57" s="12">
        <v>52</v>
      </c>
      <c r="B57" s="13">
        <v>44501</v>
      </c>
      <c r="C57" s="14" t="s">
        <v>318</v>
      </c>
      <c r="D57" s="14" t="s">
        <v>42</v>
      </c>
      <c r="E57" s="12" t="s">
        <v>4</v>
      </c>
      <c r="F57" s="20" t="s">
        <v>5</v>
      </c>
      <c r="G57" s="12" t="s">
        <v>319</v>
      </c>
      <c r="H57" s="14" t="s">
        <v>318</v>
      </c>
      <c r="I57" s="14" t="s">
        <v>323</v>
      </c>
      <c r="J57" s="12">
        <v>10</v>
      </c>
      <c r="K57" s="12">
        <v>4</v>
      </c>
      <c r="L57" s="12">
        <v>6</v>
      </c>
      <c r="M57" s="12">
        <f>J57/5+7*K57/2+L57</f>
        <v>22</v>
      </c>
      <c r="N57" s="12" t="s">
        <v>298</v>
      </c>
      <c r="O57" s="12">
        <v>2.2000000000000002</v>
      </c>
      <c r="P57" s="12">
        <v>0.8</v>
      </c>
      <c r="Q57" s="23"/>
      <c r="R57" s="12">
        <v>6.9</v>
      </c>
      <c r="S57" s="12">
        <v>8.3000000000000007</v>
      </c>
      <c r="T57" s="12">
        <v>8.6</v>
      </c>
      <c r="U57" s="46">
        <f t="shared" si="1"/>
        <v>7.9333333333333336</v>
      </c>
      <c r="V57" s="46">
        <v>19.3</v>
      </c>
      <c r="W57" s="46">
        <v>19.2</v>
      </c>
      <c r="X57" s="46">
        <v>19.2</v>
      </c>
      <c r="Y57" s="46">
        <f t="shared" si="2"/>
        <v>19.233333333333334</v>
      </c>
      <c r="Z57" s="12">
        <v>6.4</v>
      </c>
      <c r="AA57" s="12">
        <v>6.35</v>
      </c>
      <c r="AB57" s="12">
        <v>6.29</v>
      </c>
      <c r="AC57" s="45">
        <f t="shared" si="3"/>
        <v>6.3466666666666667</v>
      </c>
      <c r="AD57" s="22">
        <v>4.9000000000000004</v>
      </c>
      <c r="AE57" s="22">
        <v>5.6</v>
      </c>
      <c r="AF57" s="22">
        <v>30</v>
      </c>
      <c r="AG57" s="22" t="s">
        <v>358</v>
      </c>
      <c r="AH57" s="22" t="s">
        <v>359</v>
      </c>
      <c r="AI57" s="22" t="s">
        <v>360</v>
      </c>
      <c r="AJ57" s="22">
        <v>20.100000000000001</v>
      </c>
      <c r="AK57" s="22">
        <v>63</v>
      </c>
      <c r="AL57" s="22">
        <v>177</v>
      </c>
      <c r="AM57" s="22">
        <v>0.94</v>
      </c>
      <c r="AN57" s="22">
        <v>77</v>
      </c>
      <c r="AO57" s="22">
        <v>82</v>
      </c>
    </row>
    <row r="58" spans="1:41" x14ac:dyDescent="0.25">
      <c r="A58">
        <v>53</v>
      </c>
      <c r="B58" s="6">
        <v>44546</v>
      </c>
      <c r="C58" s="3" t="s">
        <v>327</v>
      </c>
      <c r="D58" s="3" t="s">
        <v>42</v>
      </c>
      <c r="E58" t="s">
        <v>4</v>
      </c>
      <c r="F58" s="4" t="s">
        <v>8</v>
      </c>
      <c r="G58" t="s">
        <v>328</v>
      </c>
      <c r="H58" s="3" t="s">
        <v>327</v>
      </c>
      <c r="I58" s="3" t="s">
        <v>324</v>
      </c>
      <c r="J58">
        <v>2</v>
      </c>
      <c r="K58">
        <v>7</v>
      </c>
      <c r="L58">
        <v>6</v>
      </c>
      <c r="M58">
        <f>J58/5+7*K58/2+L58</f>
        <v>30.9</v>
      </c>
      <c r="N58" t="s">
        <v>297</v>
      </c>
      <c r="O58">
        <v>5.6</v>
      </c>
      <c r="P58">
        <v>1</v>
      </c>
      <c r="Q58" s="8"/>
      <c r="R58">
        <v>6.2</v>
      </c>
      <c r="S58">
        <v>8.1999999999999993</v>
      </c>
      <c r="T58">
        <v>8.1999999999999993</v>
      </c>
      <c r="U58" s="41">
        <f t="shared" si="1"/>
        <v>7.5333333333333323</v>
      </c>
      <c r="V58" s="41">
        <v>22.2</v>
      </c>
      <c r="W58" s="41">
        <v>24.1</v>
      </c>
      <c r="X58" s="41">
        <v>26.6</v>
      </c>
      <c r="Y58" s="41">
        <f t="shared" si="2"/>
        <v>24.3</v>
      </c>
      <c r="Z58">
        <v>7.6</v>
      </c>
      <c r="AA58">
        <v>7.53</v>
      </c>
      <c r="AB58">
        <v>7.48</v>
      </c>
      <c r="AC58" s="44">
        <f t="shared" si="3"/>
        <v>7.5366666666666662</v>
      </c>
      <c r="AD58" s="9">
        <v>14.5</v>
      </c>
      <c r="AE58" s="9">
        <v>7.3</v>
      </c>
      <c r="AF58" s="9">
        <v>7</v>
      </c>
      <c r="AG58" s="9" t="s">
        <v>361</v>
      </c>
      <c r="AH58" s="9" t="s">
        <v>362</v>
      </c>
      <c r="AI58" s="9" t="s">
        <v>363</v>
      </c>
      <c r="AJ58" s="9">
        <v>20.6</v>
      </c>
      <c r="AK58" s="9">
        <v>51.5</v>
      </c>
      <c r="AL58" s="9">
        <v>158</v>
      </c>
      <c r="AM58" s="9">
        <v>0.91</v>
      </c>
      <c r="AN58" s="9">
        <v>78</v>
      </c>
      <c r="AO58" s="9">
        <v>86</v>
      </c>
    </row>
    <row r="59" spans="1:41" x14ac:dyDescent="0.25">
      <c r="A59">
        <v>54</v>
      </c>
      <c r="B59" s="6">
        <v>44547</v>
      </c>
      <c r="C59" s="3" t="s">
        <v>329</v>
      </c>
      <c r="D59" s="3" t="s">
        <v>42</v>
      </c>
      <c r="E59" s="4" t="s">
        <v>7</v>
      </c>
      <c r="F59" s="4" t="s">
        <v>5</v>
      </c>
      <c r="G59" t="s">
        <v>330</v>
      </c>
      <c r="H59" s="3" t="s">
        <v>329</v>
      </c>
      <c r="I59" s="3" t="s">
        <v>326</v>
      </c>
      <c r="J59" s="8"/>
      <c r="K59" s="8"/>
      <c r="L59" s="8"/>
      <c r="M59" s="8"/>
      <c r="N59" t="s">
        <v>297</v>
      </c>
      <c r="O59" s="8"/>
      <c r="P59" s="8"/>
      <c r="Q59">
        <v>12.6</v>
      </c>
      <c r="R59">
        <v>5.2</v>
      </c>
      <c r="S59">
        <v>7.9</v>
      </c>
      <c r="T59">
        <v>8</v>
      </c>
      <c r="U59" s="41">
        <f t="shared" si="1"/>
        <v>7.0333333333333341</v>
      </c>
      <c r="V59" s="41">
        <v>19.100000000000001</v>
      </c>
      <c r="W59" s="41">
        <v>19.100000000000001</v>
      </c>
      <c r="X59" s="41">
        <v>20.6</v>
      </c>
      <c r="Y59" s="41">
        <f t="shared" si="2"/>
        <v>19.600000000000001</v>
      </c>
      <c r="Z59">
        <v>7.53</v>
      </c>
      <c r="AA59">
        <v>7.38</v>
      </c>
      <c r="AB59">
        <v>7.2</v>
      </c>
      <c r="AC59" s="44">
        <f t="shared" si="3"/>
        <v>7.37</v>
      </c>
      <c r="AD59" s="9">
        <v>5.3</v>
      </c>
      <c r="AE59" s="9">
        <v>5.5</v>
      </c>
      <c r="AF59" s="9">
        <v>19</v>
      </c>
      <c r="AG59" s="9" t="s">
        <v>370</v>
      </c>
      <c r="AH59" s="9" t="s">
        <v>371</v>
      </c>
      <c r="AI59" s="9" t="s">
        <v>372</v>
      </c>
      <c r="AJ59" s="9">
        <v>30.1</v>
      </c>
      <c r="AK59" s="9">
        <v>84</v>
      </c>
      <c r="AL59" s="9">
        <v>167</v>
      </c>
      <c r="AM59" s="9">
        <v>1</v>
      </c>
      <c r="AN59" s="9">
        <v>103</v>
      </c>
      <c r="AO59" s="9">
        <v>103</v>
      </c>
    </row>
    <row r="60" spans="1:41" x14ac:dyDescent="0.25">
      <c r="A60">
        <v>55</v>
      </c>
      <c r="B60" s="6">
        <v>44547</v>
      </c>
      <c r="C60" s="3" t="s">
        <v>346</v>
      </c>
      <c r="D60" s="3" t="s">
        <v>340</v>
      </c>
      <c r="E60" t="s">
        <v>72</v>
      </c>
      <c r="F60" s="4" t="s">
        <v>5</v>
      </c>
      <c r="G60" t="s">
        <v>332</v>
      </c>
      <c r="H60" s="3" t="s">
        <v>346</v>
      </c>
      <c r="I60" s="3" t="s">
        <v>324</v>
      </c>
      <c r="J60" s="8"/>
      <c r="K60" s="8"/>
      <c r="L60" s="8"/>
      <c r="M60" s="8"/>
      <c r="N60" s="8"/>
      <c r="O60" s="8"/>
      <c r="P60" s="8"/>
      <c r="Q60" s="8"/>
      <c r="R60">
        <v>7.1</v>
      </c>
      <c r="S60">
        <v>7.2</v>
      </c>
      <c r="T60">
        <v>7.5</v>
      </c>
      <c r="U60" s="41">
        <f t="shared" si="1"/>
        <v>7.2666666666666666</v>
      </c>
      <c r="V60" s="41">
        <v>23.8</v>
      </c>
      <c r="W60" s="41">
        <v>23.4</v>
      </c>
      <c r="X60" s="41">
        <v>24.8</v>
      </c>
      <c r="Y60" s="41">
        <f t="shared" si="2"/>
        <v>24</v>
      </c>
      <c r="Z60">
        <v>5.77</v>
      </c>
      <c r="AA60">
        <v>5.68</v>
      </c>
      <c r="AB60">
        <v>5.69</v>
      </c>
      <c r="AC60" s="44">
        <f t="shared" si="3"/>
        <v>5.7133333333333338</v>
      </c>
      <c r="AD60" s="9">
        <v>5.4</v>
      </c>
      <c r="AE60" s="9">
        <v>5.7</v>
      </c>
      <c r="AF60" s="9">
        <v>20</v>
      </c>
      <c r="AG60" s="9" t="s">
        <v>395</v>
      </c>
      <c r="AH60" s="9" t="s">
        <v>396</v>
      </c>
      <c r="AI60" s="9" t="s">
        <v>397</v>
      </c>
      <c r="AJ60" s="9">
        <v>16.27</v>
      </c>
      <c r="AK60" s="9">
        <v>39.450000000000003</v>
      </c>
      <c r="AL60" s="9">
        <v>155.69999999999999</v>
      </c>
      <c r="AM60" s="9">
        <v>0.97</v>
      </c>
      <c r="AN60" s="9">
        <v>65.099999999999994</v>
      </c>
      <c r="AO60" s="9">
        <v>67</v>
      </c>
    </row>
    <row r="61" spans="1:41" x14ac:dyDescent="0.25">
      <c r="A61">
        <v>56</v>
      </c>
      <c r="B61" s="6">
        <v>44550</v>
      </c>
      <c r="C61" s="3" t="s">
        <v>331</v>
      </c>
      <c r="D61" s="3" t="s">
        <v>334</v>
      </c>
      <c r="E61" t="s">
        <v>72</v>
      </c>
      <c r="F61" s="4" t="s">
        <v>5</v>
      </c>
      <c r="G61" t="s">
        <v>333</v>
      </c>
      <c r="H61" s="3" t="s">
        <v>331</v>
      </c>
      <c r="I61" s="3" t="s">
        <v>324</v>
      </c>
      <c r="J61" s="8"/>
      <c r="K61" s="8"/>
      <c r="L61" s="8"/>
      <c r="M61" s="8"/>
      <c r="N61" s="8"/>
      <c r="O61" s="8"/>
      <c r="P61" s="8"/>
      <c r="Q61" s="8"/>
      <c r="R61">
        <v>7</v>
      </c>
      <c r="S61">
        <v>7.4</v>
      </c>
      <c r="T61">
        <v>8.1</v>
      </c>
      <c r="U61" s="41">
        <f t="shared" si="1"/>
        <v>7.5</v>
      </c>
      <c r="V61" s="41">
        <v>28.8</v>
      </c>
      <c r="W61" s="41">
        <v>28.8</v>
      </c>
      <c r="X61" s="41">
        <v>32.299999999999997</v>
      </c>
      <c r="Y61" s="41">
        <f t="shared" si="2"/>
        <v>29.966666666666669</v>
      </c>
      <c r="Z61">
        <v>6.01</v>
      </c>
      <c r="AA61">
        <v>5.91</v>
      </c>
      <c r="AB61">
        <v>5.84</v>
      </c>
      <c r="AC61" s="44">
        <f t="shared" si="3"/>
        <v>5.919999999999999</v>
      </c>
      <c r="AD61" s="9">
        <v>6</v>
      </c>
      <c r="AE61" s="9">
        <v>5.4</v>
      </c>
      <c r="AF61" s="9">
        <v>11</v>
      </c>
      <c r="AG61" s="9" t="s">
        <v>398</v>
      </c>
      <c r="AH61" s="9" t="s">
        <v>399</v>
      </c>
      <c r="AI61" s="9" t="s">
        <v>400</v>
      </c>
      <c r="AJ61" s="9">
        <v>24.45</v>
      </c>
      <c r="AK61" s="9">
        <v>57.25</v>
      </c>
      <c r="AL61" s="9">
        <v>153</v>
      </c>
      <c r="AM61" s="9">
        <v>0.9</v>
      </c>
      <c r="AN61" s="9">
        <v>80</v>
      </c>
      <c r="AO61" s="9">
        <v>89</v>
      </c>
    </row>
    <row r="62" spans="1:41" x14ac:dyDescent="0.25">
      <c r="A62">
        <v>57</v>
      </c>
      <c r="B62" s="6">
        <v>44551</v>
      </c>
      <c r="C62" s="3" t="s">
        <v>335</v>
      </c>
      <c r="D62" s="3" t="s">
        <v>337</v>
      </c>
      <c r="E62" t="s">
        <v>72</v>
      </c>
      <c r="F62" s="4" t="s">
        <v>5</v>
      </c>
      <c r="G62" t="s">
        <v>338</v>
      </c>
      <c r="H62" s="3" t="s">
        <v>335</v>
      </c>
      <c r="I62" s="3" t="s">
        <v>324</v>
      </c>
      <c r="J62" s="8"/>
      <c r="K62" s="8"/>
      <c r="L62" s="8"/>
      <c r="M62" s="8"/>
      <c r="N62" s="8"/>
      <c r="O62" s="8"/>
      <c r="P62" s="8"/>
      <c r="Q62" s="8"/>
      <c r="R62">
        <v>5.9</v>
      </c>
      <c r="S62">
        <v>6.7</v>
      </c>
      <c r="T62">
        <v>6.8</v>
      </c>
      <c r="U62" s="41">
        <f t="shared" si="1"/>
        <v>6.4666666666666677</v>
      </c>
      <c r="V62" s="41">
        <v>37</v>
      </c>
      <c r="W62" s="41">
        <v>36.299999999999997</v>
      </c>
      <c r="X62" s="41">
        <v>37</v>
      </c>
      <c r="Y62" s="41">
        <f t="shared" si="2"/>
        <v>36.766666666666666</v>
      </c>
      <c r="Z62">
        <v>5.93</v>
      </c>
      <c r="AA62">
        <v>6</v>
      </c>
      <c r="AB62">
        <v>6.05</v>
      </c>
      <c r="AC62" s="44">
        <f t="shared" si="3"/>
        <v>5.9933333333333332</v>
      </c>
      <c r="AD62" s="9">
        <v>11.4</v>
      </c>
      <c r="AE62" s="9">
        <v>6.4</v>
      </c>
      <c r="AF62" s="9">
        <v>52</v>
      </c>
      <c r="AG62" s="9" t="s">
        <v>393</v>
      </c>
      <c r="AH62" s="9" t="s">
        <v>233</v>
      </c>
      <c r="AI62" s="9" t="s">
        <v>394</v>
      </c>
      <c r="AJ62" s="9">
        <v>25.32</v>
      </c>
      <c r="AK62" s="9">
        <v>59.5</v>
      </c>
      <c r="AL62" s="9">
        <v>153.30000000000001</v>
      </c>
      <c r="AM62" s="9">
        <v>0.88</v>
      </c>
      <c r="AN62" s="9">
        <v>88</v>
      </c>
      <c r="AO62" s="9">
        <v>99.5</v>
      </c>
    </row>
    <row r="63" spans="1:41" x14ac:dyDescent="0.25">
      <c r="A63">
        <v>58</v>
      </c>
      <c r="B63" s="6">
        <v>44552</v>
      </c>
      <c r="C63" s="3" t="s">
        <v>339</v>
      </c>
      <c r="D63" s="3" t="s">
        <v>336</v>
      </c>
      <c r="E63" t="s">
        <v>72</v>
      </c>
      <c r="F63" s="4" t="s">
        <v>5</v>
      </c>
      <c r="G63" t="s">
        <v>341</v>
      </c>
      <c r="H63" s="3" t="s">
        <v>339</v>
      </c>
      <c r="I63" s="3" t="s">
        <v>324</v>
      </c>
      <c r="J63" s="8"/>
      <c r="K63" s="8"/>
      <c r="L63" s="8"/>
      <c r="M63" s="8"/>
      <c r="N63" s="8"/>
      <c r="O63" s="8"/>
      <c r="P63" s="8"/>
      <c r="Q63" s="8"/>
      <c r="R63">
        <v>6.6</v>
      </c>
      <c r="S63">
        <v>6.7</v>
      </c>
      <c r="T63">
        <v>6.9</v>
      </c>
      <c r="U63" s="41">
        <f t="shared" si="1"/>
        <v>6.7333333333333343</v>
      </c>
      <c r="V63" s="41">
        <v>33.799999999999997</v>
      </c>
      <c r="W63" s="41">
        <v>30.6</v>
      </c>
      <c r="X63" s="41">
        <v>32.1</v>
      </c>
      <c r="Y63" s="41">
        <f t="shared" si="2"/>
        <v>32.166666666666664</v>
      </c>
      <c r="Z63">
        <v>6.23</v>
      </c>
      <c r="AA63">
        <v>6.19</v>
      </c>
      <c r="AB63">
        <v>6.16</v>
      </c>
      <c r="AC63" s="44">
        <f t="shared" si="3"/>
        <v>6.1933333333333342</v>
      </c>
      <c r="AD63" s="9">
        <v>5.5</v>
      </c>
      <c r="AE63" s="9">
        <v>5.8</v>
      </c>
      <c r="AF63" s="9">
        <v>4</v>
      </c>
      <c r="AG63" s="9" t="s">
        <v>401</v>
      </c>
      <c r="AH63" s="9" t="s">
        <v>402</v>
      </c>
      <c r="AI63" s="9" t="s">
        <v>243</v>
      </c>
      <c r="AJ63" s="9">
        <v>27.56</v>
      </c>
      <c r="AK63" s="9">
        <v>70.55</v>
      </c>
      <c r="AL63" s="9">
        <v>160</v>
      </c>
      <c r="AM63" s="9">
        <v>0.83</v>
      </c>
      <c r="AN63" s="9">
        <v>85</v>
      </c>
      <c r="AO63" s="9">
        <v>102</v>
      </c>
    </row>
    <row r="64" spans="1:41" x14ac:dyDescent="0.25">
      <c r="A64">
        <v>59</v>
      </c>
      <c r="B64" s="6">
        <v>44554</v>
      </c>
      <c r="C64" s="3" t="s">
        <v>342</v>
      </c>
      <c r="D64" s="3" t="s">
        <v>42</v>
      </c>
      <c r="E64" s="4" t="s">
        <v>7</v>
      </c>
      <c r="F64" s="4" t="s">
        <v>5</v>
      </c>
      <c r="G64" t="s">
        <v>343</v>
      </c>
      <c r="H64" s="3" t="s">
        <v>342</v>
      </c>
      <c r="I64" t="s">
        <v>323</v>
      </c>
      <c r="J64" s="8"/>
      <c r="K64" s="8"/>
      <c r="L64" s="8"/>
      <c r="M64" s="8"/>
      <c r="N64" t="s">
        <v>298</v>
      </c>
      <c r="O64" s="8"/>
      <c r="P64" s="8"/>
      <c r="Q64">
        <v>6.6</v>
      </c>
      <c r="R64">
        <v>8.4</v>
      </c>
      <c r="S64">
        <v>8.8000000000000007</v>
      </c>
      <c r="T64">
        <v>9.8000000000000007</v>
      </c>
      <c r="U64" s="41">
        <f t="shared" si="1"/>
        <v>9.0000000000000018</v>
      </c>
      <c r="V64" s="41">
        <v>13.7</v>
      </c>
      <c r="W64" s="41">
        <v>14.7</v>
      </c>
      <c r="X64" s="41">
        <v>13.7</v>
      </c>
      <c r="Y64" s="41">
        <f t="shared" si="2"/>
        <v>14.033333333333331</v>
      </c>
      <c r="Z64">
        <v>7.97</v>
      </c>
      <c r="AA64">
        <v>7.9</v>
      </c>
      <c r="AB64">
        <v>7.16</v>
      </c>
      <c r="AC64" s="44">
        <f t="shared" si="3"/>
        <v>7.6766666666666667</v>
      </c>
      <c r="AD64" s="9">
        <v>4.8</v>
      </c>
      <c r="AE64" s="9">
        <v>5.3</v>
      </c>
      <c r="AF64" s="9">
        <v>100</v>
      </c>
      <c r="AG64" s="9" t="s">
        <v>373</v>
      </c>
      <c r="AH64" s="9" t="s">
        <v>374</v>
      </c>
      <c r="AI64" s="9" t="s">
        <v>375</v>
      </c>
      <c r="AJ64" s="9">
        <v>34.14</v>
      </c>
      <c r="AK64" s="9">
        <v>85.45</v>
      </c>
      <c r="AL64" s="9">
        <v>158</v>
      </c>
      <c r="AM64" s="9">
        <v>0.9</v>
      </c>
      <c r="AN64" s="9">
        <v>93</v>
      </c>
      <c r="AO64" s="9">
        <v>103</v>
      </c>
    </row>
    <row r="65" spans="1:41" x14ac:dyDescent="0.25">
      <c r="A65">
        <v>60</v>
      </c>
      <c r="B65" s="6">
        <v>44560</v>
      </c>
      <c r="C65" s="3" t="s">
        <v>344</v>
      </c>
      <c r="D65" s="3" t="s">
        <v>42</v>
      </c>
      <c r="E65" s="4" t="s">
        <v>7</v>
      </c>
      <c r="F65" s="4" t="s">
        <v>5</v>
      </c>
      <c r="G65" t="s">
        <v>345</v>
      </c>
      <c r="H65" s="3" t="s">
        <v>344</v>
      </c>
      <c r="I65" s="3" t="s">
        <v>324</v>
      </c>
      <c r="J65" s="8"/>
      <c r="K65" s="8"/>
      <c r="L65" s="8"/>
      <c r="M65" s="8"/>
      <c r="N65" t="s">
        <v>296</v>
      </c>
      <c r="O65" s="8"/>
      <c r="P65" s="8"/>
      <c r="Q65">
        <v>16.600000000000001</v>
      </c>
      <c r="R65">
        <v>5.0999999999999996</v>
      </c>
      <c r="S65">
        <v>5.6</v>
      </c>
      <c r="T65">
        <v>5.9</v>
      </c>
      <c r="U65" s="41">
        <f t="shared" si="1"/>
        <v>5.5333333333333341</v>
      </c>
      <c r="V65" s="41">
        <v>29.1</v>
      </c>
      <c r="W65" s="41">
        <v>30.7</v>
      </c>
      <c r="X65" s="41">
        <v>27.3</v>
      </c>
      <c r="Y65" s="41">
        <f t="shared" si="2"/>
        <v>29.033333333333331</v>
      </c>
      <c r="Z65">
        <v>5.86</v>
      </c>
      <c r="AA65">
        <v>5.61</v>
      </c>
      <c r="AB65">
        <v>5.48</v>
      </c>
      <c r="AC65" s="44">
        <f t="shared" si="3"/>
        <v>5.6500000000000012</v>
      </c>
      <c r="AD65" s="9">
        <v>4.0999999999999996</v>
      </c>
      <c r="AE65" s="9">
        <v>5.5</v>
      </c>
      <c r="AF65" s="9">
        <v>15</v>
      </c>
      <c r="AG65" s="9" t="s">
        <v>376</v>
      </c>
      <c r="AH65" s="9" t="s">
        <v>377</v>
      </c>
      <c r="AI65" s="9" t="s">
        <v>378</v>
      </c>
      <c r="AJ65" s="9">
        <v>25.6</v>
      </c>
      <c r="AK65" s="9">
        <v>75</v>
      </c>
      <c r="AL65" s="9">
        <v>171</v>
      </c>
      <c r="AM65" s="9">
        <v>0.93</v>
      </c>
      <c r="AN65" s="9">
        <v>37</v>
      </c>
      <c r="AO65" s="9">
        <v>40</v>
      </c>
    </row>
    <row r="66" spans="1:41" x14ac:dyDescent="0.25">
      <c r="A66">
        <v>61</v>
      </c>
      <c r="B66" s="6">
        <v>44564</v>
      </c>
      <c r="C66" s="9" t="s">
        <v>347</v>
      </c>
      <c r="D66" s="3" t="s">
        <v>42</v>
      </c>
      <c r="E66" t="s">
        <v>4</v>
      </c>
      <c r="F66" s="4" t="s">
        <v>5</v>
      </c>
      <c r="G66" t="s">
        <v>348</v>
      </c>
      <c r="H66" s="9" t="s">
        <v>347</v>
      </c>
      <c r="I66" s="3" t="s">
        <v>324</v>
      </c>
      <c r="J66">
        <v>30</v>
      </c>
      <c r="K66">
        <v>10</v>
      </c>
      <c r="L66">
        <v>9</v>
      </c>
      <c r="M66">
        <f t="shared" ref="M66:M83" si="8">J66/5+7*K66/2+L66</f>
        <v>50</v>
      </c>
      <c r="N66" t="s">
        <v>296</v>
      </c>
      <c r="O66">
        <v>17.5</v>
      </c>
      <c r="P66">
        <v>4.8</v>
      </c>
      <c r="Q66" s="8"/>
      <c r="R66">
        <v>9.8000000000000007</v>
      </c>
      <c r="S66">
        <v>10.1</v>
      </c>
      <c r="T66">
        <v>10.5</v>
      </c>
      <c r="U66" s="41">
        <f t="shared" si="1"/>
        <v>10.133333333333333</v>
      </c>
      <c r="V66" s="41">
        <v>39.1</v>
      </c>
      <c r="W66" s="41">
        <v>35.799999999999997</v>
      </c>
      <c r="X66" s="41">
        <v>37.299999999999997</v>
      </c>
      <c r="Y66" s="41">
        <f t="shared" si="2"/>
        <v>37.4</v>
      </c>
      <c r="Z66">
        <v>6.54</v>
      </c>
      <c r="AA66">
        <v>6.36</v>
      </c>
      <c r="AB66">
        <v>6.32</v>
      </c>
      <c r="AC66" s="44">
        <f t="shared" si="3"/>
        <v>6.4066666666666663</v>
      </c>
      <c r="AD66" s="9">
        <v>3.9</v>
      </c>
      <c r="AE66" s="9">
        <v>4.9000000000000004</v>
      </c>
      <c r="AF66" s="9">
        <v>12</v>
      </c>
      <c r="AG66" s="9" t="s">
        <v>285</v>
      </c>
      <c r="AH66" s="9" t="s">
        <v>364</v>
      </c>
      <c r="AI66" s="9" t="s">
        <v>365</v>
      </c>
      <c r="AJ66" s="9">
        <v>21.9</v>
      </c>
      <c r="AK66" s="9">
        <v>65</v>
      </c>
      <c r="AL66" s="9">
        <v>172</v>
      </c>
      <c r="AM66" s="9">
        <v>0.94</v>
      </c>
      <c r="AN66" s="9">
        <v>84</v>
      </c>
      <c r="AO66" s="9">
        <v>89</v>
      </c>
    </row>
    <row r="67" spans="1:41" x14ac:dyDescent="0.25">
      <c r="A67">
        <v>62</v>
      </c>
      <c r="B67" s="6">
        <v>44565</v>
      </c>
      <c r="C67" s="9" t="s">
        <v>349</v>
      </c>
      <c r="D67" s="3" t="s">
        <v>42</v>
      </c>
      <c r="E67" s="4" t="s">
        <v>7</v>
      </c>
      <c r="F67" s="4" t="s">
        <v>8</v>
      </c>
      <c r="G67" t="s">
        <v>350</v>
      </c>
      <c r="H67" s="9" t="s">
        <v>349</v>
      </c>
      <c r="I67" s="3" t="s">
        <v>324</v>
      </c>
      <c r="J67" s="8"/>
      <c r="K67" s="8"/>
      <c r="L67" s="8"/>
      <c r="M67" s="8"/>
      <c r="N67" t="s">
        <v>297</v>
      </c>
      <c r="O67" s="8"/>
      <c r="P67" s="8"/>
      <c r="Q67">
        <v>11.8</v>
      </c>
      <c r="R67">
        <v>6.1</v>
      </c>
      <c r="S67">
        <v>7.3</v>
      </c>
      <c r="T67">
        <v>6.6</v>
      </c>
      <c r="U67" s="41">
        <f t="shared" si="1"/>
        <v>6.666666666666667</v>
      </c>
      <c r="V67" s="41">
        <v>25.7</v>
      </c>
      <c r="W67" s="41">
        <v>25.5</v>
      </c>
      <c r="X67" s="41">
        <v>22.2</v>
      </c>
      <c r="Y67" s="41">
        <f t="shared" si="2"/>
        <v>24.466666666666669</v>
      </c>
      <c r="Z67">
        <v>7.14</v>
      </c>
      <c r="AA67">
        <v>7.03</v>
      </c>
      <c r="AB67">
        <v>6.94</v>
      </c>
      <c r="AC67" s="44">
        <f t="shared" si="3"/>
        <v>7.0366666666666662</v>
      </c>
      <c r="AD67" s="9">
        <v>9.4</v>
      </c>
      <c r="AE67" s="9">
        <v>6.6</v>
      </c>
      <c r="AF67" s="9">
        <v>1</v>
      </c>
      <c r="AG67" s="9" t="s">
        <v>379</v>
      </c>
      <c r="AH67" s="9" t="s">
        <v>380</v>
      </c>
      <c r="AI67" s="9" t="s">
        <v>381</v>
      </c>
      <c r="AJ67" s="9">
        <v>33.18</v>
      </c>
      <c r="AK67" s="9">
        <v>82.2</v>
      </c>
      <c r="AL67" s="9">
        <v>157.4</v>
      </c>
      <c r="AM67" s="9">
        <v>0.9</v>
      </c>
      <c r="AN67" s="9">
        <v>98</v>
      </c>
      <c r="AO67" s="9">
        <v>109</v>
      </c>
    </row>
    <row r="68" spans="1:41" x14ac:dyDescent="0.25">
      <c r="A68">
        <v>63</v>
      </c>
      <c r="B68" s="6">
        <v>44571</v>
      </c>
      <c r="C68" s="3" t="s">
        <v>351</v>
      </c>
      <c r="D68" s="3" t="s">
        <v>42</v>
      </c>
      <c r="E68" t="s">
        <v>4</v>
      </c>
      <c r="F68" s="4" t="s">
        <v>5</v>
      </c>
      <c r="G68" t="s">
        <v>353</v>
      </c>
      <c r="H68" s="3" t="s">
        <v>351</v>
      </c>
      <c r="I68" s="3" t="s">
        <v>324</v>
      </c>
      <c r="J68">
        <v>5</v>
      </c>
      <c r="K68">
        <v>6</v>
      </c>
      <c r="L68">
        <v>6</v>
      </c>
      <c r="M68">
        <f t="shared" si="8"/>
        <v>28</v>
      </c>
      <c r="N68" t="s">
        <v>297</v>
      </c>
      <c r="O68">
        <v>6</v>
      </c>
      <c r="P68">
        <v>0</v>
      </c>
      <c r="Q68" s="8"/>
      <c r="R68">
        <v>5.9</v>
      </c>
      <c r="S68">
        <v>6.8</v>
      </c>
      <c r="T68">
        <v>7.2</v>
      </c>
      <c r="U68" s="41">
        <f t="shared" si="1"/>
        <v>6.6333333333333329</v>
      </c>
      <c r="V68" s="41">
        <v>53.7</v>
      </c>
      <c r="W68" s="41">
        <v>53</v>
      </c>
      <c r="X68" s="41">
        <v>56.8</v>
      </c>
      <c r="Y68" s="41">
        <f t="shared" si="2"/>
        <v>54.5</v>
      </c>
      <c r="Z68">
        <v>6.74</v>
      </c>
      <c r="AA68">
        <v>6.63</v>
      </c>
      <c r="AB68">
        <v>6.56</v>
      </c>
      <c r="AC68" s="44">
        <f t="shared" si="3"/>
        <v>6.6433333333333335</v>
      </c>
      <c r="AD68" s="9">
        <v>5.4</v>
      </c>
      <c r="AE68" s="9">
        <v>5.7</v>
      </c>
      <c r="AF68" s="9">
        <v>11</v>
      </c>
      <c r="AG68" s="9" t="s">
        <v>366</v>
      </c>
      <c r="AH68" s="9" t="s">
        <v>189</v>
      </c>
      <c r="AI68" s="9" t="s">
        <v>175</v>
      </c>
      <c r="AJ68" s="9">
        <v>29.74</v>
      </c>
      <c r="AK68" s="9">
        <v>172</v>
      </c>
      <c r="AL68" s="9">
        <v>88</v>
      </c>
      <c r="AM68" s="9">
        <v>1.02</v>
      </c>
      <c r="AN68" s="9">
        <v>95.5</v>
      </c>
      <c r="AO68" s="9">
        <v>94</v>
      </c>
    </row>
    <row r="69" spans="1:41" x14ac:dyDescent="0.25">
      <c r="A69">
        <v>64</v>
      </c>
      <c r="B69" s="6">
        <v>44571</v>
      </c>
      <c r="C69" s="3" t="s">
        <v>352</v>
      </c>
      <c r="D69" s="3" t="s">
        <v>42</v>
      </c>
      <c r="E69" t="s">
        <v>4</v>
      </c>
      <c r="F69" s="4" t="s">
        <v>5</v>
      </c>
      <c r="G69" t="s">
        <v>354</v>
      </c>
      <c r="H69" s="3" t="s">
        <v>352</v>
      </c>
      <c r="I69" s="3" t="s">
        <v>324</v>
      </c>
      <c r="J69">
        <v>2</v>
      </c>
      <c r="K69">
        <v>2</v>
      </c>
      <c r="L69">
        <v>4</v>
      </c>
      <c r="M69">
        <f t="shared" si="8"/>
        <v>11.4</v>
      </c>
      <c r="N69" t="s">
        <v>298</v>
      </c>
      <c r="O69">
        <v>2.7</v>
      </c>
      <c r="P69">
        <v>0.6</v>
      </c>
      <c r="Q69" s="8"/>
      <c r="R69">
        <v>5.9</v>
      </c>
      <c r="S69">
        <v>6.4</v>
      </c>
      <c r="T69">
        <v>6.7</v>
      </c>
      <c r="U69" s="41">
        <f t="shared" si="1"/>
        <v>6.333333333333333</v>
      </c>
      <c r="V69" s="41">
        <v>37.6</v>
      </c>
      <c r="W69" s="41">
        <v>39.200000000000003</v>
      </c>
      <c r="X69" s="41">
        <v>44.3</v>
      </c>
      <c r="Y69" s="41">
        <f t="shared" si="2"/>
        <v>40.366666666666667</v>
      </c>
      <c r="Z69">
        <v>6.78</v>
      </c>
      <c r="AA69">
        <v>6.74</v>
      </c>
      <c r="AB69">
        <v>6.73</v>
      </c>
      <c r="AC69" s="44">
        <f t="shared" si="3"/>
        <v>6.75</v>
      </c>
      <c r="AD69" s="9">
        <v>4.9000000000000004</v>
      </c>
      <c r="AE69" s="9">
        <v>5.2</v>
      </c>
      <c r="AF69" s="9">
        <v>5</v>
      </c>
      <c r="AG69" s="9" t="s">
        <v>367</v>
      </c>
      <c r="AH69" s="9" t="s">
        <v>368</v>
      </c>
      <c r="AI69" s="9" t="s">
        <v>369</v>
      </c>
      <c r="AJ69" s="9">
        <v>22.77</v>
      </c>
      <c r="AK69" s="9">
        <v>58.3</v>
      </c>
      <c r="AL69" s="9">
        <v>160</v>
      </c>
      <c r="AM69" s="9">
        <v>0.97</v>
      </c>
      <c r="AN69" s="9">
        <v>73</v>
      </c>
      <c r="AO69" s="9">
        <v>75</v>
      </c>
    </row>
    <row r="70" spans="1:41" x14ac:dyDescent="0.25">
      <c r="A70">
        <v>65</v>
      </c>
      <c r="B70" s="6">
        <v>44578</v>
      </c>
      <c r="C70" s="9" t="s">
        <v>406</v>
      </c>
      <c r="D70" s="3" t="s">
        <v>42</v>
      </c>
      <c r="E70" t="s">
        <v>4</v>
      </c>
      <c r="F70" s="4" t="s">
        <v>5</v>
      </c>
      <c r="G70" t="s">
        <v>403</v>
      </c>
      <c r="H70" s="9" t="s">
        <v>406</v>
      </c>
      <c r="I70" s="3" t="s">
        <v>324</v>
      </c>
      <c r="J70">
        <v>2</v>
      </c>
      <c r="K70">
        <v>4</v>
      </c>
      <c r="L70">
        <v>11</v>
      </c>
      <c r="M70">
        <f t="shared" si="8"/>
        <v>25.4</v>
      </c>
      <c r="N70" t="s">
        <v>298</v>
      </c>
      <c r="O70">
        <v>2.7</v>
      </c>
      <c r="P70">
        <v>0.6</v>
      </c>
      <c r="Q70" s="8"/>
      <c r="R70">
        <v>7.9</v>
      </c>
      <c r="S70">
        <v>9.8000000000000007</v>
      </c>
      <c r="T70">
        <v>9.9</v>
      </c>
      <c r="U70" s="41">
        <f t="shared" ref="U70:U133" si="9">AVERAGE(R70:T70)</f>
        <v>9.2000000000000011</v>
      </c>
      <c r="V70" s="41">
        <v>17.5</v>
      </c>
      <c r="W70" s="41">
        <v>20.7</v>
      </c>
      <c r="X70" s="41">
        <v>16</v>
      </c>
      <c r="Y70" s="41">
        <f t="shared" ref="Y70:Y84" si="10">AVERAGE(V70:X70)</f>
        <v>18.066666666666666</v>
      </c>
      <c r="Z70">
        <v>5.48</v>
      </c>
      <c r="AA70">
        <v>5.0599999999999996</v>
      </c>
      <c r="AB70">
        <v>5.0199999999999996</v>
      </c>
      <c r="AC70" s="44">
        <f t="shared" ref="AC70:AC125" si="11">AVERAGE(Z70:AB70)</f>
        <v>5.1866666666666665</v>
      </c>
      <c r="AD70" s="9">
        <v>5.0999999999999996</v>
      </c>
      <c r="AE70" s="9">
        <v>5.3</v>
      </c>
      <c r="AF70" s="9">
        <v>1</v>
      </c>
      <c r="AG70" s="9" t="s">
        <v>448</v>
      </c>
      <c r="AH70" s="9" t="s">
        <v>449</v>
      </c>
      <c r="AI70" s="9" t="s">
        <v>450</v>
      </c>
      <c r="AJ70" s="9">
        <v>24.6</v>
      </c>
      <c r="AK70" s="9">
        <v>68.7</v>
      </c>
      <c r="AL70" s="9">
        <v>1.67</v>
      </c>
      <c r="AM70" s="9">
        <v>0.89</v>
      </c>
      <c r="AN70" s="9">
        <v>82.5</v>
      </c>
      <c r="AO70" s="9">
        <v>93</v>
      </c>
    </row>
    <row r="71" spans="1:41" x14ac:dyDescent="0.25">
      <c r="A71">
        <v>66</v>
      </c>
      <c r="B71" s="6">
        <v>44580</v>
      </c>
      <c r="C71" s="9" t="s">
        <v>407</v>
      </c>
      <c r="D71" s="3" t="s">
        <v>409</v>
      </c>
      <c r="E71" t="s">
        <v>4</v>
      </c>
      <c r="F71" s="4" t="s">
        <v>5</v>
      </c>
      <c r="G71" t="s">
        <v>404</v>
      </c>
      <c r="H71" s="9" t="s">
        <v>407</v>
      </c>
      <c r="I71" s="3" t="s">
        <v>324</v>
      </c>
      <c r="J71">
        <v>5</v>
      </c>
      <c r="K71">
        <v>7</v>
      </c>
      <c r="L71">
        <v>10</v>
      </c>
      <c r="M71">
        <f t="shared" si="8"/>
        <v>35.5</v>
      </c>
      <c r="N71" t="s">
        <v>297</v>
      </c>
      <c r="O71">
        <v>3.9</v>
      </c>
      <c r="P71">
        <v>0.8</v>
      </c>
      <c r="Q71" s="8"/>
      <c r="R71">
        <v>5.9</v>
      </c>
      <c r="S71">
        <v>6.9</v>
      </c>
      <c r="T71">
        <v>6.7</v>
      </c>
      <c r="U71" s="41">
        <f t="shared" si="9"/>
        <v>6.5</v>
      </c>
      <c r="V71" s="41">
        <v>14.4</v>
      </c>
      <c r="W71" s="41">
        <v>15.9</v>
      </c>
      <c r="X71" s="41">
        <v>16</v>
      </c>
      <c r="Y71" s="41">
        <f t="shared" si="10"/>
        <v>15.433333333333332</v>
      </c>
      <c r="Z71">
        <v>7.82</v>
      </c>
      <c r="AA71">
        <v>7.45</v>
      </c>
      <c r="AB71">
        <v>7.38</v>
      </c>
      <c r="AC71" s="44">
        <f t="shared" si="11"/>
        <v>7.55</v>
      </c>
      <c r="AD71" s="9">
        <v>5.8</v>
      </c>
      <c r="AE71" s="9">
        <v>5.5</v>
      </c>
      <c r="AF71" s="9">
        <v>7</v>
      </c>
      <c r="AG71" s="9" t="s">
        <v>446</v>
      </c>
      <c r="AH71" s="9" t="s">
        <v>447</v>
      </c>
      <c r="AI71" s="9" t="s">
        <v>445</v>
      </c>
      <c r="AJ71" s="9">
        <v>20.440000000000001</v>
      </c>
      <c r="AK71" s="9">
        <v>56</v>
      </c>
      <c r="AL71" s="9">
        <v>161</v>
      </c>
      <c r="AM71" s="9">
        <v>1.01</v>
      </c>
      <c r="AN71" s="9">
        <v>71</v>
      </c>
      <c r="AO71" s="9">
        <v>70</v>
      </c>
    </row>
    <row r="72" spans="1:41" x14ac:dyDescent="0.25">
      <c r="A72">
        <v>67</v>
      </c>
      <c r="B72" s="6">
        <v>44580</v>
      </c>
      <c r="C72" s="9" t="s">
        <v>408</v>
      </c>
      <c r="D72" s="3" t="s">
        <v>410</v>
      </c>
      <c r="E72" t="s">
        <v>4</v>
      </c>
      <c r="F72" s="4" t="s">
        <v>5</v>
      </c>
      <c r="G72" t="s">
        <v>405</v>
      </c>
      <c r="H72" s="9" t="s">
        <v>408</v>
      </c>
      <c r="I72" s="3" t="s">
        <v>324</v>
      </c>
      <c r="J72">
        <v>80</v>
      </c>
      <c r="K72">
        <v>9</v>
      </c>
      <c r="L72">
        <v>15</v>
      </c>
      <c r="M72">
        <f t="shared" si="8"/>
        <v>62.5</v>
      </c>
      <c r="N72" t="s">
        <v>296</v>
      </c>
      <c r="O72">
        <v>20</v>
      </c>
      <c r="P72">
        <v>3.2</v>
      </c>
      <c r="Q72" s="8"/>
      <c r="R72">
        <v>9.4</v>
      </c>
      <c r="S72">
        <v>9.6</v>
      </c>
      <c r="T72">
        <v>8.9</v>
      </c>
      <c r="U72" s="41">
        <f t="shared" si="9"/>
        <v>9.2999999999999989</v>
      </c>
      <c r="V72" s="41">
        <v>10.9</v>
      </c>
      <c r="W72" s="41">
        <v>8.1999999999999993</v>
      </c>
      <c r="X72" s="41">
        <v>7.8</v>
      </c>
      <c r="Y72" s="41">
        <f t="shared" si="10"/>
        <v>8.9666666666666668</v>
      </c>
      <c r="Z72">
        <v>5.78</v>
      </c>
      <c r="AA72">
        <v>5.83</v>
      </c>
      <c r="AB72">
        <v>5.82</v>
      </c>
      <c r="AC72" s="44">
        <f t="shared" si="11"/>
        <v>5.81</v>
      </c>
      <c r="AD72" s="9">
        <v>4.5999999999999996</v>
      </c>
      <c r="AE72" s="9">
        <v>5.2</v>
      </c>
      <c r="AF72" s="9">
        <v>18</v>
      </c>
      <c r="AG72" s="9" t="s">
        <v>451</v>
      </c>
      <c r="AH72" s="9" t="s">
        <v>452</v>
      </c>
      <c r="AI72" s="9" t="s">
        <v>135</v>
      </c>
      <c r="AJ72" s="9">
        <v>26.2</v>
      </c>
      <c r="AK72" s="9">
        <v>83</v>
      </c>
      <c r="AL72" s="9">
        <v>178</v>
      </c>
      <c r="AM72" s="9">
        <v>0.92</v>
      </c>
      <c r="AN72" s="9">
        <v>91</v>
      </c>
      <c r="AO72" s="9">
        <v>99</v>
      </c>
    </row>
    <row r="73" spans="1:41" x14ac:dyDescent="0.25">
      <c r="A73">
        <v>68</v>
      </c>
      <c r="B73" s="6">
        <v>44585</v>
      </c>
      <c r="C73" s="9" t="s">
        <v>415</v>
      </c>
      <c r="D73" s="3" t="s">
        <v>416</v>
      </c>
      <c r="E73" t="s">
        <v>4</v>
      </c>
      <c r="F73" s="4" t="s">
        <v>5</v>
      </c>
      <c r="G73" t="s">
        <v>411</v>
      </c>
      <c r="H73" s="9" t="s">
        <v>415</v>
      </c>
      <c r="I73" s="3" t="s">
        <v>324</v>
      </c>
      <c r="J73">
        <v>10</v>
      </c>
      <c r="K73">
        <v>12</v>
      </c>
      <c r="L73">
        <v>4</v>
      </c>
      <c r="M73">
        <f t="shared" si="8"/>
        <v>48</v>
      </c>
      <c r="N73" t="s">
        <v>297</v>
      </c>
      <c r="O73">
        <v>4.9000000000000004</v>
      </c>
      <c r="P73">
        <v>0.6</v>
      </c>
      <c r="Q73" s="8"/>
      <c r="R73">
        <v>6.6</v>
      </c>
      <c r="S73">
        <v>7.2</v>
      </c>
      <c r="T73">
        <v>6.2</v>
      </c>
      <c r="U73" s="41">
        <f t="shared" si="9"/>
        <v>6.666666666666667</v>
      </c>
      <c r="V73" s="41">
        <v>22.6</v>
      </c>
      <c r="W73" s="41">
        <v>24.1</v>
      </c>
      <c r="X73" s="41">
        <v>27.6</v>
      </c>
      <c r="Y73" s="41">
        <f t="shared" si="10"/>
        <v>24.766666666666669</v>
      </c>
      <c r="Z73">
        <v>7.13</v>
      </c>
      <c r="AA73">
        <v>7.09</v>
      </c>
      <c r="AB73">
        <v>7.11</v>
      </c>
      <c r="AC73" s="44">
        <f t="shared" si="11"/>
        <v>7.1099999999999994</v>
      </c>
      <c r="AD73" s="9">
        <v>4.8</v>
      </c>
      <c r="AE73" s="9">
        <v>5.5</v>
      </c>
      <c r="AF73" s="9">
        <v>6</v>
      </c>
      <c r="AG73" s="9" t="s">
        <v>267</v>
      </c>
      <c r="AH73" s="9" t="s">
        <v>453</v>
      </c>
      <c r="AI73" s="9" t="s">
        <v>454</v>
      </c>
      <c r="AJ73" s="9">
        <v>22.23</v>
      </c>
      <c r="AK73" s="9">
        <v>63.5</v>
      </c>
      <c r="AL73" s="9">
        <v>169</v>
      </c>
      <c r="AM73" s="9">
        <v>0.93</v>
      </c>
      <c r="AN73" s="9">
        <v>77</v>
      </c>
      <c r="AO73" s="9">
        <v>83</v>
      </c>
    </row>
    <row r="74" spans="1:41" x14ac:dyDescent="0.25">
      <c r="A74">
        <v>69</v>
      </c>
      <c r="B74" s="6">
        <v>44586</v>
      </c>
      <c r="C74" s="9" t="s">
        <v>417</v>
      </c>
      <c r="D74" s="3" t="s">
        <v>418</v>
      </c>
      <c r="E74" t="s">
        <v>4</v>
      </c>
      <c r="F74" s="4" t="s">
        <v>5</v>
      </c>
      <c r="G74" t="s">
        <v>412</v>
      </c>
      <c r="H74" s="9" t="s">
        <v>417</v>
      </c>
      <c r="I74" s="3" t="s">
        <v>324</v>
      </c>
      <c r="J74">
        <v>25</v>
      </c>
      <c r="K74">
        <v>11</v>
      </c>
      <c r="L74">
        <v>8</v>
      </c>
      <c r="M74">
        <f t="shared" si="8"/>
        <v>51.5</v>
      </c>
      <c r="N74" t="s">
        <v>296</v>
      </c>
      <c r="O74">
        <v>23.75</v>
      </c>
      <c r="P74">
        <v>5.7</v>
      </c>
      <c r="Q74" s="8"/>
      <c r="R74">
        <v>24.9</v>
      </c>
      <c r="S74">
        <v>23.1</v>
      </c>
      <c r="T74">
        <v>19.100000000000001</v>
      </c>
      <c r="U74" s="41">
        <f t="shared" si="9"/>
        <v>22.366666666666664</v>
      </c>
      <c r="V74" s="41">
        <v>6.6</v>
      </c>
      <c r="W74" s="41">
        <v>8.1</v>
      </c>
      <c r="X74" s="41">
        <v>5</v>
      </c>
      <c r="Y74" s="41">
        <f t="shared" si="10"/>
        <v>6.5666666666666664</v>
      </c>
      <c r="Z74">
        <v>5.26</v>
      </c>
      <c r="AA74">
        <v>5.28</v>
      </c>
      <c r="AB74">
        <v>5.29</v>
      </c>
      <c r="AC74" s="44">
        <f t="shared" si="11"/>
        <v>5.2766666666666664</v>
      </c>
      <c r="AD74" s="9">
        <v>5.6</v>
      </c>
      <c r="AE74" s="9">
        <v>5.3</v>
      </c>
      <c r="AF74" s="9">
        <v>10</v>
      </c>
      <c r="AG74" s="9" t="s">
        <v>455</v>
      </c>
      <c r="AH74" s="9" t="s">
        <v>456</v>
      </c>
      <c r="AI74" s="9" t="s">
        <v>457</v>
      </c>
      <c r="AJ74" s="9">
        <v>30.22</v>
      </c>
      <c r="AK74" s="9">
        <v>87.05</v>
      </c>
      <c r="AL74" s="9">
        <v>169.7</v>
      </c>
      <c r="AM74" s="9">
        <v>0.93</v>
      </c>
      <c r="AN74" s="9">
        <v>96</v>
      </c>
      <c r="AO74" s="9">
        <v>103.5</v>
      </c>
    </row>
    <row r="75" spans="1:41" x14ac:dyDescent="0.25">
      <c r="A75" s="12">
        <v>70</v>
      </c>
      <c r="B75" s="13">
        <v>44587</v>
      </c>
      <c r="C75" s="22" t="s">
        <v>419</v>
      </c>
      <c r="D75" s="14" t="s">
        <v>422</v>
      </c>
      <c r="E75" s="12" t="s">
        <v>4</v>
      </c>
      <c r="F75" s="20" t="s">
        <v>5</v>
      </c>
      <c r="G75" s="12" t="s">
        <v>413</v>
      </c>
      <c r="H75" s="22" t="s">
        <v>419</v>
      </c>
      <c r="I75" s="12" t="s">
        <v>323</v>
      </c>
      <c r="J75" s="12">
        <v>3</v>
      </c>
      <c r="K75" s="12">
        <v>6</v>
      </c>
      <c r="L75" s="12">
        <v>14</v>
      </c>
      <c r="M75" s="12">
        <f t="shared" si="8"/>
        <v>35.6</v>
      </c>
      <c r="N75" s="12" t="s">
        <v>297</v>
      </c>
      <c r="O75" s="12">
        <v>7.6</v>
      </c>
      <c r="P75" s="12">
        <v>1.8</v>
      </c>
      <c r="Q75" s="23"/>
      <c r="R75" s="12">
        <v>7.5</v>
      </c>
      <c r="S75" s="12">
        <v>8.5</v>
      </c>
      <c r="T75" s="12">
        <v>8.4</v>
      </c>
      <c r="U75" s="46">
        <f t="shared" si="9"/>
        <v>8.1333333333333329</v>
      </c>
      <c r="V75" s="46">
        <v>43.6</v>
      </c>
      <c r="W75" s="46">
        <v>47.9</v>
      </c>
      <c r="X75" s="46">
        <v>52.7</v>
      </c>
      <c r="Y75" s="46">
        <f t="shared" si="10"/>
        <v>48.066666666666663</v>
      </c>
      <c r="Z75" s="12">
        <v>4.96</v>
      </c>
      <c r="AA75" s="12">
        <v>4.91</v>
      </c>
      <c r="AB75" s="12">
        <v>4.92</v>
      </c>
      <c r="AC75" s="45">
        <f t="shared" si="11"/>
        <v>4.9300000000000006</v>
      </c>
      <c r="AD75" s="22">
        <v>4.0999999999999996</v>
      </c>
      <c r="AE75" s="22">
        <v>5.4</v>
      </c>
      <c r="AF75" s="22">
        <v>10</v>
      </c>
      <c r="AG75" s="22" t="s">
        <v>461</v>
      </c>
      <c r="AH75" s="22" t="s">
        <v>462</v>
      </c>
      <c r="AI75" s="22" t="s">
        <v>463</v>
      </c>
      <c r="AJ75" s="22">
        <v>30.24</v>
      </c>
      <c r="AK75" s="22">
        <v>98</v>
      </c>
      <c r="AL75" s="22">
        <v>180</v>
      </c>
      <c r="AM75" s="22">
        <v>1</v>
      </c>
      <c r="AN75" s="22">
        <v>100</v>
      </c>
      <c r="AO75" s="22">
        <v>101</v>
      </c>
    </row>
    <row r="76" spans="1:41" x14ac:dyDescent="0.25">
      <c r="A76">
        <v>71</v>
      </c>
      <c r="B76" s="6">
        <v>44587</v>
      </c>
      <c r="C76" s="9" t="s">
        <v>420</v>
      </c>
      <c r="D76" s="3" t="s">
        <v>421</v>
      </c>
      <c r="E76" t="s">
        <v>72</v>
      </c>
      <c r="F76" s="4" t="s">
        <v>5</v>
      </c>
      <c r="G76" t="s">
        <v>414</v>
      </c>
      <c r="H76" s="9" t="s">
        <v>420</v>
      </c>
      <c r="I76" s="3" t="s">
        <v>324</v>
      </c>
      <c r="J76" s="8"/>
      <c r="K76" s="8"/>
      <c r="L76" s="8"/>
      <c r="M76" s="8"/>
      <c r="N76" s="8"/>
      <c r="O76" s="8"/>
      <c r="P76" s="8"/>
      <c r="Q76" s="8"/>
      <c r="R76">
        <v>8.6</v>
      </c>
      <c r="S76">
        <v>7.8</v>
      </c>
      <c r="T76">
        <v>8.1999999999999993</v>
      </c>
      <c r="U76" s="41">
        <f t="shared" si="9"/>
        <v>8.1999999999999993</v>
      </c>
      <c r="V76" s="41">
        <v>38.9</v>
      </c>
      <c r="W76" s="41">
        <v>42.4</v>
      </c>
      <c r="X76" s="41">
        <v>48.4</v>
      </c>
      <c r="Y76" s="41">
        <f t="shared" si="10"/>
        <v>43.233333333333327</v>
      </c>
      <c r="Z76">
        <v>5.61</v>
      </c>
      <c r="AA76">
        <v>4.9000000000000004</v>
      </c>
      <c r="AB76">
        <v>4.87</v>
      </c>
      <c r="AC76" s="44">
        <f t="shared" si="11"/>
        <v>5.1266666666666678</v>
      </c>
      <c r="AD76" s="9">
        <v>5.8</v>
      </c>
      <c r="AE76" s="9">
        <v>5</v>
      </c>
      <c r="AF76" s="9">
        <v>1</v>
      </c>
      <c r="AG76" s="9" t="s">
        <v>480</v>
      </c>
      <c r="AH76" s="9" t="s">
        <v>481</v>
      </c>
      <c r="AI76" s="9" t="s">
        <v>482</v>
      </c>
      <c r="AJ76" s="9">
        <v>21.73</v>
      </c>
      <c r="AK76" s="9">
        <v>72</v>
      </c>
      <c r="AL76" s="9">
        <v>182</v>
      </c>
      <c r="AM76" s="9">
        <v>1</v>
      </c>
      <c r="AN76" s="9">
        <v>81</v>
      </c>
      <c r="AO76" s="9">
        <v>83</v>
      </c>
    </row>
    <row r="77" spans="1:41" x14ac:dyDescent="0.25">
      <c r="A77">
        <v>72</v>
      </c>
      <c r="B77" s="6">
        <v>44599</v>
      </c>
      <c r="C77" s="9" t="s">
        <v>429</v>
      </c>
      <c r="D77" s="3" t="s">
        <v>436</v>
      </c>
      <c r="E77" t="s">
        <v>4</v>
      </c>
      <c r="F77" s="4" t="s">
        <v>8</v>
      </c>
      <c r="G77" t="s">
        <v>425</v>
      </c>
      <c r="H77" s="9" t="s">
        <v>429</v>
      </c>
      <c r="I77" s="3" t="s">
        <v>324</v>
      </c>
      <c r="J77">
        <v>8</v>
      </c>
      <c r="K77">
        <v>7</v>
      </c>
      <c r="L77">
        <v>9</v>
      </c>
      <c r="M77">
        <f t="shared" si="8"/>
        <v>35.1</v>
      </c>
      <c r="N77" t="s">
        <v>297</v>
      </c>
      <c r="O77">
        <v>8</v>
      </c>
      <c r="P77">
        <v>1.2</v>
      </c>
      <c r="Q77" s="8"/>
      <c r="R77">
        <v>5.3</v>
      </c>
      <c r="S77">
        <v>6.4</v>
      </c>
      <c r="T77">
        <v>6.1</v>
      </c>
      <c r="U77" s="41">
        <f t="shared" si="9"/>
        <v>5.9333333333333327</v>
      </c>
      <c r="V77" s="41">
        <v>29.3</v>
      </c>
      <c r="W77" s="41">
        <v>30.7</v>
      </c>
      <c r="X77" s="41">
        <v>35.799999999999997</v>
      </c>
      <c r="Y77" s="41">
        <f t="shared" si="10"/>
        <v>31.933333333333334</v>
      </c>
      <c r="Z77">
        <v>5.4</v>
      </c>
      <c r="AA77">
        <v>5.04</v>
      </c>
      <c r="AB77">
        <v>4.8899999999999997</v>
      </c>
      <c r="AC77" s="44">
        <f t="shared" si="11"/>
        <v>5.1100000000000003</v>
      </c>
      <c r="AD77" s="9">
        <v>10.7</v>
      </c>
      <c r="AE77" s="9">
        <v>6.8</v>
      </c>
      <c r="AF77" s="9">
        <v>28</v>
      </c>
      <c r="AG77" s="9" t="s">
        <v>464</v>
      </c>
      <c r="AH77" s="9" t="s">
        <v>465</v>
      </c>
      <c r="AI77" s="9" t="s">
        <v>466</v>
      </c>
      <c r="AJ77" s="9">
        <v>24.74</v>
      </c>
      <c r="AK77" s="9">
        <v>69</v>
      </c>
      <c r="AL77" s="9">
        <v>167</v>
      </c>
      <c r="AM77" s="9">
        <v>0.73</v>
      </c>
      <c r="AN77" s="9">
        <v>78.5</v>
      </c>
      <c r="AO77" s="9">
        <v>107</v>
      </c>
    </row>
    <row r="78" spans="1:41" x14ac:dyDescent="0.25">
      <c r="A78">
        <v>73</v>
      </c>
      <c r="B78" s="6">
        <v>44601</v>
      </c>
      <c r="C78" s="9" t="s">
        <v>430</v>
      </c>
      <c r="D78" s="3" t="s">
        <v>434</v>
      </c>
      <c r="E78" t="s">
        <v>4</v>
      </c>
      <c r="F78" s="4" t="s">
        <v>5</v>
      </c>
      <c r="G78" t="s">
        <v>426</v>
      </c>
      <c r="H78" s="9" t="s">
        <v>430</v>
      </c>
      <c r="I78" s="3" t="s">
        <v>324</v>
      </c>
      <c r="J78">
        <v>36</v>
      </c>
      <c r="K78">
        <v>9</v>
      </c>
      <c r="L78">
        <v>2</v>
      </c>
      <c r="M78">
        <f t="shared" si="8"/>
        <v>40.700000000000003</v>
      </c>
      <c r="N78" t="s">
        <v>297</v>
      </c>
      <c r="O78">
        <v>13.9</v>
      </c>
      <c r="P78">
        <v>4</v>
      </c>
      <c r="Q78" s="8"/>
      <c r="R78">
        <v>7.5</v>
      </c>
      <c r="S78">
        <v>10.1</v>
      </c>
      <c r="T78">
        <v>10.9</v>
      </c>
      <c r="U78" s="41">
        <f t="shared" si="9"/>
        <v>9.5</v>
      </c>
      <c r="V78" s="41">
        <v>58.7</v>
      </c>
      <c r="W78" s="41">
        <v>63.2</v>
      </c>
      <c r="X78" s="41">
        <v>67.5</v>
      </c>
      <c r="Y78" s="41">
        <f t="shared" si="10"/>
        <v>63.133333333333333</v>
      </c>
      <c r="Z78">
        <v>6.91</v>
      </c>
      <c r="AA78">
        <v>6.89</v>
      </c>
      <c r="AB78">
        <v>6.78</v>
      </c>
      <c r="AC78" s="44">
        <f t="shared" si="11"/>
        <v>6.86</v>
      </c>
      <c r="AD78" s="9">
        <v>3.5</v>
      </c>
      <c r="AE78" s="9">
        <v>5.9</v>
      </c>
      <c r="AF78" s="9">
        <v>26</v>
      </c>
      <c r="AG78" s="9" t="s">
        <v>149</v>
      </c>
      <c r="AH78" s="9" t="s">
        <v>467</v>
      </c>
      <c r="AI78" s="9" t="s">
        <v>446</v>
      </c>
      <c r="AJ78" s="9">
        <v>18.3</v>
      </c>
      <c r="AK78" s="9">
        <v>44.6</v>
      </c>
      <c r="AL78" s="9">
        <v>156.1</v>
      </c>
      <c r="AM78" s="9">
        <v>0.78</v>
      </c>
      <c r="AN78" s="9">
        <v>67</v>
      </c>
      <c r="AO78" s="9">
        <v>86</v>
      </c>
    </row>
    <row r="79" spans="1:41" x14ac:dyDescent="0.25">
      <c r="A79">
        <v>74</v>
      </c>
      <c r="B79" s="6">
        <v>44601</v>
      </c>
      <c r="C79" s="9" t="s">
        <v>431</v>
      </c>
      <c r="D79" s="3" t="s">
        <v>435</v>
      </c>
      <c r="E79" t="s">
        <v>4</v>
      </c>
      <c r="F79" s="4" t="s">
        <v>5</v>
      </c>
      <c r="G79" t="s">
        <v>427</v>
      </c>
      <c r="H79" s="9" t="s">
        <v>431</v>
      </c>
      <c r="I79" s="3" t="s">
        <v>324</v>
      </c>
      <c r="J79">
        <v>5</v>
      </c>
      <c r="K79">
        <v>5</v>
      </c>
      <c r="L79">
        <v>8</v>
      </c>
      <c r="M79">
        <f t="shared" si="8"/>
        <v>26.5</v>
      </c>
      <c r="N79" t="s">
        <v>297</v>
      </c>
      <c r="O79">
        <v>1.2</v>
      </c>
      <c r="P79">
        <v>1.2</v>
      </c>
      <c r="Q79" s="8"/>
      <c r="R79">
        <v>8.4</v>
      </c>
      <c r="S79">
        <v>8.1999999999999993</v>
      </c>
      <c r="T79">
        <v>8.1999999999999993</v>
      </c>
      <c r="U79" s="41">
        <f t="shared" si="9"/>
        <v>8.2666666666666675</v>
      </c>
      <c r="V79" s="41">
        <v>22.7</v>
      </c>
      <c r="W79" s="41">
        <v>24</v>
      </c>
      <c r="X79" s="41">
        <v>24</v>
      </c>
      <c r="Y79" s="41">
        <f t="shared" si="10"/>
        <v>23.566666666666666</v>
      </c>
      <c r="Z79">
        <v>6.24</v>
      </c>
      <c r="AA79">
        <v>6.16</v>
      </c>
      <c r="AB79">
        <v>6.08</v>
      </c>
      <c r="AC79" s="44">
        <f t="shared" si="11"/>
        <v>6.16</v>
      </c>
      <c r="AD79" s="9">
        <v>4.3</v>
      </c>
      <c r="AE79" s="9">
        <v>5</v>
      </c>
      <c r="AF79" s="9">
        <v>15</v>
      </c>
      <c r="AG79" s="9" t="s">
        <v>468</v>
      </c>
      <c r="AH79" s="9" t="s">
        <v>469</v>
      </c>
      <c r="AI79" s="9" t="s">
        <v>470</v>
      </c>
      <c r="AJ79" s="9">
        <v>21.2</v>
      </c>
      <c r="AK79" s="9">
        <v>55</v>
      </c>
      <c r="AL79" s="9">
        <v>161</v>
      </c>
      <c r="AM79" s="9">
        <v>0.87</v>
      </c>
      <c r="AN79" s="9">
        <v>79</v>
      </c>
      <c r="AO79" s="9">
        <v>91</v>
      </c>
    </row>
    <row r="80" spans="1:41" x14ac:dyDescent="0.25">
      <c r="A80">
        <v>75</v>
      </c>
      <c r="B80" s="6">
        <v>44601</v>
      </c>
      <c r="C80" s="9" t="s">
        <v>432</v>
      </c>
      <c r="D80" s="9" t="s">
        <v>433</v>
      </c>
      <c r="E80" t="s">
        <v>4</v>
      </c>
      <c r="F80" s="4" t="s">
        <v>5</v>
      </c>
      <c r="G80" t="s">
        <v>428</v>
      </c>
      <c r="H80" s="9" t="s">
        <v>432</v>
      </c>
      <c r="I80" s="3" t="s">
        <v>324</v>
      </c>
      <c r="J80">
        <v>20</v>
      </c>
      <c r="K80">
        <v>5</v>
      </c>
      <c r="L80">
        <v>10</v>
      </c>
      <c r="M80">
        <f t="shared" si="8"/>
        <v>31.5</v>
      </c>
      <c r="N80" t="s">
        <v>297</v>
      </c>
      <c r="O80">
        <v>9.6999999999999993</v>
      </c>
      <c r="P80">
        <v>3.2</v>
      </c>
      <c r="Q80" s="8"/>
      <c r="R80">
        <v>9.9</v>
      </c>
      <c r="S80">
        <v>9.9</v>
      </c>
      <c r="T80">
        <v>9.6</v>
      </c>
      <c r="U80" s="41">
        <f t="shared" si="9"/>
        <v>9.7999999999999989</v>
      </c>
      <c r="V80" s="41">
        <v>24.1</v>
      </c>
      <c r="W80" s="41">
        <v>29.2</v>
      </c>
      <c r="X80" s="41">
        <v>30.7</v>
      </c>
      <c r="Y80" s="41">
        <f t="shared" si="10"/>
        <v>28</v>
      </c>
      <c r="Z80">
        <v>4.4800000000000004</v>
      </c>
      <c r="AA80">
        <v>4.42</v>
      </c>
      <c r="AB80">
        <v>4.42</v>
      </c>
      <c r="AC80" s="44">
        <f t="shared" si="11"/>
        <v>4.4400000000000004</v>
      </c>
      <c r="AD80" s="9">
        <v>8.6999999999999993</v>
      </c>
      <c r="AE80" s="9">
        <v>6</v>
      </c>
      <c r="AF80" s="9">
        <v>13</v>
      </c>
      <c r="AG80" s="9" t="s">
        <v>471</v>
      </c>
      <c r="AH80" s="9" t="s">
        <v>472</v>
      </c>
      <c r="AI80" s="9" t="s">
        <v>473</v>
      </c>
      <c r="AJ80" s="9">
        <v>39.5</v>
      </c>
      <c r="AK80" s="9">
        <v>117.3</v>
      </c>
      <c r="AL80" s="9">
        <v>172.3</v>
      </c>
      <c r="AM80" s="9">
        <v>1.06</v>
      </c>
      <c r="AN80" s="9">
        <v>127</v>
      </c>
      <c r="AO80" s="9">
        <v>120</v>
      </c>
    </row>
    <row r="81" spans="1:48" x14ac:dyDescent="0.25">
      <c r="A81">
        <v>76</v>
      </c>
      <c r="B81" s="6">
        <v>44606</v>
      </c>
      <c r="C81" s="9" t="s">
        <v>437</v>
      </c>
      <c r="D81" s="9" t="s">
        <v>438</v>
      </c>
      <c r="E81" t="s">
        <v>4</v>
      </c>
      <c r="F81" s="4" t="s">
        <v>5</v>
      </c>
      <c r="G81" t="s">
        <v>439</v>
      </c>
      <c r="H81" s="9" t="s">
        <v>437</v>
      </c>
      <c r="I81" s="3" t="s">
        <v>324</v>
      </c>
      <c r="J81">
        <v>10</v>
      </c>
      <c r="K81">
        <v>9</v>
      </c>
      <c r="L81">
        <v>0</v>
      </c>
      <c r="M81">
        <f t="shared" si="8"/>
        <v>33.5</v>
      </c>
      <c r="N81" t="s">
        <v>297</v>
      </c>
      <c r="O81">
        <v>7.6</v>
      </c>
      <c r="P81">
        <v>3</v>
      </c>
      <c r="Q81" s="8"/>
      <c r="R81">
        <v>9.4</v>
      </c>
      <c r="S81">
        <v>10.8</v>
      </c>
      <c r="T81">
        <v>10.6</v>
      </c>
      <c r="U81" s="41">
        <f t="shared" si="9"/>
        <v>10.266666666666667</v>
      </c>
      <c r="V81" s="41">
        <v>16</v>
      </c>
      <c r="W81" s="41">
        <v>14.4</v>
      </c>
      <c r="X81" s="41">
        <v>14.3</v>
      </c>
      <c r="Y81" s="41">
        <f t="shared" si="10"/>
        <v>14.9</v>
      </c>
      <c r="Z81">
        <v>5.21</v>
      </c>
      <c r="AA81">
        <v>5.15</v>
      </c>
      <c r="AB81">
        <v>5.57</v>
      </c>
      <c r="AC81" s="44">
        <f t="shared" si="11"/>
        <v>5.31</v>
      </c>
      <c r="AD81" s="9">
        <v>5</v>
      </c>
      <c r="AE81" s="9">
        <v>5.2</v>
      </c>
      <c r="AF81" s="9">
        <v>8</v>
      </c>
      <c r="AG81" s="9" t="s">
        <v>458</v>
      </c>
      <c r="AH81" s="9" t="s">
        <v>459</v>
      </c>
      <c r="AI81" s="9" t="s">
        <v>460</v>
      </c>
      <c r="AJ81" s="9">
        <v>28.3</v>
      </c>
      <c r="AK81" s="9">
        <v>79.150000000000006</v>
      </c>
      <c r="AL81" s="9">
        <v>167.1</v>
      </c>
      <c r="AM81" s="9">
        <v>1.02</v>
      </c>
      <c r="AN81" s="9">
        <v>95</v>
      </c>
      <c r="AO81" s="9">
        <v>93</v>
      </c>
    </row>
    <row r="82" spans="1:48" x14ac:dyDescent="0.25">
      <c r="A82">
        <v>77</v>
      </c>
      <c r="B82" s="6">
        <v>44606</v>
      </c>
      <c r="C82" s="9" t="s">
        <v>440</v>
      </c>
      <c r="D82" s="9" t="s">
        <v>441</v>
      </c>
      <c r="E82" t="s">
        <v>4</v>
      </c>
      <c r="F82" s="4" t="s">
        <v>5</v>
      </c>
      <c r="G82" t="s">
        <v>442</v>
      </c>
      <c r="H82" s="9" t="s">
        <v>440</v>
      </c>
      <c r="I82" t="s">
        <v>323</v>
      </c>
      <c r="J82">
        <v>19</v>
      </c>
      <c r="K82">
        <v>6</v>
      </c>
      <c r="L82">
        <v>4</v>
      </c>
      <c r="M82">
        <f t="shared" si="8"/>
        <v>28.8</v>
      </c>
      <c r="N82" t="s">
        <v>297</v>
      </c>
      <c r="O82">
        <v>4.2</v>
      </c>
      <c r="P82">
        <v>0.4</v>
      </c>
      <c r="Q82" s="8"/>
      <c r="R82">
        <v>6.6</v>
      </c>
      <c r="S82">
        <v>6.5</v>
      </c>
      <c r="T82">
        <v>6.3</v>
      </c>
      <c r="U82" s="41">
        <f t="shared" si="9"/>
        <v>6.4666666666666659</v>
      </c>
      <c r="V82" s="41">
        <v>40.6</v>
      </c>
      <c r="W82" s="41">
        <v>40.799999999999997</v>
      </c>
      <c r="X82" s="41">
        <v>35.799999999999997</v>
      </c>
      <c r="Y82" s="41">
        <f t="shared" si="10"/>
        <v>39.06666666666667</v>
      </c>
      <c r="Z82">
        <v>6</v>
      </c>
      <c r="AA82">
        <v>6.02</v>
      </c>
      <c r="AB82">
        <v>6.06</v>
      </c>
      <c r="AC82" s="44">
        <f t="shared" si="11"/>
        <v>6.0266666666666664</v>
      </c>
      <c r="AD82" s="9">
        <v>5.3</v>
      </c>
      <c r="AE82" s="9">
        <v>6.1</v>
      </c>
      <c r="AF82" s="9">
        <v>31</v>
      </c>
      <c r="AG82" s="9" t="s">
        <v>474</v>
      </c>
      <c r="AH82" s="9" t="s">
        <v>475</v>
      </c>
      <c r="AI82" s="9" t="s">
        <v>476</v>
      </c>
      <c r="AJ82" s="9">
        <v>39.44</v>
      </c>
      <c r="AK82" s="9">
        <v>114</v>
      </c>
      <c r="AL82" s="9">
        <v>1.7</v>
      </c>
      <c r="AM82" s="9">
        <v>1.04</v>
      </c>
      <c r="AN82" s="9">
        <v>118</v>
      </c>
      <c r="AO82" s="9">
        <v>114</v>
      </c>
    </row>
    <row r="83" spans="1:48" x14ac:dyDescent="0.25">
      <c r="A83">
        <v>78</v>
      </c>
      <c r="B83" s="6">
        <v>44608</v>
      </c>
      <c r="C83" s="9" t="s">
        <v>443</v>
      </c>
      <c r="D83" s="3" t="s">
        <v>42</v>
      </c>
      <c r="E83" t="s">
        <v>4</v>
      </c>
      <c r="F83" s="4" t="s">
        <v>5</v>
      </c>
      <c r="G83" t="s">
        <v>444</v>
      </c>
      <c r="H83" s="9" t="s">
        <v>443</v>
      </c>
      <c r="I83" s="3" t="s">
        <v>324</v>
      </c>
      <c r="J83">
        <v>7</v>
      </c>
      <c r="K83">
        <v>8</v>
      </c>
      <c r="L83">
        <v>10</v>
      </c>
      <c r="M83">
        <f t="shared" si="8"/>
        <v>39.4</v>
      </c>
      <c r="N83" t="s">
        <v>297</v>
      </c>
      <c r="O83">
        <v>6.2</v>
      </c>
      <c r="P83">
        <v>0.6</v>
      </c>
      <c r="Q83" s="8"/>
      <c r="R83">
        <v>8.8000000000000007</v>
      </c>
      <c r="S83">
        <v>9.9</v>
      </c>
      <c r="T83">
        <v>7.7</v>
      </c>
      <c r="U83" s="41">
        <f t="shared" si="9"/>
        <v>8.8000000000000007</v>
      </c>
      <c r="V83" s="41">
        <v>22.5</v>
      </c>
      <c r="W83" s="41">
        <v>15.8</v>
      </c>
      <c r="X83" s="41">
        <v>17.5</v>
      </c>
      <c r="Y83" s="41">
        <f t="shared" si="10"/>
        <v>18.599999999999998</v>
      </c>
      <c r="Z83">
        <v>6.66</v>
      </c>
      <c r="AA83">
        <v>6.24</v>
      </c>
      <c r="AB83">
        <v>5.93</v>
      </c>
      <c r="AC83" s="44">
        <f t="shared" si="11"/>
        <v>6.2766666666666664</v>
      </c>
      <c r="AD83" s="9">
        <v>4.3</v>
      </c>
      <c r="AE83" s="9">
        <v>5.3</v>
      </c>
      <c r="AF83" s="9">
        <v>5</v>
      </c>
      <c r="AG83" s="9" t="s">
        <v>477</v>
      </c>
      <c r="AH83" s="9" t="s">
        <v>478</v>
      </c>
      <c r="AI83" s="9" t="s">
        <v>479</v>
      </c>
      <c r="AJ83" s="9">
        <v>26.4</v>
      </c>
      <c r="AK83" s="9">
        <v>80</v>
      </c>
      <c r="AL83" s="9">
        <v>174</v>
      </c>
      <c r="AM83" s="9">
        <v>0.99</v>
      </c>
      <c r="AN83" s="9">
        <v>83.5</v>
      </c>
      <c r="AO83" s="9">
        <v>84.5</v>
      </c>
    </row>
    <row r="84" spans="1:48" s="25" customFormat="1" x14ac:dyDescent="0.25">
      <c r="A84" s="25">
        <v>79</v>
      </c>
      <c r="B84" s="26">
        <v>44614</v>
      </c>
      <c r="C84" s="27" t="s">
        <v>491</v>
      </c>
      <c r="D84" s="3" t="s">
        <v>42</v>
      </c>
      <c r="E84" s="28" t="s">
        <v>7</v>
      </c>
      <c r="F84" s="28" t="s">
        <v>5</v>
      </c>
      <c r="G84" s="25" t="s">
        <v>541</v>
      </c>
      <c r="H84" s="27" t="s">
        <v>491</v>
      </c>
      <c r="I84" s="29" t="s">
        <v>324</v>
      </c>
      <c r="J84" s="31"/>
      <c r="K84" s="31"/>
      <c r="L84" s="31"/>
      <c r="M84" s="31"/>
      <c r="N84" s="25" t="s">
        <v>298</v>
      </c>
      <c r="O84" s="31"/>
      <c r="P84" s="31"/>
      <c r="Q84" s="25">
        <v>3</v>
      </c>
      <c r="R84" s="25">
        <v>5.6</v>
      </c>
      <c r="S84" s="25">
        <v>6.6</v>
      </c>
      <c r="T84" s="25">
        <v>6.4</v>
      </c>
      <c r="U84" s="41">
        <f t="shared" si="9"/>
        <v>6.2</v>
      </c>
      <c r="V84" s="41">
        <v>37</v>
      </c>
      <c r="W84" s="41">
        <v>38.700000000000003</v>
      </c>
      <c r="X84" s="41">
        <v>42</v>
      </c>
      <c r="Y84" s="41">
        <f t="shared" si="10"/>
        <v>39.233333333333334</v>
      </c>
      <c r="Z84" s="25">
        <v>7.63</v>
      </c>
      <c r="AA84" s="25">
        <v>7.45</v>
      </c>
      <c r="AB84" s="25">
        <v>7.34</v>
      </c>
      <c r="AC84" s="44">
        <f t="shared" si="11"/>
        <v>7.4733333333333336</v>
      </c>
      <c r="AD84" s="27">
        <v>6.4</v>
      </c>
      <c r="AE84" s="27">
        <v>5.9</v>
      </c>
      <c r="AF84" s="27">
        <v>9</v>
      </c>
      <c r="AG84" s="27" t="s">
        <v>493</v>
      </c>
      <c r="AH84" s="27" t="s">
        <v>494</v>
      </c>
      <c r="AI84" s="27" t="s">
        <v>495</v>
      </c>
      <c r="AJ84" s="27">
        <v>25.93</v>
      </c>
      <c r="AK84" s="27">
        <v>78.5</v>
      </c>
      <c r="AL84" s="27">
        <v>174</v>
      </c>
      <c r="AM84" s="27">
        <v>0.97</v>
      </c>
      <c r="AN84" s="27">
        <v>93</v>
      </c>
      <c r="AO84" s="27">
        <v>96</v>
      </c>
      <c r="AQ84" s="58"/>
      <c r="AR84" s="58"/>
      <c r="AS84" s="58"/>
      <c r="AT84" s="58"/>
      <c r="AU84" s="58"/>
      <c r="AV84" s="58"/>
    </row>
    <row r="85" spans="1:48" x14ac:dyDescent="0.25">
      <c r="A85" s="24" t="s">
        <v>489</v>
      </c>
      <c r="U85" s="41"/>
      <c r="V85" s="41"/>
      <c r="W85" s="41"/>
      <c r="X85" s="41"/>
      <c r="Y85" s="41"/>
      <c r="AC85" s="44"/>
    </row>
    <row r="86" spans="1:48" x14ac:dyDescent="0.25">
      <c r="A86">
        <v>80</v>
      </c>
      <c r="B86" s="6">
        <v>44742</v>
      </c>
      <c r="C86" s="9" t="s">
        <v>534</v>
      </c>
      <c r="D86" s="3" t="s">
        <v>42</v>
      </c>
      <c r="E86" s="4" t="s">
        <v>7</v>
      </c>
      <c r="F86" s="4" t="s">
        <v>5</v>
      </c>
      <c r="G86" s="25" t="s">
        <v>492</v>
      </c>
      <c r="H86" s="9" t="s">
        <v>491</v>
      </c>
      <c r="I86" s="3" t="s">
        <v>324</v>
      </c>
      <c r="J86" s="8"/>
      <c r="K86" s="8"/>
      <c r="L86" s="8"/>
      <c r="M86" s="8"/>
      <c r="N86" t="s">
        <v>298</v>
      </c>
      <c r="O86" s="8"/>
      <c r="P86" s="8"/>
      <c r="Q86">
        <v>7.3</v>
      </c>
      <c r="R86">
        <v>14.9</v>
      </c>
      <c r="S86">
        <v>14.5</v>
      </c>
      <c r="T86">
        <v>7.9</v>
      </c>
      <c r="U86" s="41">
        <f t="shared" si="9"/>
        <v>12.433333333333332</v>
      </c>
      <c r="V86" s="41">
        <v>16</v>
      </c>
      <c r="W86" s="41">
        <v>17.3</v>
      </c>
      <c r="X86" s="41">
        <v>15.2</v>
      </c>
      <c r="Y86" s="41">
        <f t="shared" ref="Y86:Y125" si="12">AVERAGE(V86:X86)</f>
        <v>16.166666666666668</v>
      </c>
      <c r="Z86">
        <v>5.94</v>
      </c>
      <c r="AA86">
        <v>5.89</v>
      </c>
      <c r="AB86">
        <v>5.82</v>
      </c>
      <c r="AC86" s="44">
        <f t="shared" si="11"/>
        <v>5.8833333333333329</v>
      </c>
      <c r="AD86" s="9">
        <v>3.6</v>
      </c>
      <c r="AE86" s="9">
        <v>5.0999999999999996</v>
      </c>
      <c r="AF86" s="9">
        <v>10</v>
      </c>
      <c r="AG86" s="9" t="s">
        <v>535</v>
      </c>
      <c r="AH86" s="9" t="s">
        <v>536</v>
      </c>
      <c r="AI86" s="9" t="s">
        <v>535</v>
      </c>
      <c r="AJ86" s="9">
        <v>19.43</v>
      </c>
      <c r="AK86" s="9">
        <v>56.8</v>
      </c>
      <c r="AL86" s="9">
        <v>171</v>
      </c>
      <c r="AM86" s="9">
        <v>0.87</v>
      </c>
      <c r="AN86" s="9">
        <v>81</v>
      </c>
      <c r="AO86" s="9">
        <v>93</v>
      </c>
    </row>
    <row r="87" spans="1:48" s="25" customFormat="1" x14ac:dyDescent="0.25">
      <c r="A87">
        <v>81</v>
      </c>
      <c r="B87" s="26">
        <v>44746</v>
      </c>
      <c r="C87" s="27" t="s">
        <v>502</v>
      </c>
      <c r="D87" s="29" t="s">
        <v>42</v>
      </c>
      <c r="E87" s="25" t="s">
        <v>4</v>
      </c>
      <c r="F87" s="28" t="s">
        <v>5</v>
      </c>
      <c r="G87" s="25" t="s">
        <v>496</v>
      </c>
      <c r="H87" s="27" t="s">
        <v>542</v>
      </c>
      <c r="I87" s="29" t="s">
        <v>326</v>
      </c>
      <c r="J87" s="25">
        <v>1</v>
      </c>
      <c r="K87" s="25">
        <v>2</v>
      </c>
      <c r="L87" s="25">
        <v>4</v>
      </c>
      <c r="M87" s="25">
        <v>11.2</v>
      </c>
      <c r="N87" s="25" t="s">
        <v>298</v>
      </c>
      <c r="O87" s="25">
        <v>2.8</v>
      </c>
      <c r="P87" s="25">
        <v>0.4</v>
      </c>
      <c r="Q87" s="31"/>
      <c r="R87" s="25">
        <v>6.8</v>
      </c>
      <c r="S87" s="25">
        <v>7.7</v>
      </c>
      <c r="T87" s="25">
        <v>8.1999999999999993</v>
      </c>
      <c r="U87" s="41">
        <f t="shared" si="9"/>
        <v>7.5666666666666664</v>
      </c>
      <c r="V87" s="41">
        <v>31.9</v>
      </c>
      <c r="W87" s="41">
        <v>36.4</v>
      </c>
      <c r="X87" s="41">
        <v>38.5</v>
      </c>
      <c r="Y87" s="41">
        <f t="shared" si="12"/>
        <v>35.6</v>
      </c>
      <c r="Z87" s="25">
        <v>7.66</v>
      </c>
      <c r="AA87" s="25">
        <v>7.49</v>
      </c>
      <c r="AB87" s="25">
        <v>7.41</v>
      </c>
      <c r="AC87" s="44">
        <f t="shared" si="11"/>
        <v>7.5200000000000005</v>
      </c>
      <c r="AD87" s="27">
        <v>2.9</v>
      </c>
      <c r="AE87" s="27">
        <v>5.4</v>
      </c>
      <c r="AF87" s="27">
        <v>7</v>
      </c>
      <c r="AG87" s="27" t="s">
        <v>504</v>
      </c>
      <c r="AH87" s="27" t="s">
        <v>505</v>
      </c>
      <c r="AI87" s="27" t="s">
        <v>506</v>
      </c>
      <c r="AJ87" s="27">
        <v>21.48</v>
      </c>
      <c r="AK87" s="27">
        <v>64.599999999999994</v>
      </c>
      <c r="AL87" s="27">
        <v>173.4</v>
      </c>
      <c r="AM87" s="27">
        <v>0.92</v>
      </c>
      <c r="AN87" s="27">
        <v>85</v>
      </c>
      <c r="AO87" s="27">
        <v>92</v>
      </c>
      <c r="AQ87" s="58"/>
      <c r="AR87" s="58"/>
      <c r="AS87" s="58"/>
      <c r="AT87" s="58"/>
      <c r="AU87" s="58"/>
      <c r="AV87" s="58"/>
    </row>
    <row r="88" spans="1:48" s="25" customFormat="1" x14ac:dyDescent="0.25">
      <c r="A88">
        <v>82</v>
      </c>
      <c r="B88" s="26">
        <v>44746</v>
      </c>
      <c r="C88" s="27" t="s">
        <v>484</v>
      </c>
      <c r="D88" s="29" t="s">
        <v>483</v>
      </c>
      <c r="E88" s="25" t="s">
        <v>4</v>
      </c>
      <c r="F88" s="28" t="s">
        <v>5</v>
      </c>
      <c r="G88" s="25" t="s">
        <v>500</v>
      </c>
      <c r="H88" s="27" t="s">
        <v>484</v>
      </c>
      <c r="I88" s="29" t="s">
        <v>324</v>
      </c>
      <c r="J88" s="25">
        <v>30</v>
      </c>
      <c r="K88" s="25">
        <v>7</v>
      </c>
      <c r="L88" s="25">
        <v>6</v>
      </c>
      <c r="M88" s="25">
        <v>36.5</v>
      </c>
      <c r="N88" s="25" t="s">
        <v>297</v>
      </c>
      <c r="O88" s="25">
        <v>4.4000000000000004</v>
      </c>
      <c r="P88" s="25">
        <v>1.2</v>
      </c>
      <c r="Q88" s="31"/>
      <c r="R88" s="25">
        <v>7.1</v>
      </c>
      <c r="S88" s="25">
        <v>8</v>
      </c>
      <c r="T88" s="25">
        <v>8.1</v>
      </c>
      <c r="U88" s="41">
        <f t="shared" si="9"/>
        <v>7.7333333333333334</v>
      </c>
      <c r="V88" s="41">
        <v>15.7</v>
      </c>
      <c r="W88" s="41">
        <v>15.7</v>
      </c>
      <c r="X88" s="41">
        <v>14.6</v>
      </c>
      <c r="Y88" s="41">
        <f t="shared" si="12"/>
        <v>15.333333333333334</v>
      </c>
      <c r="Z88" s="25">
        <v>6.65</v>
      </c>
      <c r="AA88" s="25">
        <v>6.59</v>
      </c>
      <c r="AB88" s="25">
        <v>6.55</v>
      </c>
      <c r="AC88" s="44">
        <f t="shared" si="11"/>
        <v>6.5966666666666667</v>
      </c>
      <c r="AD88" s="27">
        <v>4.9000000000000004</v>
      </c>
      <c r="AE88" s="27">
        <v>5.5</v>
      </c>
      <c r="AF88" s="27">
        <v>30</v>
      </c>
      <c r="AG88" s="27" t="s">
        <v>497</v>
      </c>
      <c r="AH88" s="27" t="s">
        <v>498</v>
      </c>
      <c r="AI88" s="27" t="s">
        <v>499</v>
      </c>
      <c r="AJ88" s="27">
        <v>21.3</v>
      </c>
      <c r="AK88" s="27">
        <v>58</v>
      </c>
      <c r="AL88" s="27">
        <v>165</v>
      </c>
      <c r="AM88" s="27">
        <v>0.92</v>
      </c>
      <c r="AN88" s="27">
        <v>75</v>
      </c>
      <c r="AO88" s="27">
        <v>81.5</v>
      </c>
      <c r="AQ88" s="58"/>
      <c r="AR88" s="58"/>
      <c r="AS88" s="58"/>
      <c r="AT88" s="58"/>
      <c r="AU88" s="58"/>
      <c r="AV88" s="58"/>
    </row>
    <row r="89" spans="1:48" s="25" customFormat="1" x14ac:dyDescent="0.25">
      <c r="A89">
        <v>83</v>
      </c>
      <c r="B89" s="26">
        <v>44762</v>
      </c>
      <c r="C89" s="27" t="s">
        <v>485</v>
      </c>
      <c r="D89" s="27" t="s">
        <v>486</v>
      </c>
      <c r="E89" s="25" t="s">
        <v>4</v>
      </c>
      <c r="F89" s="28" t="s">
        <v>8</v>
      </c>
      <c r="G89" s="25" t="s">
        <v>617</v>
      </c>
      <c r="H89" s="27" t="s">
        <v>485</v>
      </c>
      <c r="I89" s="29" t="s">
        <v>326</v>
      </c>
      <c r="J89" s="25">
        <v>30</v>
      </c>
      <c r="K89" s="25">
        <v>7</v>
      </c>
      <c r="L89" s="25">
        <v>8</v>
      </c>
      <c r="M89" s="25">
        <v>38.5</v>
      </c>
      <c r="N89" s="25" t="s">
        <v>297</v>
      </c>
      <c r="O89" s="25">
        <v>3.7</v>
      </c>
      <c r="P89" s="25">
        <v>1.2</v>
      </c>
      <c r="Q89" s="31"/>
      <c r="R89" s="25">
        <v>6.4</v>
      </c>
      <c r="S89" s="25">
        <v>5.6</v>
      </c>
      <c r="T89" s="25">
        <v>5.5</v>
      </c>
      <c r="U89" s="41">
        <f t="shared" si="9"/>
        <v>5.833333333333333</v>
      </c>
      <c r="V89" s="41">
        <v>33.799999999999997</v>
      </c>
      <c r="W89" s="41">
        <v>35.4</v>
      </c>
      <c r="X89" s="41">
        <v>37</v>
      </c>
      <c r="Y89" s="41">
        <f t="shared" si="12"/>
        <v>35.4</v>
      </c>
      <c r="Z89" s="25">
        <v>6.89</v>
      </c>
      <c r="AA89" s="25">
        <v>6.79</v>
      </c>
      <c r="AB89" s="25">
        <v>6.62</v>
      </c>
      <c r="AC89" s="44">
        <f t="shared" si="11"/>
        <v>6.7666666666666666</v>
      </c>
      <c r="AD89" s="27">
        <v>8.6</v>
      </c>
      <c r="AE89" s="27">
        <v>7.5</v>
      </c>
      <c r="AF89" s="27">
        <v>37</v>
      </c>
      <c r="AG89" s="27" t="s">
        <v>183</v>
      </c>
      <c r="AH89" s="27" t="s">
        <v>501</v>
      </c>
      <c r="AI89" s="27" t="s">
        <v>462</v>
      </c>
      <c r="AJ89" s="27">
        <v>27.69</v>
      </c>
      <c r="AK89" s="27">
        <v>62.3</v>
      </c>
      <c r="AL89" s="27">
        <v>150</v>
      </c>
      <c r="AM89" s="27">
        <v>0.9</v>
      </c>
      <c r="AN89" s="27">
        <v>94</v>
      </c>
      <c r="AO89" s="27">
        <v>105</v>
      </c>
      <c r="AQ89" s="58"/>
      <c r="AR89" s="58"/>
      <c r="AS89" s="58"/>
      <c r="AT89" s="58"/>
      <c r="AU89" s="58"/>
      <c r="AV89" s="58"/>
    </row>
    <row r="90" spans="1:48" s="25" customFormat="1" x14ac:dyDescent="0.25">
      <c r="A90">
        <v>84</v>
      </c>
      <c r="B90" s="26">
        <v>44767</v>
      </c>
      <c r="C90" s="27" t="s">
        <v>502</v>
      </c>
      <c r="D90" s="29" t="s">
        <v>42</v>
      </c>
      <c r="E90" s="25" t="s">
        <v>4</v>
      </c>
      <c r="F90" s="28" t="s">
        <v>5</v>
      </c>
      <c r="G90" s="25" t="s">
        <v>496</v>
      </c>
      <c r="H90" s="27" t="s">
        <v>502</v>
      </c>
      <c r="I90" s="29" t="s">
        <v>326</v>
      </c>
      <c r="J90" s="25">
        <v>1</v>
      </c>
      <c r="K90" s="25">
        <v>2</v>
      </c>
      <c r="L90" s="25">
        <v>4</v>
      </c>
      <c r="M90" s="25">
        <v>11.2</v>
      </c>
      <c r="N90" s="25" t="s">
        <v>298</v>
      </c>
      <c r="O90" s="25">
        <v>2.8</v>
      </c>
      <c r="P90" s="25">
        <v>0.4</v>
      </c>
      <c r="Q90" s="31"/>
      <c r="R90" s="25">
        <v>6.8</v>
      </c>
      <c r="S90" s="25">
        <v>7.7</v>
      </c>
      <c r="T90" s="25">
        <v>8.1999999999999993</v>
      </c>
      <c r="U90" s="41">
        <f t="shared" si="9"/>
        <v>7.5666666666666664</v>
      </c>
      <c r="V90" s="41">
        <v>31.9</v>
      </c>
      <c r="W90" s="41">
        <v>36.4</v>
      </c>
      <c r="X90" s="41">
        <v>38.5</v>
      </c>
      <c r="Y90" s="41">
        <f t="shared" si="12"/>
        <v>35.6</v>
      </c>
      <c r="Z90" s="25">
        <v>7.66</v>
      </c>
      <c r="AA90" s="25">
        <v>7.49</v>
      </c>
      <c r="AB90" s="25">
        <v>7.41</v>
      </c>
      <c r="AC90" s="44">
        <f t="shared" si="11"/>
        <v>7.5200000000000005</v>
      </c>
      <c r="AD90" s="27">
        <v>2.9</v>
      </c>
      <c r="AE90" s="27">
        <v>5.4</v>
      </c>
      <c r="AF90" s="27">
        <v>7</v>
      </c>
      <c r="AG90" s="27" t="s">
        <v>504</v>
      </c>
      <c r="AH90" s="27" t="s">
        <v>505</v>
      </c>
      <c r="AI90" s="27" t="s">
        <v>506</v>
      </c>
      <c r="AJ90" s="27">
        <v>21.48</v>
      </c>
      <c r="AK90" s="27">
        <v>64.599999999999994</v>
      </c>
      <c r="AL90" s="27">
        <v>173.4</v>
      </c>
      <c r="AM90" s="27">
        <v>0.92</v>
      </c>
      <c r="AN90" s="27">
        <v>85</v>
      </c>
      <c r="AO90" s="27">
        <v>92</v>
      </c>
      <c r="AQ90" s="58"/>
      <c r="AR90" s="58"/>
      <c r="AS90" s="58"/>
      <c r="AT90" s="58"/>
      <c r="AU90" s="58"/>
      <c r="AV90" s="58"/>
    </row>
    <row r="91" spans="1:48" s="25" customFormat="1" x14ac:dyDescent="0.25">
      <c r="A91">
        <v>85</v>
      </c>
      <c r="B91" s="26">
        <v>44767</v>
      </c>
      <c r="C91" s="27" t="s">
        <v>507</v>
      </c>
      <c r="D91" s="29" t="s">
        <v>42</v>
      </c>
      <c r="E91" s="25" t="s">
        <v>4</v>
      </c>
      <c r="F91" s="28" t="s">
        <v>5</v>
      </c>
      <c r="G91" s="25" t="s">
        <v>503</v>
      </c>
      <c r="H91" s="27" t="s">
        <v>507</v>
      </c>
      <c r="I91" s="29" t="s">
        <v>324</v>
      </c>
      <c r="J91" s="25">
        <v>12</v>
      </c>
      <c r="K91" s="25">
        <v>7</v>
      </c>
      <c r="L91" s="25">
        <v>13</v>
      </c>
      <c r="M91" s="25">
        <v>40</v>
      </c>
      <c r="N91" s="25" t="s">
        <v>297</v>
      </c>
      <c r="O91" s="25">
        <v>10.1</v>
      </c>
      <c r="P91" s="25">
        <v>2</v>
      </c>
      <c r="Q91" s="31"/>
      <c r="R91" s="25">
        <v>14.1</v>
      </c>
      <c r="S91" s="25">
        <v>10.6</v>
      </c>
      <c r="T91" s="25">
        <v>13.6</v>
      </c>
      <c r="U91" s="41">
        <f t="shared" si="9"/>
        <v>12.766666666666666</v>
      </c>
      <c r="V91" s="41">
        <v>37.200000000000003</v>
      </c>
      <c r="W91" s="41">
        <v>40.9</v>
      </c>
      <c r="X91" s="41">
        <v>44.3</v>
      </c>
      <c r="Y91" s="41">
        <f t="shared" si="12"/>
        <v>40.799999999999997</v>
      </c>
      <c r="Z91" s="25">
        <v>8.34</v>
      </c>
      <c r="AA91" s="25">
        <v>7.52</v>
      </c>
      <c r="AB91" s="25">
        <v>7.16</v>
      </c>
      <c r="AC91" s="44">
        <f t="shared" si="11"/>
        <v>7.6733333333333329</v>
      </c>
      <c r="AD91" s="27">
        <v>4.5</v>
      </c>
      <c r="AE91" s="27">
        <v>4.4000000000000004</v>
      </c>
      <c r="AF91" s="27">
        <v>8</v>
      </c>
      <c r="AG91" s="27" t="s">
        <v>509</v>
      </c>
      <c r="AH91" s="27" t="s">
        <v>510</v>
      </c>
      <c r="AI91" s="27" t="s">
        <v>511</v>
      </c>
      <c r="AJ91" s="27">
        <v>21.43</v>
      </c>
      <c r="AK91" s="27">
        <v>61</v>
      </c>
      <c r="AL91" s="27">
        <v>168.7</v>
      </c>
      <c r="AM91" s="27">
        <v>0.86</v>
      </c>
      <c r="AN91" s="27">
        <v>80</v>
      </c>
      <c r="AO91" s="27">
        <v>93</v>
      </c>
      <c r="AQ91" s="58"/>
      <c r="AR91" s="58"/>
      <c r="AS91" s="58"/>
      <c r="AT91" s="58"/>
      <c r="AU91" s="58"/>
      <c r="AV91" s="58"/>
    </row>
    <row r="92" spans="1:48" s="25" customFormat="1" x14ac:dyDescent="0.25">
      <c r="A92">
        <v>86</v>
      </c>
      <c r="B92" s="26">
        <v>44767</v>
      </c>
      <c r="C92" s="27" t="s">
        <v>527</v>
      </c>
      <c r="D92" s="29" t="s">
        <v>42</v>
      </c>
      <c r="E92" s="25" t="s">
        <v>4</v>
      </c>
      <c r="F92" s="28" t="s">
        <v>5</v>
      </c>
      <c r="G92" s="25" t="s">
        <v>508</v>
      </c>
      <c r="H92" s="27" t="s">
        <v>527</v>
      </c>
      <c r="I92" s="29" t="s">
        <v>324</v>
      </c>
      <c r="J92" s="25">
        <v>10</v>
      </c>
      <c r="K92" s="25">
        <v>9</v>
      </c>
      <c r="L92" s="25">
        <v>6</v>
      </c>
      <c r="M92" s="25">
        <v>39.5</v>
      </c>
      <c r="N92" s="25" t="s">
        <v>297</v>
      </c>
      <c r="O92" s="25">
        <v>6.4</v>
      </c>
      <c r="P92" s="25">
        <v>2.4</v>
      </c>
      <c r="Q92" s="31"/>
      <c r="R92" s="25">
        <v>7.7</v>
      </c>
      <c r="S92" s="25">
        <v>10.7</v>
      </c>
      <c r="T92" s="25">
        <v>8.9</v>
      </c>
      <c r="U92" s="41">
        <f t="shared" si="9"/>
        <v>9.1</v>
      </c>
      <c r="V92" s="41">
        <v>34.799999999999997</v>
      </c>
      <c r="W92" s="41">
        <v>37.799999999999997</v>
      </c>
      <c r="X92" s="41">
        <v>35.4</v>
      </c>
      <c r="Y92" s="41">
        <f t="shared" si="12"/>
        <v>36</v>
      </c>
      <c r="Z92" s="25">
        <v>6.55</v>
      </c>
      <c r="AA92" s="25">
        <v>6.5</v>
      </c>
      <c r="AB92" s="25">
        <v>5.57</v>
      </c>
      <c r="AC92" s="44">
        <f t="shared" si="11"/>
        <v>6.206666666666667</v>
      </c>
      <c r="AD92" s="27" t="s">
        <v>537</v>
      </c>
      <c r="AE92" s="27">
        <v>5.7</v>
      </c>
      <c r="AF92" s="27">
        <v>10</v>
      </c>
      <c r="AG92" s="27" t="s">
        <v>538</v>
      </c>
      <c r="AH92" s="27" t="s">
        <v>539</v>
      </c>
      <c r="AI92" s="27" t="s">
        <v>540</v>
      </c>
      <c r="AJ92" s="27">
        <v>31.96</v>
      </c>
      <c r="AK92" s="27">
        <v>91.3</v>
      </c>
      <c r="AL92" s="27">
        <v>169</v>
      </c>
      <c r="AM92" s="27">
        <v>0.96</v>
      </c>
      <c r="AN92" s="27">
        <v>101</v>
      </c>
      <c r="AO92" s="27">
        <v>105</v>
      </c>
      <c r="AQ92" s="58"/>
      <c r="AR92" s="58"/>
      <c r="AS92" s="58"/>
      <c r="AT92" s="58"/>
      <c r="AU92" s="58"/>
      <c r="AV92" s="58"/>
    </row>
    <row r="93" spans="1:48" s="25" customFormat="1" x14ac:dyDescent="0.25">
      <c r="A93">
        <v>87</v>
      </c>
      <c r="B93" s="26">
        <v>44768</v>
      </c>
      <c r="C93" s="27" t="s">
        <v>512</v>
      </c>
      <c r="D93" s="29" t="s">
        <v>42</v>
      </c>
      <c r="E93" s="28" t="s">
        <v>7</v>
      </c>
      <c r="F93" s="28" t="s">
        <v>5</v>
      </c>
      <c r="G93" s="25" t="s">
        <v>513</v>
      </c>
      <c r="H93" s="27" t="s">
        <v>512</v>
      </c>
      <c r="I93" s="29" t="s">
        <v>324</v>
      </c>
      <c r="J93" s="31"/>
      <c r="K93" s="31"/>
      <c r="L93" s="31"/>
      <c r="M93" s="31"/>
      <c r="N93" s="25" t="s">
        <v>298</v>
      </c>
      <c r="O93" s="31"/>
      <c r="P93" s="31"/>
      <c r="Q93" s="25">
        <v>6</v>
      </c>
      <c r="R93" s="25">
        <v>5.9</v>
      </c>
      <c r="S93" s="25">
        <v>7.3</v>
      </c>
      <c r="T93" s="25">
        <v>7.3</v>
      </c>
      <c r="U93" s="41">
        <f t="shared" si="9"/>
        <v>6.833333333333333</v>
      </c>
      <c r="V93" s="41">
        <v>28.8</v>
      </c>
      <c r="W93" s="41">
        <v>30.3</v>
      </c>
      <c r="X93" s="41">
        <v>34.1</v>
      </c>
      <c r="Y93" s="41">
        <f t="shared" si="12"/>
        <v>31.066666666666666</v>
      </c>
      <c r="Z93" s="25">
        <v>7.04</v>
      </c>
      <c r="AA93" s="25">
        <v>6.81</v>
      </c>
      <c r="AB93" s="25">
        <v>6.73</v>
      </c>
      <c r="AC93" s="44">
        <f t="shared" si="11"/>
        <v>6.8599999999999994</v>
      </c>
      <c r="AD93" s="27">
        <v>4.5999999999999996</v>
      </c>
      <c r="AE93" s="27">
        <v>5.3</v>
      </c>
      <c r="AF93" s="27">
        <v>1</v>
      </c>
      <c r="AG93" s="27" t="s">
        <v>280</v>
      </c>
      <c r="AH93" s="27" t="s">
        <v>260</v>
      </c>
      <c r="AI93" s="27" t="s">
        <v>514</v>
      </c>
      <c r="AJ93" s="27">
        <v>23.32</v>
      </c>
      <c r="AK93" s="27">
        <v>71.5</v>
      </c>
      <c r="AL93" s="27">
        <v>175.1</v>
      </c>
      <c r="AM93" s="27">
        <v>0.95</v>
      </c>
      <c r="AN93" s="27">
        <v>82</v>
      </c>
      <c r="AO93" s="27">
        <v>86</v>
      </c>
      <c r="AQ93" s="58"/>
      <c r="AR93" s="58"/>
      <c r="AS93" s="58"/>
      <c r="AT93" s="58"/>
      <c r="AU93" s="58"/>
      <c r="AV93" s="58"/>
    </row>
    <row r="94" spans="1:48" s="25" customFormat="1" x14ac:dyDescent="0.25">
      <c r="A94">
        <v>88</v>
      </c>
      <c r="B94" s="26">
        <v>44768</v>
      </c>
      <c r="C94" s="27" t="s">
        <v>515</v>
      </c>
      <c r="D94" s="29" t="s">
        <v>42</v>
      </c>
      <c r="E94" s="28" t="s">
        <v>7</v>
      </c>
      <c r="F94" s="28" t="s">
        <v>5</v>
      </c>
      <c r="G94" s="25" t="s">
        <v>541</v>
      </c>
      <c r="H94" s="27" t="s">
        <v>515</v>
      </c>
      <c r="I94" s="29" t="s">
        <v>324</v>
      </c>
      <c r="J94" s="31"/>
      <c r="K94" s="31"/>
      <c r="L94" s="31"/>
      <c r="M94" s="31"/>
      <c r="N94" s="25" t="s">
        <v>298</v>
      </c>
      <c r="O94" s="31"/>
      <c r="P94" s="31"/>
      <c r="Q94" s="25">
        <v>1.8</v>
      </c>
      <c r="R94" s="25">
        <v>8.8000000000000007</v>
      </c>
      <c r="S94" s="25">
        <v>9.4</v>
      </c>
      <c r="T94" s="25">
        <v>10.5</v>
      </c>
      <c r="U94" s="41">
        <f t="shared" si="9"/>
        <v>9.5666666666666682</v>
      </c>
      <c r="V94" s="41">
        <v>45.9</v>
      </c>
      <c r="W94" s="41">
        <v>48.7</v>
      </c>
      <c r="X94" s="41">
        <v>48.6</v>
      </c>
      <c r="Y94" s="41">
        <f t="shared" si="12"/>
        <v>47.733333333333327</v>
      </c>
      <c r="Z94" s="25">
        <v>7.25</v>
      </c>
      <c r="AA94" s="25">
        <v>7.22</v>
      </c>
      <c r="AB94" s="25">
        <v>7.18</v>
      </c>
      <c r="AC94" s="44">
        <f t="shared" si="11"/>
        <v>7.2166666666666659</v>
      </c>
      <c r="AD94" s="27">
        <v>4.5</v>
      </c>
      <c r="AE94" s="27">
        <v>5.0999999999999996</v>
      </c>
      <c r="AF94" s="27">
        <v>2</v>
      </c>
      <c r="AG94" s="27" t="s">
        <v>514</v>
      </c>
      <c r="AH94" s="27" t="s">
        <v>516</v>
      </c>
      <c r="AI94" s="27" t="s">
        <v>517</v>
      </c>
      <c r="AJ94" s="27">
        <v>32.56</v>
      </c>
      <c r="AK94" s="27">
        <v>91.9</v>
      </c>
      <c r="AL94" s="27">
        <v>168.6</v>
      </c>
      <c r="AM94" s="27">
        <v>1.04</v>
      </c>
      <c r="AN94" s="27">
        <v>100</v>
      </c>
      <c r="AO94" s="27">
        <v>96.5</v>
      </c>
      <c r="AQ94" s="58"/>
      <c r="AR94" s="58"/>
      <c r="AS94" s="58"/>
      <c r="AT94" s="58"/>
      <c r="AU94" s="58"/>
      <c r="AV94" s="58"/>
    </row>
    <row r="95" spans="1:48" x14ac:dyDescent="0.25">
      <c r="A95">
        <v>89</v>
      </c>
      <c r="B95" s="6">
        <v>44770</v>
      </c>
      <c r="C95" s="9" t="s">
        <v>518</v>
      </c>
      <c r="D95" s="3" t="s">
        <v>42</v>
      </c>
      <c r="E95" t="s">
        <v>72</v>
      </c>
      <c r="F95" s="4" t="s">
        <v>5</v>
      </c>
      <c r="G95" t="s">
        <v>519</v>
      </c>
      <c r="H95" s="9" t="s">
        <v>518</v>
      </c>
      <c r="I95" s="3" t="s">
        <v>324</v>
      </c>
      <c r="J95" s="8"/>
      <c r="K95" s="8"/>
      <c r="L95" s="8"/>
      <c r="M95" s="8"/>
      <c r="N95" s="8"/>
      <c r="O95" s="8"/>
      <c r="P95" s="8"/>
      <c r="Q95" s="8"/>
      <c r="R95">
        <v>9.9</v>
      </c>
      <c r="S95">
        <v>7.7</v>
      </c>
      <c r="T95">
        <v>7.4</v>
      </c>
      <c r="U95" s="41">
        <f t="shared" si="9"/>
        <v>8.3333333333333339</v>
      </c>
      <c r="V95" s="41">
        <v>47.2</v>
      </c>
      <c r="W95" s="41">
        <v>49.3</v>
      </c>
      <c r="X95" s="41">
        <v>52.8</v>
      </c>
      <c r="Y95" s="41">
        <f t="shared" si="12"/>
        <v>49.766666666666673</v>
      </c>
      <c r="Z95">
        <v>6.36</v>
      </c>
      <c r="AA95">
        <v>6.24</v>
      </c>
      <c r="AB95">
        <v>6.17</v>
      </c>
      <c r="AC95" s="44">
        <f t="shared" si="11"/>
        <v>6.2566666666666677</v>
      </c>
      <c r="AD95" s="9">
        <v>4.8</v>
      </c>
      <c r="AE95" s="9">
        <v>5.8</v>
      </c>
      <c r="AF95" s="9">
        <v>3</v>
      </c>
      <c r="AG95" s="9" t="s">
        <v>520</v>
      </c>
      <c r="AH95" s="9" t="s">
        <v>521</v>
      </c>
      <c r="AI95" s="9" t="s">
        <v>522</v>
      </c>
      <c r="AJ95" s="9">
        <v>31.02</v>
      </c>
      <c r="AK95" s="9">
        <v>95</v>
      </c>
      <c r="AL95" s="9">
        <v>175</v>
      </c>
      <c r="AM95" s="9">
        <v>0.99</v>
      </c>
      <c r="AN95" s="9">
        <v>99</v>
      </c>
      <c r="AO95" s="9">
        <v>100</v>
      </c>
    </row>
    <row r="96" spans="1:48" x14ac:dyDescent="0.25">
      <c r="A96">
        <v>90</v>
      </c>
      <c r="B96" s="6">
        <v>44774</v>
      </c>
      <c r="C96" s="9" t="s">
        <v>523</v>
      </c>
      <c r="D96" s="3" t="s">
        <v>42</v>
      </c>
      <c r="E96" t="s">
        <v>4</v>
      </c>
      <c r="F96" s="4" t="s">
        <v>5</v>
      </c>
      <c r="G96" t="s">
        <v>524</v>
      </c>
      <c r="H96" s="9" t="s">
        <v>523</v>
      </c>
      <c r="I96" s="3" t="s">
        <v>324</v>
      </c>
      <c r="J96">
        <v>60</v>
      </c>
      <c r="K96">
        <v>11</v>
      </c>
      <c r="L96">
        <v>18</v>
      </c>
      <c r="M96">
        <v>68.5</v>
      </c>
      <c r="N96" t="s">
        <v>296</v>
      </c>
      <c r="O96">
        <v>31.6</v>
      </c>
      <c r="P96">
        <v>6.4</v>
      </c>
      <c r="Q96" s="8"/>
      <c r="R96">
        <v>11</v>
      </c>
      <c r="S96">
        <v>13.7</v>
      </c>
      <c r="T96">
        <v>13.4</v>
      </c>
      <c r="U96" s="41">
        <f t="shared" si="9"/>
        <v>12.700000000000001</v>
      </c>
      <c r="V96" s="41">
        <v>3.2</v>
      </c>
      <c r="W96" s="41">
        <v>4.7</v>
      </c>
      <c r="X96" s="41">
        <v>4.7</v>
      </c>
      <c r="Y96" s="41">
        <f t="shared" si="12"/>
        <v>4.2</v>
      </c>
      <c r="Z96">
        <v>6.43</v>
      </c>
      <c r="AA96">
        <v>6.2</v>
      </c>
      <c r="AB96">
        <v>6.08</v>
      </c>
      <c r="AC96" s="44">
        <f t="shared" si="11"/>
        <v>6.2366666666666672</v>
      </c>
      <c r="AD96" s="9">
        <v>4.4000000000000004</v>
      </c>
      <c r="AE96" s="9">
        <v>5.2</v>
      </c>
      <c r="AF96" s="9">
        <v>36</v>
      </c>
      <c r="AG96" s="9" t="s">
        <v>525</v>
      </c>
      <c r="AH96" s="9" t="s">
        <v>526</v>
      </c>
      <c r="AI96" s="9" t="s">
        <v>235</v>
      </c>
      <c r="AJ96" s="9">
        <v>25.97</v>
      </c>
      <c r="AK96" s="9">
        <v>63.7</v>
      </c>
      <c r="AL96" s="9">
        <v>156.6</v>
      </c>
      <c r="AM96" s="9">
        <v>0.93</v>
      </c>
      <c r="AN96" s="9">
        <v>96.5</v>
      </c>
      <c r="AO96" s="9">
        <v>104</v>
      </c>
    </row>
    <row r="97" spans="1:48" x14ac:dyDescent="0.25">
      <c r="A97">
        <v>91</v>
      </c>
      <c r="B97" s="6">
        <v>44745</v>
      </c>
      <c r="C97" s="9" t="s">
        <v>529</v>
      </c>
      <c r="D97" s="3" t="s">
        <v>42</v>
      </c>
      <c r="E97" t="s">
        <v>72</v>
      </c>
      <c r="F97" s="4" t="s">
        <v>5</v>
      </c>
      <c r="G97" t="s">
        <v>528</v>
      </c>
      <c r="H97" s="9" t="s">
        <v>529</v>
      </c>
      <c r="I97" s="3" t="s">
        <v>324</v>
      </c>
      <c r="J97" s="8"/>
      <c r="K97" s="8"/>
      <c r="L97" s="8"/>
      <c r="M97" s="8"/>
      <c r="N97" s="8"/>
      <c r="O97" s="8"/>
      <c r="P97" s="8"/>
      <c r="Q97" s="8"/>
      <c r="R97">
        <v>5.0999999999999996</v>
      </c>
      <c r="S97">
        <v>5.9</v>
      </c>
      <c r="T97">
        <v>5.9</v>
      </c>
      <c r="U97" s="41">
        <f t="shared" si="9"/>
        <v>5.6333333333333329</v>
      </c>
      <c r="V97" s="41">
        <v>47.6</v>
      </c>
      <c r="W97" s="41">
        <v>53.9</v>
      </c>
      <c r="X97" s="41">
        <v>48.2</v>
      </c>
      <c r="Y97" s="41">
        <f t="shared" si="12"/>
        <v>49.9</v>
      </c>
      <c r="Z97">
        <v>6.07</v>
      </c>
      <c r="AA97">
        <v>6.01</v>
      </c>
      <c r="AB97">
        <v>5.97</v>
      </c>
      <c r="AC97" s="44">
        <f t="shared" si="11"/>
        <v>6.0166666666666666</v>
      </c>
      <c r="AD97" s="9">
        <v>5</v>
      </c>
      <c r="AE97" s="9">
        <v>5.7</v>
      </c>
      <c r="AF97" s="9">
        <v>47</v>
      </c>
      <c r="AG97" s="9" t="s">
        <v>636</v>
      </c>
      <c r="AH97" s="9" t="s">
        <v>637</v>
      </c>
      <c r="AI97" s="9" t="s">
        <v>638</v>
      </c>
      <c r="AJ97" s="9">
        <v>20.45</v>
      </c>
      <c r="AK97" s="9">
        <v>54.4</v>
      </c>
      <c r="AL97" s="9">
        <v>163.1</v>
      </c>
      <c r="AM97" s="9">
        <v>0.87</v>
      </c>
      <c r="AN97" s="9">
        <v>80</v>
      </c>
      <c r="AO97" s="9">
        <v>92</v>
      </c>
    </row>
    <row r="98" spans="1:48" x14ac:dyDescent="0.25">
      <c r="A98">
        <v>92</v>
      </c>
      <c r="B98" s="6">
        <v>44745</v>
      </c>
      <c r="C98" s="9" t="s">
        <v>530</v>
      </c>
      <c r="D98" s="3" t="s">
        <v>42</v>
      </c>
      <c r="E98" t="s">
        <v>72</v>
      </c>
      <c r="F98" s="4" t="s">
        <v>5</v>
      </c>
      <c r="G98" t="s">
        <v>531</v>
      </c>
      <c r="H98" s="9" t="s">
        <v>530</v>
      </c>
      <c r="I98" s="3" t="s">
        <v>324</v>
      </c>
      <c r="J98" s="8"/>
      <c r="K98" s="8"/>
      <c r="L98" s="8"/>
      <c r="M98" s="8"/>
      <c r="N98" s="8"/>
      <c r="O98" s="8"/>
      <c r="P98" s="8"/>
      <c r="Q98" s="8"/>
      <c r="R98">
        <v>9.8000000000000007</v>
      </c>
      <c r="S98">
        <v>9.1</v>
      </c>
      <c r="T98">
        <v>7.9</v>
      </c>
      <c r="U98" s="41">
        <f t="shared" si="9"/>
        <v>8.9333333333333318</v>
      </c>
      <c r="V98" s="41">
        <v>33.9</v>
      </c>
      <c r="W98" s="41">
        <v>40.4</v>
      </c>
      <c r="X98" s="41">
        <v>40.5</v>
      </c>
      <c r="Y98" s="41">
        <f t="shared" si="12"/>
        <v>38.266666666666666</v>
      </c>
      <c r="Z98">
        <v>6.49</v>
      </c>
      <c r="AA98">
        <v>6.38</v>
      </c>
      <c r="AB98">
        <v>6.31</v>
      </c>
      <c r="AC98" s="44">
        <f t="shared" si="11"/>
        <v>6.3933333333333335</v>
      </c>
      <c r="AD98" s="9">
        <v>5</v>
      </c>
      <c r="AE98" s="9">
        <v>5.6</v>
      </c>
      <c r="AF98" s="9">
        <v>42</v>
      </c>
      <c r="AG98" s="9" t="s">
        <v>639</v>
      </c>
      <c r="AH98" s="9" t="s">
        <v>640</v>
      </c>
      <c r="AI98" s="9" t="s">
        <v>641</v>
      </c>
      <c r="AJ98" s="9">
        <v>25.68</v>
      </c>
      <c r="AK98" s="9">
        <v>72.5</v>
      </c>
      <c r="AL98" s="9">
        <v>168</v>
      </c>
      <c r="AM98" s="9">
        <v>0.93</v>
      </c>
      <c r="AN98" s="9">
        <v>95</v>
      </c>
      <c r="AO98" s="9">
        <v>102</v>
      </c>
    </row>
    <row r="99" spans="1:48" x14ac:dyDescent="0.25">
      <c r="A99">
        <v>93</v>
      </c>
      <c r="B99" s="6">
        <v>44745</v>
      </c>
      <c r="C99" s="9" t="s">
        <v>532</v>
      </c>
      <c r="D99" s="3" t="s">
        <v>42</v>
      </c>
      <c r="E99" t="s">
        <v>72</v>
      </c>
      <c r="F99" s="4" t="s">
        <v>5</v>
      </c>
      <c r="G99" t="s">
        <v>533</v>
      </c>
      <c r="H99" s="9" t="s">
        <v>532</v>
      </c>
      <c r="I99" s="3" t="s">
        <v>324</v>
      </c>
      <c r="J99" s="8"/>
      <c r="K99" s="8"/>
      <c r="L99" s="8"/>
      <c r="M99" s="8"/>
      <c r="N99" s="8"/>
      <c r="O99" s="8"/>
      <c r="P99" s="8"/>
      <c r="Q99" s="8"/>
      <c r="R99">
        <v>8.1999999999999993</v>
      </c>
      <c r="S99">
        <v>7.8</v>
      </c>
      <c r="T99">
        <v>6.9</v>
      </c>
      <c r="U99" s="41">
        <f t="shared" si="9"/>
        <v>7.6333333333333329</v>
      </c>
      <c r="V99" s="41">
        <v>28.6</v>
      </c>
      <c r="W99" s="41">
        <v>28.6</v>
      </c>
      <c r="X99" s="41">
        <v>28.8</v>
      </c>
      <c r="Y99" s="41">
        <f t="shared" si="12"/>
        <v>28.666666666666668</v>
      </c>
      <c r="Z99">
        <v>6.78</v>
      </c>
      <c r="AA99">
        <v>6.69</v>
      </c>
      <c r="AB99">
        <v>6.63</v>
      </c>
      <c r="AC99" s="44">
        <f t="shared" si="11"/>
        <v>6.7</v>
      </c>
      <c r="AD99" s="9">
        <v>5.0999999999999996</v>
      </c>
      <c r="AE99" s="9">
        <v>6.3</v>
      </c>
      <c r="AF99" s="9">
        <v>39</v>
      </c>
      <c r="AG99" s="9" t="s">
        <v>642</v>
      </c>
      <c r="AH99" s="9" t="s">
        <v>643</v>
      </c>
      <c r="AI99" s="9" t="s">
        <v>256</v>
      </c>
      <c r="AJ99" s="9">
        <v>23.61</v>
      </c>
      <c r="AK99" s="9">
        <v>56</v>
      </c>
      <c r="AL99" s="9">
        <v>154</v>
      </c>
      <c r="AM99" s="9">
        <v>0.92</v>
      </c>
      <c r="AN99" s="9">
        <v>83</v>
      </c>
      <c r="AO99" s="9">
        <v>90</v>
      </c>
    </row>
    <row r="100" spans="1:48" x14ac:dyDescent="0.25">
      <c r="A100">
        <v>94</v>
      </c>
      <c r="B100" s="6">
        <v>44784</v>
      </c>
      <c r="C100" s="9" t="s">
        <v>543</v>
      </c>
      <c r="D100" s="3" t="s">
        <v>42</v>
      </c>
      <c r="E100" t="s">
        <v>72</v>
      </c>
      <c r="F100" s="4" t="s">
        <v>5</v>
      </c>
      <c r="G100" t="s">
        <v>544</v>
      </c>
      <c r="H100" s="9" t="s">
        <v>543</v>
      </c>
      <c r="I100" s="3" t="s">
        <v>324</v>
      </c>
      <c r="J100" s="8"/>
      <c r="K100" s="8"/>
      <c r="L100" s="8"/>
      <c r="M100" s="8"/>
      <c r="N100" s="8"/>
      <c r="O100" s="8"/>
      <c r="P100" s="8"/>
      <c r="Q100" s="8"/>
      <c r="R100">
        <v>8.1999999999999993</v>
      </c>
      <c r="S100">
        <v>8.3000000000000007</v>
      </c>
      <c r="T100">
        <v>7.9</v>
      </c>
      <c r="U100" s="41">
        <f t="shared" si="9"/>
        <v>8.1333333333333329</v>
      </c>
      <c r="V100" s="41">
        <v>38.299999999999997</v>
      </c>
      <c r="W100" s="41">
        <v>37</v>
      </c>
      <c r="X100" s="41">
        <v>38.6</v>
      </c>
      <c r="Y100" s="41">
        <f t="shared" si="12"/>
        <v>37.966666666666669</v>
      </c>
      <c r="Z100">
        <v>6.14</v>
      </c>
      <c r="AA100">
        <v>6.07</v>
      </c>
      <c r="AB100">
        <v>6.03</v>
      </c>
      <c r="AC100" s="44">
        <f t="shared" si="11"/>
        <v>6.080000000000001</v>
      </c>
      <c r="AD100" s="9">
        <v>4.3</v>
      </c>
      <c r="AE100" s="9">
        <v>5.6</v>
      </c>
      <c r="AF100" s="9">
        <v>9</v>
      </c>
      <c r="AG100" s="9" t="s">
        <v>644</v>
      </c>
      <c r="AH100" s="9" t="s">
        <v>645</v>
      </c>
      <c r="AI100" s="9" t="s">
        <v>646</v>
      </c>
      <c r="AJ100" s="9">
        <v>16.95</v>
      </c>
      <c r="AK100" s="9">
        <v>49</v>
      </c>
      <c r="AL100" s="9">
        <v>170</v>
      </c>
      <c r="AM100" s="9">
        <v>0.82</v>
      </c>
      <c r="AN100" s="9">
        <v>71</v>
      </c>
      <c r="AO100" s="9">
        <v>87</v>
      </c>
    </row>
    <row r="101" spans="1:48" x14ac:dyDescent="0.25">
      <c r="A101">
        <v>95</v>
      </c>
      <c r="B101" s="6">
        <v>44784</v>
      </c>
      <c r="C101" s="9" t="s">
        <v>545</v>
      </c>
      <c r="D101" s="3" t="s">
        <v>42</v>
      </c>
      <c r="E101" t="s">
        <v>72</v>
      </c>
      <c r="F101" s="4" t="s">
        <v>5</v>
      </c>
      <c r="G101" t="s">
        <v>546</v>
      </c>
      <c r="H101" s="9" t="s">
        <v>545</v>
      </c>
      <c r="I101" s="3" t="s">
        <v>324</v>
      </c>
      <c r="J101" s="8"/>
      <c r="K101" s="8"/>
      <c r="L101" s="8"/>
      <c r="M101" s="8"/>
      <c r="N101" s="8"/>
      <c r="O101" s="8"/>
      <c r="P101" s="8"/>
      <c r="Q101" s="8"/>
      <c r="R101">
        <v>7.8</v>
      </c>
      <c r="S101">
        <v>8.1</v>
      </c>
      <c r="T101">
        <v>8.1</v>
      </c>
      <c r="U101" s="41">
        <f t="shared" si="9"/>
        <v>8</v>
      </c>
      <c r="V101" s="41">
        <v>43.6</v>
      </c>
      <c r="W101" s="41">
        <v>48.6</v>
      </c>
      <c r="X101" s="41">
        <v>50.5</v>
      </c>
      <c r="Y101" s="41">
        <f t="shared" si="12"/>
        <v>47.566666666666663</v>
      </c>
      <c r="Z101">
        <v>6.61</v>
      </c>
      <c r="AA101">
        <v>5.38</v>
      </c>
      <c r="AB101">
        <v>5.34</v>
      </c>
      <c r="AC101" s="44">
        <f t="shared" si="11"/>
        <v>5.7766666666666664</v>
      </c>
      <c r="AD101" s="9">
        <v>5.2</v>
      </c>
      <c r="AE101" s="9">
        <v>5.5</v>
      </c>
      <c r="AF101" s="9">
        <v>20</v>
      </c>
      <c r="AG101" s="9" t="s">
        <v>647</v>
      </c>
      <c r="AH101" s="9" t="s">
        <v>648</v>
      </c>
      <c r="AI101" s="9" t="s">
        <v>649</v>
      </c>
      <c r="AJ101" s="9">
        <v>26.14</v>
      </c>
      <c r="AK101" s="9">
        <v>70.3</v>
      </c>
      <c r="AL101" s="9">
        <v>164</v>
      </c>
      <c r="AM101" s="9">
        <v>0.9</v>
      </c>
      <c r="AN101" s="9">
        <v>91</v>
      </c>
      <c r="AO101" s="9">
        <v>104</v>
      </c>
    </row>
    <row r="102" spans="1:48" x14ac:dyDescent="0.25">
      <c r="A102">
        <v>96</v>
      </c>
      <c r="B102" s="6">
        <v>44784</v>
      </c>
      <c r="C102" s="9" t="s">
        <v>547</v>
      </c>
      <c r="D102" s="3" t="s">
        <v>42</v>
      </c>
      <c r="E102" t="s">
        <v>72</v>
      </c>
      <c r="F102" s="4" t="s">
        <v>5</v>
      </c>
      <c r="G102" t="s">
        <v>548</v>
      </c>
      <c r="H102" s="9" t="s">
        <v>547</v>
      </c>
      <c r="I102" s="3" t="s">
        <v>324</v>
      </c>
      <c r="J102" s="8"/>
      <c r="K102" s="8"/>
      <c r="L102" s="8"/>
      <c r="M102" s="8"/>
      <c r="N102" s="8"/>
      <c r="O102" s="8"/>
      <c r="P102" s="8"/>
      <c r="Q102" s="8"/>
      <c r="R102">
        <v>8</v>
      </c>
      <c r="S102">
        <v>9</v>
      </c>
      <c r="T102">
        <v>7.6</v>
      </c>
      <c r="U102" s="41">
        <f t="shared" si="9"/>
        <v>8.2000000000000011</v>
      </c>
      <c r="V102" s="41">
        <v>38.6</v>
      </c>
      <c r="W102" s="41">
        <v>43.9</v>
      </c>
      <c r="X102" s="41">
        <v>45.8</v>
      </c>
      <c r="Y102" s="41">
        <f t="shared" si="12"/>
        <v>42.766666666666673</v>
      </c>
      <c r="Z102">
        <v>6.12</v>
      </c>
      <c r="AA102">
        <v>6.05</v>
      </c>
      <c r="AB102">
        <v>5.98</v>
      </c>
      <c r="AC102" s="44">
        <f t="shared" si="11"/>
        <v>6.05</v>
      </c>
      <c r="AD102" s="9">
        <v>4.5999999999999996</v>
      </c>
      <c r="AE102" s="9">
        <v>5.7</v>
      </c>
      <c r="AF102" s="9">
        <v>24</v>
      </c>
      <c r="AG102" s="9" t="s">
        <v>650</v>
      </c>
      <c r="AH102" s="9" t="s">
        <v>651</v>
      </c>
      <c r="AI102" s="9" t="s">
        <v>652</v>
      </c>
      <c r="AJ102" s="9">
        <v>26.78</v>
      </c>
      <c r="AK102" s="9">
        <v>60.75</v>
      </c>
      <c r="AL102" s="9">
        <v>150.6</v>
      </c>
      <c r="AM102" s="9">
        <v>0.9</v>
      </c>
      <c r="AN102" s="9">
        <v>95</v>
      </c>
      <c r="AO102" s="9">
        <v>105</v>
      </c>
    </row>
    <row r="103" spans="1:48" x14ac:dyDescent="0.25">
      <c r="A103">
        <v>97</v>
      </c>
      <c r="B103" s="6">
        <v>44788</v>
      </c>
      <c r="C103" s="9" t="s">
        <v>549</v>
      </c>
      <c r="D103" s="3" t="s">
        <v>42</v>
      </c>
      <c r="E103" t="s">
        <v>72</v>
      </c>
      <c r="F103" s="4" t="s">
        <v>5</v>
      </c>
      <c r="G103" t="s">
        <v>550</v>
      </c>
      <c r="H103" s="9" t="s">
        <v>549</v>
      </c>
      <c r="I103" s="3" t="s">
        <v>324</v>
      </c>
      <c r="J103" s="8"/>
      <c r="K103" s="8"/>
      <c r="L103" s="8"/>
      <c r="M103" s="8"/>
      <c r="N103" s="8"/>
      <c r="O103" s="8"/>
      <c r="P103" s="8"/>
      <c r="Q103" s="8"/>
      <c r="R103">
        <v>8</v>
      </c>
      <c r="S103">
        <v>8.6999999999999993</v>
      </c>
      <c r="T103">
        <v>9.6999999999999993</v>
      </c>
      <c r="U103" s="41">
        <f t="shared" si="9"/>
        <v>8.7999999999999989</v>
      </c>
      <c r="V103" s="41">
        <v>46.8</v>
      </c>
      <c r="W103" s="41">
        <v>52.1</v>
      </c>
      <c r="X103" s="41">
        <v>56.6</v>
      </c>
      <c r="Y103" s="41">
        <f t="shared" si="12"/>
        <v>51.833333333333336</v>
      </c>
      <c r="Z103">
        <v>6.89</v>
      </c>
      <c r="AA103">
        <v>6.87</v>
      </c>
      <c r="AB103">
        <v>6.87</v>
      </c>
      <c r="AC103" s="44">
        <f t="shared" si="11"/>
        <v>6.876666666666666</v>
      </c>
      <c r="AD103" s="9">
        <v>5.4</v>
      </c>
      <c r="AE103" s="9">
        <v>5.9</v>
      </c>
      <c r="AF103" s="9">
        <v>17</v>
      </c>
      <c r="AG103" s="9" t="s">
        <v>653</v>
      </c>
      <c r="AH103" s="9" t="s">
        <v>654</v>
      </c>
      <c r="AI103" s="9" t="s">
        <v>655</v>
      </c>
      <c r="AJ103" s="9">
        <v>20.11</v>
      </c>
      <c r="AK103" s="9">
        <v>50.2</v>
      </c>
      <c r="AL103" s="9">
        <v>158</v>
      </c>
      <c r="AM103" s="9">
        <v>0.94</v>
      </c>
      <c r="AN103" s="9">
        <v>82</v>
      </c>
      <c r="AO103" s="9">
        <v>87</v>
      </c>
    </row>
    <row r="104" spans="1:48" x14ac:dyDescent="0.25">
      <c r="A104">
        <v>98</v>
      </c>
      <c r="B104" s="6">
        <v>44788</v>
      </c>
      <c r="C104" s="9" t="s">
        <v>551</v>
      </c>
      <c r="D104" s="3" t="s">
        <v>42</v>
      </c>
      <c r="E104" t="s">
        <v>4</v>
      </c>
      <c r="F104" s="4" t="s">
        <v>5</v>
      </c>
      <c r="G104" t="s">
        <v>552</v>
      </c>
      <c r="H104" s="9" t="s">
        <v>551</v>
      </c>
      <c r="I104" s="29" t="s">
        <v>324</v>
      </c>
      <c r="J104" s="25">
        <v>10</v>
      </c>
      <c r="K104" s="25">
        <v>5</v>
      </c>
      <c r="L104" s="25">
        <v>4</v>
      </c>
      <c r="M104">
        <f>J104/5+7*K104/2+L104</f>
        <v>23.5</v>
      </c>
      <c r="N104" s="25" t="s">
        <v>298</v>
      </c>
      <c r="O104" s="25">
        <v>7.5</v>
      </c>
      <c r="P104" s="25">
        <v>2.1</v>
      </c>
      <c r="Q104" s="8"/>
      <c r="R104" s="25">
        <v>7</v>
      </c>
      <c r="S104" s="25">
        <v>7.3</v>
      </c>
      <c r="T104" s="25">
        <v>7.7</v>
      </c>
      <c r="U104" s="41">
        <f t="shared" si="9"/>
        <v>7.333333333333333</v>
      </c>
      <c r="V104" s="41">
        <v>11.2</v>
      </c>
      <c r="W104" s="41">
        <v>11.2</v>
      </c>
      <c r="X104" s="41">
        <v>12.7</v>
      </c>
      <c r="Y104" s="41">
        <f t="shared" si="12"/>
        <v>11.699999999999998</v>
      </c>
      <c r="Z104" s="25">
        <v>5.64</v>
      </c>
      <c r="AA104" s="25">
        <v>5.61</v>
      </c>
      <c r="AB104" s="25">
        <v>5.57</v>
      </c>
      <c r="AC104" s="44">
        <f t="shared" si="11"/>
        <v>5.6066666666666665</v>
      </c>
      <c r="AD104" s="54">
        <v>4</v>
      </c>
      <c r="AE104" s="9">
        <v>5.4</v>
      </c>
      <c r="AF104" s="9">
        <v>14</v>
      </c>
      <c r="AG104" s="9" t="s">
        <v>710</v>
      </c>
      <c r="AH104" s="9" t="s">
        <v>711</v>
      </c>
      <c r="AI104" s="9" t="s">
        <v>709</v>
      </c>
      <c r="AJ104" s="9">
        <v>16.510000000000002</v>
      </c>
      <c r="AK104" s="9">
        <v>50</v>
      </c>
      <c r="AL104" s="9">
        <v>174</v>
      </c>
      <c r="AM104" s="9">
        <v>86</v>
      </c>
      <c r="AN104" s="9">
        <v>75</v>
      </c>
      <c r="AO104" s="9">
        <v>87</v>
      </c>
    </row>
    <row r="105" spans="1:48" s="25" customFormat="1" x14ac:dyDescent="0.25">
      <c r="A105">
        <v>99</v>
      </c>
      <c r="B105" s="6">
        <v>44788</v>
      </c>
      <c r="C105" s="27" t="s">
        <v>554</v>
      </c>
      <c r="D105" s="3" t="s">
        <v>42</v>
      </c>
      <c r="E105" t="s">
        <v>4</v>
      </c>
      <c r="F105" s="28" t="s">
        <v>5</v>
      </c>
      <c r="G105" t="s">
        <v>553</v>
      </c>
      <c r="H105" s="27" t="s">
        <v>554</v>
      </c>
      <c r="I105" s="29" t="s">
        <v>326</v>
      </c>
      <c r="J105">
        <v>18</v>
      </c>
      <c r="K105">
        <v>7</v>
      </c>
      <c r="L105">
        <v>6</v>
      </c>
      <c r="M105">
        <f t="shared" ref="M105" si="13">J105/5+7*K105/2+L105</f>
        <v>34.1</v>
      </c>
      <c r="N105" s="30" t="s">
        <v>297</v>
      </c>
      <c r="O105">
        <v>5.4</v>
      </c>
      <c r="P105">
        <v>1.2</v>
      </c>
      <c r="Q105" s="8"/>
      <c r="R105">
        <v>5.5</v>
      </c>
      <c r="S105">
        <v>6.6</v>
      </c>
      <c r="T105">
        <v>7.9</v>
      </c>
      <c r="U105" s="41">
        <f t="shared" si="9"/>
        <v>6.666666666666667</v>
      </c>
      <c r="V105" s="41">
        <v>35.799999999999997</v>
      </c>
      <c r="W105" s="41">
        <v>44.6</v>
      </c>
      <c r="X105" s="41">
        <v>49.5</v>
      </c>
      <c r="Y105" s="41">
        <f t="shared" si="12"/>
        <v>43.300000000000004</v>
      </c>
      <c r="Z105" s="25">
        <v>4.7300000000000004</v>
      </c>
      <c r="AA105" s="25">
        <v>4.67</v>
      </c>
      <c r="AB105" s="25">
        <v>4.63</v>
      </c>
      <c r="AC105" s="44">
        <f t="shared" si="11"/>
        <v>4.6766666666666667</v>
      </c>
      <c r="AD105" s="27">
        <v>5.0999999999999996</v>
      </c>
      <c r="AE105" s="27">
        <v>6.1</v>
      </c>
      <c r="AF105" s="27">
        <v>27</v>
      </c>
      <c r="AG105" s="27" t="s">
        <v>596</v>
      </c>
      <c r="AH105" s="27" t="s">
        <v>597</v>
      </c>
      <c r="AI105" s="27" t="s">
        <v>598</v>
      </c>
      <c r="AJ105" s="27">
        <v>33.21</v>
      </c>
      <c r="AK105" s="27">
        <v>96</v>
      </c>
      <c r="AL105" s="27">
        <v>170</v>
      </c>
      <c r="AM105" s="27">
        <v>0.98</v>
      </c>
      <c r="AN105" s="27">
        <v>108</v>
      </c>
      <c r="AO105" s="27">
        <v>110</v>
      </c>
      <c r="AQ105" s="58"/>
      <c r="AR105" s="58"/>
      <c r="AS105" s="58"/>
      <c r="AT105" s="58"/>
      <c r="AU105" s="58"/>
      <c r="AV105" s="58"/>
    </row>
    <row r="106" spans="1:48" x14ac:dyDescent="0.25">
      <c r="A106">
        <v>100</v>
      </c>
      <c r="B106" s="6">
        <v>44790</v>
      </c>
      <c r="C106" s="9" t="s">
        <v>555</v>
      </c>
      <c r="D106" s="3" t="s">
        <v>42</v>
      </c>
      <c r="E106" t="s">
        <v>72</v>
      </c>
      <c r="F106" s="28" t="s">
        <v>5</v>
      </c>
      <c r="G106" t="s">
        <v>556</v>
      </c>
      <c r="H106" s="9" t="s">
        <v>555</v>
      </c>
      <c r="I106" s="3" t="s">
        <v>324</v>
      </c>
      <c r="J106" s="8"/>
      <c r="K106" s="8"/>
      <c r="L106" s="8"/>
      <c r="M106" s="8"/>
      <c r="N106" s="8"/>
      <c r="O106" s="8"/>
      <c r="P106" s="8"/>
      <c r="Q106" s="8"/>
      <c r="R106">
        <v>6.3</v>
      </c>
      <c r="S106">
        <v>4.4000000000000004</v>
      </c>
      <c r="T106">
        <v>6.3</v>
      </c>
      <c r="U106" s="41">
        <f t="shared" si="9"/>
        <v>5.666666666666667</v>
      </c>
      <c r="V106" s="41">
        <v>54.2</v>
      </c>
      <c r="W106" s="41">
        <v>51.3</v>
      </c>
      <c r="X106" s="41">
        <v>33.799999999999997</v>
      </c>
      <c r="Y106" s="41">
        <f t="shared" si="12"/>
        <v>46.433333333333337</v>
      </c>
      <c r="Z106">
        <v>5.57</v>
      </c>
      <c r="AA106">
        <v>5.52</v>
      </c>
      <c r="AB106">
        <v>5.48</v>
      </c>
      <c r="AC106" s="44">
        <f t="shared" si="11"/>
        <v>5.5233333333333334</v>
      </c>
      <c r="AD106" s="9">
        <v>4.5</v>
      </c>
      <c r="AE106" s="9">
        <v>5.6</v>
      </c>
      <c r="AF106" s="9">
        <v>4</v>
      </c>
      <c r="AG106" s="9" t="s">
        <v>656</v>
      </c>
      <c r="AH106" s="9" t="s">
        <v>657</v>
      </c>
      <c r="AI106" s="9" t="s">
        <v>658</v>
      </c>
      <c r="AJ106" s="9">
        <v>23.59</v>
      </c>
      <c r="AK106" s="9">
        <v>69</v>
      </c>
      <c r="AL106" s="9">
        <v>171</v>
      </c>
      <c r="AM106" s="9">
        <v>0.94</v>
      </c>
      <c r="AN106" s="9">
        <v>95</v>
      </c>
      <c r="AO106" s="9">
        <v>101</v>
      </c>
    </row>
    <row r="107" spans="1:48" x14ac:dyDescent="0.25">
      <c r="A107">
        <v>101</v>
      </c>
      <c r="B107" s="6">
        <v>44790</v>
      </c>
      <c r="C107" s="9" t="s">
        <v>557</v>
      </c>
      <c r="D107" s="3" t="s">
        <v>42</v>
      </c>
      <c r="E107" t="s">
        <v>72</v>
      </c>
      <c r="F107" s="28" t="s">
        <v>5</v>
      </c>
      <c r="G107" t="s">
        <v>558</v>
      </c>
      <c r="H107" s="9" t="s">
        <v>557</v>
      </c>
      <c r="I107" s="3" t="s">
        <v>324</v>
      </c>
      <c r="J107" s="8"/>
      <c r="K107" s="8"/>
      <c r="L107" s="8"/>
      <c r="M107" s="8"/>
      <c r="N107" s="8"/>
      <c r="O107" s="8"/>
      <c r="P107" s="8"/>
      <c r="Q107" s="8"/>
      <c r="R107">
        <v>6.3</v>
      </c>
      <c r="S107">
        <v>7.1</v>
      </c>
      <c r="T107">
        <v>7.7</v>
      </c>
      <c r="U107" s="41">
        <f t="shared" si="9"/>
        <v>7.0333333333333323</v>
      </c>
      <c r="V107" s="41">
        <v>18.5</v>
      </c>
      <c r="W107" s="41">
        <v>22.3</v>
      </c>
      <c r="X107" s="41">
        <v>22.1</v>
      </c>
      <c r="Y107" s="41">
        <f t="shared" si="12"/>
        <v>20.966666666666665</v>
      </c>
      <c r="Z107">
        <v>5.79</v>
      </c>
      <c r="AA107">
        <v>5.65</v>
      </c>
      <c r="AB107">
        <v>5.55</v>
      </c>
      <c r="AC107" s="44">
        <f t="shared" si="11"/>
        <v>5.663333333333334</v>
      </c>
      <c r="AD107" s="9">
        <v>4.8</v>
      </c>
      <c r="AE107" s="9">
        <v>5.8</v>
      </c>
      <c r="AF107" s="9">
        <v>14</v>
      </c>
      <c r="AG107" s="9" t="s">
        <v>250</v>
      </c>
      <c r="AH107" s="9" t="s">
        <v>659</v>
      </c>
      <c r="AI107" s="9" t="s">
        <v>660</v>
      </c>
      <c r="AJ107" s="9">
        <v>22.94</v>
      </c>
      <c r="AK107" s="9">
        <v>73.099999999999994</v>
      </c>
      <c r="AL107" s="9">
        <v>178.5</v>
      </c>
      <c r="AM107" s="9">
        <v>0.9</v>
      </c>
      <c r="AN107" s="9">
        <v>86</v>
      </c>
      <c r="AO107" s="9">
        <v>96</v>
      </c>
    </row>
    <row r="108" spans="1:48" x14ac:dyDescent="0.25">
      <c r="A108">
        <v>102</v>
      </c>
      <c r="B108" s="6">
        <v>44792</v>
      </c>
      <c r="C108" s="9" t="s">
        <v>559</v>
      </c>
      <c r="D108" s="3" t="s">
        <v>42</v>
      </c>
      <c r="E108" t="s">
        <v>72</v>
      </c>
      <c r="F108" s="28" t="s">
        <v>5</v>
      </c>
      <c r="G108" t="s">
        <v>560</v>
      </c>
      <c r="H108" s="9" t="s">
        <v>559</v>
      </c>
      <c r="I108" s="3" t="s">
        <v>324</v>
      </c>
      <c r="J108" s="8"/>
      <c r="K108" s="8"/>
      <c r="L108" s="8"/>
      <c r="M108" s="8"/>
      <c r="N108" s="8"/>
      <c r="O108" s="8"/>
      <c r="P108" s="8"/>
      <c r="Q108" s="8"/>
      <c r="R108">
        <v>5.0999999999999996</v>
      </c>
      <c r="S108">
        <v>6.9</v>
      </c>
      <c r="T108">
        <v>6.58</v>
      </c>
      <c r="U108" s="41">
        <f t="shared" si="9"/>
        <v>6.1933333333333325</v>
      </c>
      <c r="V108" s="41">
        <v>35.1</v>
      </c>
      <c r="W108" s="41">
        <v>33.5</v>
      </c>
      <c r="X108" s="41">
        <v>33.700000000000003</v>
      </c>
      <c r="Y108" s="41">
        <f t="shared" si="12"/>
        <v>34.1</v>
      </c>
      <c r="Z108">
        <v>8.2899999999999991</v>
      </c>
      <c r="AA108">
        <v>8.1</v>
      </c>
      <c r="AB108">
        <v>7.45</v>
      </c>
      <c r="AC108" s="44">
        <f t="shared" si="11"/>
        <v>7.9466666666666663</v>
      </c>
      <c r="AD108" s="9">
        <v>3.7</v>
      </c>
      <c r="AE108" s="9">
        <v>4.5999999999999996</v>
      </c>
      <c r="AF108" s="9">
        <v>24</v>
      </c>
      <c r="AG108" s="9" t="s">
        <v>661</v>
      </c>
      <c r="AH108" s="9" t="s">
        <v>662</v>
      </c>
      <c r="AI108" s="9" t="s">
        <v>663</v>
      </c>
      <c r="AJ108" s="9">
        <v>20.07</v>
      </c>
      <c r="AK108" s="9">
        <v>58</v>
      </c>
      <c r="AL108" s="9">
        <v>178</v>
      </c>
      <c r="AM108" s="9">
        <v>0.85</v>
      </c>
      <c r="AN108" s="9">
        <v>83</v>
      </c>
      <c r="AO108" s="9">
        <v>98</v>
      </c>
    </row>
    <row r="109" spans="1:48" x14ac:dyDescent="0.25">
      <c r="A109">
        <v>103</v>
      </c>
      <c r="B109" s="6">
        <v>44792</v>
      </c>
      <c r="C109" s="9" t="s">
        <v>561</v>
      </c>
      <c r="D109" s="3" t="s">
        <v>42</v>
      </c>
      <c r="E109" t="s">
        <v>72</v>
      </c>
      <c r="F109" s="28" t="s">
        <v>5</v>
      </c>
      <c r="G109" t="s">
        <v>562</v>
      </c>
      <c r="H109" s="9" t="s">
        <v>561</v>
      </c>
      <c r="I109" s="3" t="s">
        <v>324</v>
      </c>
      <c r="J109" s="8"/>
      <c r="K109" s="8"/>
      <c r="L109" s="8"/>
      <c r="M109" s="8"/>
      <c r="N109" s="8"/>
      <c r="O109" s="8"/>
      <c r="P109" s="8"/>
      <c r="Q109" s="8"/>
      <c r="R109">
        <v>4.3</v>
      </c>
      <c r="S109">
        <v>4.9000000000000004</v>
      </c>
      <c r="T109">
        <v>5.0999999999999996</v>
      </c>
      <c r="U109" s="41">
        <f t="shared" si="9"/>
        <v>4.7666666666666666</v>
      </c>
      <c r="V109" s="41">
        <v>30.4</v>
      </c>
      <c r="W109" s="41">
        <v>35.4</v>
      </c>
      <c r="X109" s="41">
        <v>35.299999999999997</v>
      </c>
      <c r="Y109" s="41">
        <f t="shared" si="12"/>
        <v>33.699999999999996</v>
      </c>
      <c r="Z109">
        <v>6.51</v>
      </c>
      <c r="AA109">
        <v>6.61</v>
      </c>
      <c r="AB109">
        <v>6.62</v>
      </c>
      <c r="AC109" s="44">
        <f t="shared" si="11"/>
        <v>6.580000000000001</v>
      </c>
      <c r="AD109" s="9">
        <v>5.5</v>
      </c>
      <c r="AE109" s="9">
        <v>5.9</v>
      </c>
      <c r="AF109" s="9">
        <v>44</v>
      </c>
      <c r="AG109" s="9" t="s">
        <v>664</v>
      </c>
      <c r="AH109" s="9" t="s">
        <v>664</v>
      </c>
      <c r="AI109" s="9" t="s">
        <v>664</v>
      </c>
      <c r="AJ109" s="9">
        <v>28.6</v>
      </c>
      <c r="AK109" s="9">
        <v>76</v>
      </c>
      <c r="AL109" s="9">
        <v>163</v>
      </c>
      <c r="AM109" s="9">
        <v>0.89</v>
      </c>
      <c r="AN109" s="9">
        <v>101</v>
      </c>
      <c r="AO109" s="9">
        <v>113</v>
      </c>
    </row>
    <row r="110" spans="1:48" x14ac:dyDescent="0.25">
      <c r="A110">
        <v>104</v>
      </c>
      <c r="B110" s="6">
        <v>44792</v>
      </c>
      <c r="C110" s="9" t="s">
        <v>563</v>
      </c>
      <c r="D110" s="3" t="s">
        <v>42</v>
      </c>
      <c r="E110" t="s">
        <v>72</v>
      </c>
      <c r="F110" s="28" t="s">
        <v>5</v>
      </c>
      <c r="G110" t="s">
        <v>564</v>
      </c>
      <c r="H110" s="9" t="s">
        <v>563</v>
      </c>
      <c r="I110" s="3" t="s">
        <v>324</v>
      </c>
      <c r="J110" s="8"/>
      <c r="K110" s="8"/>
      <c r="L110" s="8"/>
      <c r="M110" s="8"/>
      <c r="N110" s="8"/>
      <c r="O110" s="8"/>
      <c r="P110" s="8"/>
      <c r="Q110" s="8"/>
      <c r="R110">
        <v>7.6</v>
      </c>
      <c r="S110">
        <v>7.7</v>
      </c>
      <c r="T110">
        <v>8.5</v>
      </c>
      <c r="U110" s="41">
        <f t="shared" si="9"/>
        <v>7.9333333333333336</v>
      </c>
      <c r="V110" s="41">
        <v>25.7</v>
      </c>
      <c r="W110" s="41">
        <v>25.7</v>
      </c>
      <c r="X110" s="41">
        <v>27.3</v>
      </c>
      <c r="Y110" s="41">
        <f t="shared" si="12"/>
        <v>26.233333333333334</v>
      </c>
      <c r="Z110">
        <v>6.22</v>
      </c>
      <c r="AA110">
        <v>6.14</v>
      </c>
      <c r="AB110">
        <v>6.1</v>
      </c>
      <c r="AC110" s="44">
        <f t="shared" si="11"/>
        <v>6.1533333333333333</v>
      </c>
      <c r="AD110" s="9">
        <v>8.3000000000000007</v>
      </c>
      <c r="AE110" s="9">
        <v>5.7</v>
      </c>
      <c r="AF110" s="9">
        <v>22</v>
      </c>
      <c r="AG110" s="9" t="s">
        <v>665</v>
      </c>
      <c r="AH110" s="9" t="s">
        <v>666</v>
      </c>
      <c r="AI110" s="9" t="s">
        <v>667</v>
      </c>
      <c r="AJ110" s="9">
        <v>23.84</v>
      </c>
      <c r="AK110" s="9">
        <v>65.7</v>
      </c>
      <c r="AL110" s="9">
        <v>166</v>
      </c>
      <c r="AM110" s="9">
        <v>0.89</v>
      </c>
      <c r="AN110" s="9">
        <v>88</v>
      </c>
      <c r="AO110" s="9">
        <v>99</v>
      </c>
    </row>
    <row r="111" spans="1:48" x14ac:dyDescent="0.25">
      <c r="A111">
        <v>105</v>
      </c>
      <c r="B111" s="6">
        <v>44792</v>
      </c>
      <c r="C111" s="9" t="s">
        <v>565</v>
      </c>
      <c r="D111" s="3" t="s">
        <v>42</v>
      </c>
      <c r="E111" t="s">
        <v>72</v>
      </c>
      <c r="F111" s="28" t="s">
        <v>5</v>
      </c>
      <c r="G111" t="s">
        <v>566</v>
      </c>
      <c r="H111" s="9" t="s">
        <v>565</v>
      </c>
      <c r="I111" s="3" t="s">
        <v>323</v>
      </c>
      <c r="J111" s="8"/>
      <c r="K111" s="8"/>
      <c r="L111" s="8"/>
      <c r="M111" s="8"/>
      <c r="N111" s="8"/>
      <c r="O111" s="8"/>
      <c r="P111" s="8"/>
      <c r="Q111" s="8"/>
      <c r="R111">
        <v>9.4</v>
      </c>
      <c r="S111">
        <v>9.5</v>
      </c>
      <c r="T111">
        <v>10.1</v>
      </c>
      <c r="U111" s="41">
        <f t="shared" si="9"/>
        <v>9.6666666666666661</v>
      </c>
      <c r="V111" s="41">
        <v>40.4</v>
      </c>
      <c r="W111" s="41">
        <v>42.1</v>
      </c>
      <c r="X111" s="41">
        <v>38.799999999999997</v>
      </c>
      <c r="Y111" s="41">
        <f t="shared" si="12"/>
        <v>40.43333333333333</v>
      </c>
      <c r="Z111">
        <v>6.47</v>
      </c>
      <c r="AA111">
        <v>6.38</v>
      </c>
      <c r="AB111">
        <v>6.33</v>
      </c>
      <c r="AC111" s="44">
        <f t="shared" si="11"/>
        <v>6.3933333333333335</v>
      </c>
      <c r="AD111" s="9">
        <v>9.1</v>
      </c>
      <c r="AE111" s="9">
        <v>5.9</v>
      </c>
      <c r="AF111" s="9">
        <v>29</v>
      </c>
      <c r="AG111" s="9" t="s">
        <v>668</v>
      </c>
      <c r="AH111" s="9" t="s">
        <v>669</v>
      </c>
      <c r="AI111" s="9" t="s">
        <v>143</v>
      </c>
      <c r="AJ111" s="9">
        <v>30.86</v>
      </c>
      <c r="AK111" s="9">
        <v>79</v>
      </c>
      <c r="AL111" s="9">
        <v>160</v>
      </c>
      <c r="AM111" s="9">
        <v>0.91</v>
      </c>
      <c r="AN111" s="9">
        <v>101</v>
      </c>
      <c r="AO111" s="9">
        <v>111</v>
      </c>
    </row>
    <row r="112" spans="1:48" x14ac:dyDescent="0.25">
      <c r="A112">
        <v>106</v>
      </c>
      <c r="B112" s="6">
        <v>44792</v>
      </c>
      <c r="C112" s="9" t="s">
        <v>567</v>
      </c>
      <c r="D112" s="3" t="s">
        <v>42</v>
      </c>
      <c r="E112" t="s">
        <v>72</v>
      </c>
      <c r="F112" s="28" t="s">
        <v>5</v>
      </c>
      <c r="G112" t="s">
        <v>568</v>
      </c>
      <c r="H112" s="9" t="s">
        <v>567</v>
      </c>
      <c r="I112" s="3" t="s">
        <v>324</v>
      </c>
      <c r="J112" s="8"/>
      <c r="K112" s="8"/>
      <c r="L112" s="8"/>
      <c r="M112" s="8"/>
      <c r="N112" s="8"/>
      <c r="O112" s="8"/>
      <c r="P112" s="8"/>
      <c r="Q112" s="8"/>
      <c r="R112">
        <v>9.1</v>
      </c>
      <c r="S112">
        <v>10.3</v>
      </c>
      <c r="T112">
        <v>11.1</v>
      </c>
      <c r="U112" s="41">
        <f t="shared" si="9"/>
        <v>10.166666666666666</v>
      </c>
      <c r="V112" s="41">
        <v>51.5</v>
      </c>
      <c r="W112" s="41">
        <v>55.6</v>
      </c>
      <c r="X112" s="41">
        <v>60.3</v>
      </c>
      <c r="Y112" s="41">
        <f t="shared" si="12"/>
        <v>55.79999999999999</v>
      </c>
      <c r="Z112">
        <v>6.66</v>
      </c>
      <c r="AA112">
        <v>6</v>
      </c>
      <c r="AB112">
        <v>5.93</v>
      </c>
      <c r="AC112" s="44">
        <f t="shared" si="11"/>
        <v>6.1966666666666663</v>
      </c>
      <c r="AD112" s="9">
        <v>4.8</v>
      </c>
      <c r="AE112" s="9">
        <v>5.2</v>
      </c>
      <c r="AF112" s="9">
        <v>23</v>
      </c>
      <c r="AG112" s="9" t="s">
        <v>670</v>
      </c>
      <c r="AH112" s="9" t="s">
        <v>671</v>
      </c>
      <c r="AI112" s="9" t="s">
        <v>672</v>
      </c>
      <c r="AJ112" s="9">
        <v>24.07</v>
      </c>
      <c r="AK112" s="9">
        <v>62.4</v>
      </c>
      <c r="AL112" s="9">
        <v>161</v>
      </c>
      <c r="AM112" s="9">
        <v>0.88</v>
      </c>
      <c r="AN112" s="9">
        <v>79</v>
      </c>
      <c r="AO112" s="9">
        <v>90</v>
      </c>
    </row>
    <row r="113" spans="1:41" x14ac:dyDescent="0.25">
      <c r="A113">
        <v>107</v>
      </c>
      <c r="B113" s="6">
        <v>44792</v>
      </c>
      <c r="C113" s="9" t="s">
        <v>569</v>
      </c>
      <c r="D113" s="3" t="s">
        <v>42</v>
      </c>
      <c r="E113" t="s">
        <v>72</v>
      </c>
      <c r="F113" s="28" t="s">
        <v>5</v>
      </c>
      <c r="G113" t="s">
        <v>570</v>
      </c>
      <c r="H113" s="9" t="s">
        <v>569</v>
      </c>
      <c r="I113" s="3" t="s">
        <v>324</v>
      </c>
      <c r="J113" s="8"/>
      <c r="K113" s="8"/>
      <c r="L113" s="8"/>
      <c r="M113" s="8"/>
      <c r="N113" s="8"/>
      <c r="O113" s="8"/>
      <c r="P113" s="8"/>
      <c r="Q113" s="8"/>
      <c r="R113">
        <v>5.7</v>
      </c>
      <c r="S113">
        <v>7</v>
      </c>
      <c r="T113">
        <v>5.2</v>
      </c>
      <c r="U113" s="41">
        <f t="shared" si="9"/>
        <v>5.9666666666666659</v>
      </c>
      <c r="V113" s="41">
        <v>28.8</v>
      </c>
      <c r="W113" s="41">
        <v>30.4</v>
      </c>
      <c r="X113" s="41">
        <v>30.7</v>
      </c>
      <c r="Y113" s="41">
        <f t="shared" si="12"/>
        <v>29.966666666666669</v>
      </c>
      <c r="Z113">
        <v>5.19</v>
      </c>
      <c r="AA113">
        <v>5.12</v>
      </c>
      <c r="AB113">
        <v>5.03</v>
      </c>
      <c r="AC113" s="44">
        <f t="shared" si="11"/>
        <v>5.1133333333333333</v>
      </c>
      <c r="AD113" s="9">
        <v>4.5999999999999996</v>
      </c>
      <c r="AE113" s="9">
        <v>5.4</v>
      </c>
      <c r="AF113" s="9">
        <v>7</v>
      </c>
      <c r="AG113" s="9" t="s">
        <v>673</v>
      </c>
      <c r="AH113" s="9" t="s">
        <v>674</v>
      </c>
      <c r="AI113" s="9" t="s">
        <v>675</v>
      </c>
      <c r="AJ113" s="9">
        <v>27.2</v>
      </c>
      <c r="AK113" s="9">
        <v>86.2</v>
      </c>
      <c r="AL113" s="9">
        <v>178</v>
      </c>
      <c r="AM113" s="9">
        <v>0.87</v>
      </c>
      <c r="AN113" s="9">
        <v>88</v>
      </c>
      <c r="AO113" s="9">
        <v>101</v>
      </c>
    </row>
    <row r="114" spans="1:41" x14ac:dyDescent="0.25">
      <c r="A114">
        <v>108</v>
      </c>
      <c r="B114" s="6">
        <v>44792</v>
      </c>
      <c r="C114" s="9" t="s">
        <v>571</v>
      </c>
      <c r="D114" s="3" t="s">
        <v>42</v>
      </c>
      <c r="E114" t="s">
        <v>72</v>
      </c>
      <c r="F114" s="28" t="s">
        <v>5</v>
      </c>
      <c r="G114" t="s">
        <v>572</v>
      </c>
      <c r="H114" s="9" t="s">
        <v>571</v>
      </c>
      <c r="I114" s="3" t="s">
        <v>324</v>
      </c>
      <c r="J114" s="8"/>
      <c r="K114" s="8"/>
      <c r="L114" s="8"/>
      <c r="M114" s="8"/>
      <c r="N114" s="8"/>
      <c r="O114" s="8"/>
      <c r="P114" s="8"/>
      <c r="Q114" s="8"/>
      <c r="R114">
        <v>6.1</v>
      </c>
      <c r="S114">
        <v>7.7</v>
      </c>
      <c r="T114">
        <v>7.8</v>
      </c>
      <c r="U114" s="41">
        <f t="shared" si="9"/>
        <v>7.2</v>
      </c>
      <c r="V114" s="41">
        <v>28.8</v>
      </c>
      <c r="W114" s="41">
        <v>30.5</v>
      </c>
      <c r="X114" s="41">
        <v>32.1</v>
      </c>
      <c r="Y114" s="41">
        <f t="shared" si="12"/>
        <v>30.466666666666669</v>
      </c>
      <c r="Z114">
        <v>5.97</v>
      </c>
      <c r="AA114">
        <v>5.89</v>
      </c>
      <c r="AB114">
        <v>5.79</v>
      </c>
      <c r="AC114" s="44">
        <f t="shared" si="11"/>
        <v>5.8833333333333329</v>
      </c>
      <c r="AD114" s="9">
        <v>7.4</v>
      </c>
      <c r="AE114" s="9">
        <v>5.5</v>
      </c>
      <c r="AF114" s="9">
        <v>9</v>
      </c>
      <c r="AG114" s="9" t="s">
        <v>676</v>
      </c>
      <c r="AH114" s="9" t="s">
        <v>677</v>
      </c>
      <c r="AI114" s="9" t="s">
        <v>678</v>
      </c>
      <c r="AJ114" s="9">
        <v>17.45</v>
      </c>
      <c r="AK114" s="9">
        <v>47.5</v>
      </c>
      <c r="AL114" s="9">
        <v>165</v>
      </c>
      <c r="AM114" s="9">
        <v>0.89</v>
      </c>
      <c r="AN114" s="9">
        <v>72</v>
      </c>
      <c r="AO114" s="9">
        <v>81</v>
      </c>
    </row>
    <row r="115" spans="1:41" x14ac:dyDescent="0.25">
      <c r="A115">
        <v>109</v>
      </c>
      <c r="B115" s="6">
        <v>44792</v>
      </c>
      <c r="C115" s="9" t="s">
        <v>573</v>
      </c>
      <c r="D115" s="3" t="s">
        <v>42</v>
      </c>
      <c r="E115" t="s">
        <v>72</v>
      </c>
      <c r="F115" s="28" t="s">
        <v>8</v>
      </c>
      <c r="G115" t="s">
        <v>574</v>
      </c>
      <c r="H115" s="9" t="s">
        <v>573</v>
      </c>
      <c r="I115" s="3" t="s">
        <v>324</v>
      </c>
      <c r="J115" s="8"/>
      <c r="K115" s="8"/>
      <c r="L115" s="8"/>
      <c r="M115" s="8"/>
      <c r="N115" s="8"/>
      <c r="O115" s="8"/>
      <c r="P115" s="8"/>
      <c r="Q115" s="8"/>
      <c r="R115">
        <v>6.1</v>
      </c>
      <c r="S115">
        <v>6.8</v>
      </c>
      <c r="T115">
        <v>7.7</v>
      </c>
      <c r="U115" s="41">
        <f t="shared" si="9"/>
        <v>6.8666666666666663</v>
      </c>
      <c r="V115" s="41">
        <v>48.5</v>
      </c>
      <c r="W115" s="41">
        <v>56.8</v>
      </c>
      <c r="X115" s="41">
        <v>56.4</v>
      </c>
      <c r="Y115" s="41">
        <f t="shared" si="12"/>
        <v>53.9</v>
      </c>
      <c r="Z115">
        <v>5.27</v>
      </c>
      <c r="AA115">
        <v>5.28</v>
      </c>
      <c r="AB115">
        <v>5.15</v>
      </c>
      <c r="AC115" s="44">
        <f t="shared" si="11"/>
        <v>5.2333333333333334</v>
      </c>
      <c r="AD115" s="9">
        <v>10.199999999999999</v>
      </c>
      <c r="AE115" s="9">
        <v>5.7</v>
      </c>
      <c r="AF115" s="9">
        <v>22</v>
      </c>
      <c r="AG115" s="9" t="s">
        <v>679</v>
      </c>
      <c r="AH115" s="9" t="s">
        <v>680</v>
      </c>
      <c r="AI115" s="9" t="s">
        <v>680</v>
      </c>
      <c r="AJ115" s="9">
        <v>26.02</v>
      </c>
      <c r="AK115" s="9">
        <v>77</v>
      </c>
      <c r="AL115" s="9">
        <v>172</v>
      </c>
      <c r="AM115" s="9">
        <v>0.89</v>
      </c>
      <c r="AN115" s="9">
        <v>96</v>
      </c>
      <c r="AO115" s="9">
        <v>108</v>
      </c>
    </row>
    <row r="116" spans="1:41" x14ac:dyDescent="0.25">
      <c r="A116">
        <v>110</v>
      </c>
      <c r="B116" s="6">
        <v>44795</v>
      </c>
      <c r="C116" s="9" t="s">
        <v>575</v>
      </c>
      <c r="D116" s="3" t="s">
        <v>42</v>
      </c>
      <c r="E116" t="s">
        <v>4</v>
      </c>
      <c r="F116" s="28" t="s">
        <v>5</v>
      </c>
      <c r="G116" t="s">
        <v>576</v>
      </c>
      <c r="H116" s="9" t="s">
        <v>575</v>
      </c>
      <c r="I116" s="3" t="s">
        <v>324</v>
      </c>
      <c r="J116">
        <v>8</v>
      </c>
      <c r="K116">
        <v>9</v>
      </c>
      <c r="L116">
        <v>6</v>
      </c>
      <c r="M116">
        <f t="shared" ref="M116" si="14">J116/5+7*K116/2+L116</f>
        <v>39.1</v>
      </c>
      <c r="N116" t="s">
        <v>297</v>
      </c>
      <c r="O116">
        <v>7</v>
      </c>
      <c r="P116">
        <v>2.4</v>
      </c>
      <c r="Q116" s="8"/>
      <c r="R116">
        <v>6.8</v>
      </c>
      <c r="S116">
        <v>5.7</v>
      </c>
      <c r="T116">
        <v>7.3</v>
      </c>
      <c r="U116" s="41">
        <f>AVERAGE(R116:T116)</f>
        <v>6.6000000000000005</v>
      </c>
      <c r="V116" s="41">
        <v>10.7</v>
      </c>
      <c r="W116" s="41">
        <v>13.3</v>
      </c>
      <c r="X116" s="41">
        <v>12.8</v>
      </c>
      <c r="Y116" s="41">
        <f t="shared" si="12"/>
        <v>12.266666666666666</v>
      </c>
      <c r="Z116">
        <v>5.81</v>
      </c>
      <c r="AA116">
        <v>5.56</v>
      </c>
      <c r="AB116">
        <v>5.47</v>
      </c>
      <c r="AC116" s="44">
        <f t="shared" si="11"/>
        <v>5.6133333333333333</v>
      </c>
      <c r="AD116" s="9">
        <v>4.9000000000000004</v>
      </c>
      <c r="AE116" s="9">
        <v>5.3</v>
      </c>
      <c r="AF116" s="9">
        <v>26</v>
      </c>
      <c r="AG116" s="9" t="s">
        <v>594</v>
      </c>
      <c r="AH116" s="9" t="s">
        <v>595</v>
      </c>
      <c r="AI116" s="9" t="s">
        <v>506</v>
      </c>
      <c r="AJ116" s="9">
        <v>21.29</v>
      </c>
      <c r="AK116" s="9">
        <v>69</v>
      </c>
      <c r="AL116" s="9">
        <v>180</v>
      </c>
      <c r="AM116" s="9">
        <v>0.98</v>
      </c>
      <c r="AN116" s="9">
        <v>80.5</v>
      </c>
      <c r="AO116" s="9">
        <v>80</v>
      </c>
    </row>
    <row r="117" spans="1:41" x14ac:dyDescent="0.25">
      <c r="A117" s="24" t="s">
        <v>587</v>
      </c>
      <c r="B117" s="6"/>
      <c r="D117" s="3"/>
      <c r="U117" s="41" t="e">
        <f t="shared" si="9"/>
        <v>#DIV/0!</v>
      </c>
      <c r="V117" s="41"/>
      <c r="W117" s="41"/>
      <c r="X117" s="41"/>
    </row>
    <row r="118" spans="1:41" x14ac:dyDescent="0.25">
      <c r="A118" s="25">
        <v>111</v>
      </c>
      <c r="B118" s="6">
        <v>44809</v>
      </c>
      <c r="C118" s="9" t="s">
        <v>577</v>
      </c>
      <c r="D118" s="3" t="s">
        <v>42</v>
      </c>
      <c r="E118" t="s">
        <v>72</v>
      </c>
      <c r="F118" s="28" t="s">
        <v>8</v>
      </c>
      <c r="G118" t="s">
        <v>578</v>
      </c>
      <c r="H118" s="9" t="s">
        <v>577</v>
      </c>
      <c r="I118" s="3" t="s">
        <v>324</v>
      </c>
      <c r="J118" s="8"/>
      <c r="K118" s="8"/>
      <c r="L118" s="8"/>
      <c r="M118" s="8"/>
      <c r="N118" s="8"/>
      <c r="O118" s="8"/>
      <c r="P118" s="8"/>
      <c r="Q118" s="8"/>
      <c r="R118">
        <v>8.3000000000000007</v>
      </c>
      <c r="S118">
        <v>9.1999999999999993</v>
      </c>
      <c r="T118">
        <v>9.9</v>
      </c>
      <c r="U118" s="41">
        <f t="shared" si="9"/>
        <v>9.1333333333333329</v>
      </c>
      <c r="V118" s="41">
        <v>33.1</v>
      </c>
      <c r="W118" s="41">
        <v>33.299999999999997</v>
      </c>
      <c r="X118" s="41">
        <v>35.1</v>
      </c>
      <c r="Y118" s="41">
        <f t="shared" si="12"/>
        <v>33.833333333333336</v>
      </c>
      <c r="Z118" s="41">
        <v>6.83</v>
      </c>
      <c r="AA118" s="41">
        <v>5.96</v>
      </c>
      <c r="AB118" s="41">
        <v>5.87</v>
      </c>
      <c r="AC118" s="44">
        <f t="shared" si="11"/>
        <v>6.22</v>
      </c>
      <c r="AD118" s="9">
        <v>6.6</v>
      </c>
      <c r="AE118" s="9">
        <v>7</v>
      </c>
      <c r="AF118" s="9">
        <v>11</v>
      </c>
      <c r="AG118" s="9" t="s">
        <v>723</v>
      </c>
      <c r="AH118" s="9" t="s">
        <v>724</v>
      </c>
      <c r="AI118" s="9" t="s">
        <v>725</v>
      </c>
      <c r="AJ118" s="9">
        <v>24</v>
      </c>
      <c r="AK118" s="9">
        <v>63.15</v>
      </c>
      <c r="AL118" s="9">
        <v>162.19999999999999</v>
      </c>
      <c r="AM118" s="9">
        <v>0.91</v>
      </c>
      <c r="AN118" s="9">
        <v>86</v>
      </c>
      <c r="AO118" s="9">
        <v>94</v>
      </c>
    </row>
    <row r="119" spans="1:41" x14ac:dyDescent="0.25">
      <c r="A119" s="25">
        <v>112</v>
      </c>
      <c r="B119" s="6">
        <v>44809</v>
      </c>
      <c r="C119" s="9" t="s">
        <v>579</v>
      </c>
      <c r="D119" s="3" t="s">
        <v>42</v>
      </c>
      <c r="E119" t="s">
        <v>72</v>
      </c>
      <c r="F119" s="28" t="s">
        <v>5</v>
      </c>
      <c r="G119" t="s">
        <v>580</v>
      </c>
      <c r="H119" s="9" t="s">
        <v>579</v>
      </c>
      <c r="I119" s="3" t="s">
        <v>324</v>
      </c>
      <c r="J119" s="8"/>
      <c r="K119" s="8"/>
      <c r="L119" s="8"/>
      <c r="M119" s="8"/>
      <c r="N119" s="8"/>
      <c r="O119" s="8"/>
      <c r="P119" s="8"/>
      <c r="Q119" s="8"/>
      <c r="R119">
        <v>7.7</v>
      </c>
      <c r="S119">
        <v>7.7</v>
      </c>
      <c r="T119">
        <v>7.7</v>
      </c>
      <c r="U119" s="41">
        <f t="shared" si="9"/>
        <v>7.7</v>
      </c>
      <c r="V119" s="41">
        <v>45.6</v>
      </c>
      <c r="W119" s="41">
        <v>43.9</v>
      </c>
      <c r="X119" s="41">
        <v>45.8</v>
      </c>
      <c r="Y119" s="41">
        <f t="shared" si="12"/>
        <v>45.1</v>
      </c>
      <c r="Z119" s="41">
        <v>5.15</v>
      </c>
      <c r="AA119" s="41">
        <v>5.12</v>
      </c>
      <c r="AB119" s="41">
        <v>5.0999999999999996</v>
      </c>
      <c r="AC119" s="44">
        <f t="shared" si="11"/>
        <v>5.1233333333333331</v>
      </c>
      <c r="AD119" s="9">
        <v>7.5</v>
      </c>
      <c r="AE119" s="9">
        <v>5.4</v>
      </c>
      <c r="AF119" s="9">
        <v>32</v>
      </c>
      <c r="AG119" s="9" t="s">
        <v>726</v>
      </c>
      <c r="AH119" s="9" t="s">
        <v>725</v>
      </c>
      <c r="AI119" s="9" t="s">
        <v>727</v>
      </c>
      <c r="AJ119" s="9">
        <v>29.91</v>
      </c>
      <c r="AK119" s="9">
        <v>78.5</v>
      </c>
      <c r="AL119" s="9">
        <v>162</v>
      </c>
      <c r="AM119" s="9">
        <v>1.03</v>
      </c>
      <c r="AN119" s="9">
        <v>94</v>
      </c>
      <c r="AO119" s="9">
        <v>91</v>
      </c>
    </row>
    <row r="120" spans="1:41" x14ac:dyDescent="0.25">
      <c r="A120" s="25">
        <v>113</v>
      </c>
      <c r="B120" s="6">
        <v>44811</v>
      </c>
      <c r="C120" s="9" t="s">
        <v>581</v>
      </c>
      <c r="D120" s="3" t="s">
        <v>42</v>
      </c>
      <c r="E120" t="s">
        <v>4</v>
      </c>
      <c r="F120" s="28" t="s">
        <v>5</v>
      </c>
      <c r="G120" t="s">
        <v>582</v>
      </c>
      <c r="H120" s="9" t="s">
        <v>581</v>
      </c>
      <c r="I120" s="29" t="s">
        <v>324</v>
      </c>
      <c r="J120">
        <v>30</v>
      </c>
      <c r="K120">
        <v>12</v>
      </c>
      <c r="L120">
        <v>17</v>
      </c>
      <c r="M120">
        <f t="shared" ref="M120" si="15">J120/5+7*K120/2+L120</f>
        <v>65</v>
      </c>
      <c r="N120" t="s">
        <v>296</v>
      </c>
      <c r="O120">
        <v>24.7</v>
      </c>
      <c r="P120">
        <v>7.5</v>
      </c>
      <c r="Q120" s="8"/>
      <c r="R120">
        <v>13.7</v>
      </c>
      <c r="S120">
        <v>13.2</v>
      </c>
      <c r="T120">
        <v>13.6</v>
      </c>
      <c r="U120" s="41">
        <f t="shared" si="9"/>
        <v>13.5</v>
      </c>
      <c r="V120" s="41">
        <v>14.1</v>
      </c>
      <c r="W120" s="41">
        <v>11.9</v>
      </c>
      <c r="X120" s="41">
        <v>12.8</v>
      </c>
      <c r="Y120" s="41">
        <f t="shared" ref="Y120" si="16">AVERAGE(V120:X120)</f>
        <v>12.933333333333332</v>
      </c>
      <c r="Z120" s="25">
        <v>6.74</v>
      </c>
      <c r="AA120" s="25">
        <v>6.6</v>
      </c>
      <c r="AB120" s="25">
        <v>6.54</v>
      </c>
      <c r="AC120" s="44">
        <f t="shared" ref="AC120" si="17">AVERAGE(Z120:AB120)</f>
        <v>6.626666666666666</v>
      </c>
      <c r="AD120" s="9">
        <v>4.0999999999999996</v>
      </c>
      <c r="AE120" s="9">
        <v>5.4</v>
      </c>
      <c r="AF120" s="9">
        <v>4</v>
      </c>
      <c r="AG120" s="9" t="s">
        <v>712</v>
      </c>
      <c r="AH120" s="9" t="s">
        <v>713</v>
      </c>
      <c r="AI120" s="9" t="s">
        <v>714</v>
      </c>
      <c r="AJ120" s="9">
        <v>27.84</v>
      </c>
      <c r="AK120" s="9">
        <v>79.900000000000006</v>
      </c>
      <c r="AL120" s="9">
        <v>169.4</v>
      </c>
      <c r="AM120" s="9">
        <v>0.91</v>
      </c>
      <c r="AN120" s="9">
        <v>93</v>
      </c>
      <c r="AO120" s="9">
        <v>102</v>
      </c>
    </row>
    <row r="121" spans="1:41" x14ac:dyDescent="0.25">
      <c r="A121" s="25">
        <v>114</v>
      </c>
      <c r="B121" s="6">
        <v>44811</v>
      </c>
      <c r="C121" s="9" t="s">
        <v>583</v>
      </c>
      <c r="D121" s="3" t="s">
        <v>42</v>
      </c>
      <c r="E121" t="s">
        <v>72</v>
      </c>
      <c r="F121" s="28" t="s">
        <v>5</v>
      </c>
      <c r="G121" t="s">
        <v>584</v>
      </c>
      <c r="H121" s="9" t="s">
        <v>583</v>
      </c>
      <c r="I121" s="3" t="s">
        <v>324</v>
      </c>
      <c r="J121" s="8"/>
      <c r="K121" s="8"/>
      <c r="L121" s="8"/>
      <c r="M121" s="8"/>
      <c r="N121" s="8"/>
      <c r="O121" s="8"/>
      <c r="P121" s="8"/>
      <c r="Q121" s="8"/>
      <c r="R121">
        <v>8.9</v>
      </c>
      <c r="S121">
        <v>9</v>
      </c>
      <c r="T121">
        <v>9.6999999999999993</v>
      </c>
      <c r="U121" s="41">
        <f t="shared" si="9"/>
        <v>9.1999999999999993</v>
      </c>
      <c r="V121" s="41">
        <v>26.9</v>
      </c>
      <c r="W121" s="41">
        <v>28.5</v>
      </c>
      <c r="X121" s="41">
        <v>33.5</v>
      </c>
      <c r="Y121" s="41">
        <f t="shared" si="12"/>
        <v>29.633333333333336</v>
      </c>
      <c r="Z121" s="41">
        <v>5.91</v>
      </c>
      <c r="AA121" s="41">
        <v>5.85</v>
      </c>
      <c r="AB121" s="41">
        <v>5.81</v>
      </c>
      <c r="AC121" s="44">
        <f t="shared" si="11"/>
        <v>5.8566666666666665</v>
      </c>
      <c r="AD121" s="9">
        <v>4.9000000000000004</v>
      </c>
      <c r="AE121" s="9">
        <v>5.5</v>
      </c>
      <c r="AF121" s="9">
        <v>1</v>
      </c>
      <c r="AG121" s="9" t="s">
        <v>728</v>
      </c>
      <c r="AH121" s="9" t="s">
        <v>729</v>
      </c>
      <c r="AI121" s="9" t="s">
        <v>369</v>
      </c>
      <c r="AJ121" s="9">
        <v>19.57</v>
      </c>
      <c r="AK121" s="9">
        <v>52</v>
      </c>
      <c r="AL121" s="9">
        <v>163</v>
      </c>
      <c r="AM121" s="9">
        <v>0.95</v>
      </c>
      <c r="AN121" s="9">
        <v>71</v>
      </c>
      <c r="AO121" s="9">
        <v>75</v>
      </c>
    </row>
    <row r="122" spans="1:41" x14ac:dyDescent="0.25">
      <c r="A122" s="25">
        <v>115</v>
      </c>
      <c r="B122" s="6">
        <v>44813</v>
      </c>
      <c r="C122" s="9" t="s">
        <v>585</v>
      </c>
      <c r="D122" s="3" t="s">
        <v>42</v>
      </c>
      <c r="E122" t="s">
        <v>72</v>
      </c>
      <c r="F122" s="28" t="s">
        <v>8</v>
      </c>
      <c r="G122" t="s">
        <v>586</v>
      </c>
      <c r="H122" s="9" t="s">
        <v>585</v>
      </c>
      <c r="I122" s="3" t="s">
        <v>324</v>
      </c>
      <c r="J122" s="8"/>
      <c r="K122" s="8"/>
      <c r="L122" s="8"/>
      <c r="M122" s="8"/>
      <c r="N122" s="8"/>
      <c r="O122" s="8"/>
      <c r="P122" s="8"/>
      <c r="Q122" s="8"/>
      <c r="R122">
        <v>5.9</v>
      </c>
      <c r="S122">
        <v>8.5</v>
      </c>
      <c r="T122">
        <v>8.6</v>
      </c>
      <c r="U122" s="41">
        <f t="shared" si="9"/>
        <v>7.666666666666667</v>
      </c>
      <c r="V122" s="41">
        <v>32.299999999999997</v>
      </c>
      <c r="W122" s="41">
        <v>33.799999999999997</v>
      </c>
      <c r="X122" s="41">
        <v>33</v>
      </c>
      <c r="Y122" s="41">
        <f t="shared" si="12"/>
        <v>33.033333333333331</v>
      </c>
      <c r="Z122" s="41">
        <v>5.68</v>
      </c>
      <c r="AA122" s="41">
        <v>5.6</v>
      </c>
      <c r="AB122" s="41">
        <v>5.57</v>
      </c>
      <c r="AC122" s="44">
        <f t="shared" si="11"/>
        <v>5.6166666666666671</v>
      </c>
      <c r="AD122" s="9">
        <v>13.8</v>
      </c>
      <c r="AE122" s="9">
        <v>7.6</v>
      </c>
      <c r="AF122" s="9">
        <v>39</v>
      </c>
      <c r="AG122" s="9" t="s">
        <v>730</v>
      </c>
      <c r="AH122" s="9" t="s">
        <v>731</v>
      </c>
      <c r="AI122" s="9" t="s">
        <v>732</v>
      </c>
      <c r="AJ122" s="9">
        <v>25.68</v>
      </c>
      <c r="AK122" s="9">
        <v>63.7</v>
      </c>
      <c r="AL122" s="9">
        <v>157.5</v>
      </c>
      <c r="AM122" s="9">
        <v>0.91</v>
      </c>
      <c r="AN122" s="9">
        <v>89</v>
      </c>
      <c r="AO122" s="9">
        <v>98</v>
      </c>
    </row>
    <row r="123" spans="1:41" x14ac:dyDescent="0.25">
      <c r="A123" s="25">
        <v>116</v>
      </c>
      <c r="B123" s="6">
        <v>44816</v>
      </c>
      <c r="C123" s="9" t="s">
        <v>588</v>
      </c>
      <c r="D123" s="3" t="s">
        <v>42</v>
      </c>
      <c r="E123" t="s">
        <v>4</v>
      </c>
      <c r="F123" s="28" t="s">
        <v>5</v>
      </c>
      <c r="G123" t="s">
        <v>589</v>
      </c>
      <c r="H123" s="9" t="s">
        <v>588</v>
      </c>
      <c r="I123" s="29" t="s">
        <v>324</v>
      </c>
      <c r="J123">
        <v>8</v>
      </c>
      <c r="K123">
        <v>6</v>
      </c>
      <c r="L123">
        <v>7</v>
      </c>
      <c r="M123">
        <f t="shared" ref="M123" si="18">J123/5+7*K123/2+L123</f>
        <v>29.6</v>
      </c>
      <c r="N123" t="s">
        <v>297</v>
      </c>
      <c r="O123">
        <v>8.3000000000000007</v>
      </c>
      <c r="P123">
        <v>2.4</v>
      </c>
      <c r="Q123" s="8"/>
      <c r="R123">
        <v>5.0999999999999996</v>
      </c>
      <c r="S123">
        <v>6.1</v>
      </c>
      <c r="T123">
        <v>6.2</v>
      </c>
      <c r="U123" s="41">
        <f t="shared" si="9"/>
        <v>5.8</v>
      </c>
      <c r="V123" s="41">
        <v>20.8</v>
      </c>
      <c r="W123" s="41">
        <v>21.2</v>
      </c>
      <c r="X123" s="41">
        <v>20.7</v>
      </c>
      <c r="Y123" s="41">
        <f t="shared" ref="Y123" si="19">AVERAGE(V123:X123)</f>
        <v>20.900000000000002</v>
      </c>
      <c r="Z123" s="25">
        <v>6.61</v>
      </c>
      <c r="AA123" s="25">
        <v>6.54</v>
      </c>
      <c r="AB123" s="25">
        <v>6.47</v>
      </c>
      <c r="AC123" s="44">
        <f t="shared" ref="AC123" si="20">AVERAGE(Z123:AB123)</f>
        <v>6.54</v>
      </c>
      <c r="AD123" s="9">
        <v>4.4000000000000004</v>
      </c>
      <c r="AE123" s="9">
        <v>5.0999999999999996</v>
      </c>
      <c r="AF123" s="9">
        <v>27</v>
      </c>
      <c r="AG123" s="9" t="s">
        <v>249</v>
      </c>
      <c r="AH123" s="9" t="s">
        <v>715</v>
      </c>
      <c r="AI123" s="9" t="s">
        <v>716</v>
      </c>
      <c r="AJ123" s="9">
        <v>27.38</v>
      </c>
      <c r="AK123" s="9">
        <v>70.099999999999994</v>
      </c>
      <c r="AL123" s="9">
        <v>160</v>
      </c>
      <c r="AM123" s="9">
        <v>0.98</v>
      </c>
      <c r="AN123" s="9">
        <v>87.5</v>
      </c>
      <c r="AO123" s="9">
        <v>89</v>
      </c>
    </row>
    <row r="124" spans="1:41" x14ac:dyDescent="0.25">
      <c r="A124" s="25">
        <v>117</v>
      </c>
      <c r="B124" s="6">
        <v>44818</v>
      </c>
      <c r="C124" s="9" t="s">
        <v>590</v>
      </c>
      <c r="D124" s="3" t="s">
        <v>42</v>
      </c>
      <c r="E124" t="s">
        <v>72</v>
      </c>
      <c r="F124" s="28" t="s">
        <v>5</v>
      </c>
      <c r="G124" t="s">
        <v>591</v>
      </c>
      <c r="H124" s="9" t="s">
        <v>590</v>
      </c>
      <c r="I124" s="3" t="s">
        <v>324</v>
      </c>
      <c r="J124" s="8"/>
      <c r="K124" s="8"/>
      <c r="L124" s="8"/>
      <c r="M124" s="8"/>
      <c r="N124" s="8"/>
      <c r="O124" s="8"/>
      <c r="P124" s="8"/>
      <c r="Q124" s="8"/>
      <c r="R124">
        <v>9.1</v>
      </c>
      <c r="S124">
        <v>7.8</v>
      </c>
      <c r="T124">
        <v>8</v>
      </c>
      <c r="U124" s="41">
        <f t="shared" si="9"/>
        <v>8.2999999999999989</v>
      </c>
      <c r="V124" s="41">
        <v>35.6</v>
      </c>
      <c r="W124" s="41">
        <v>36.9</v>
      </c>
      <c r="X124" s="41">
        <v>33.5</v>
      </c>
      <c r="Y124" s="41">
        <f t="shared" si="12"/>
        <v>35.333333333333336</v>
      </c>
      <c r="Z124" s="41">
        <v>5.73</v>
      </c>
      <c r="AA124" s="41">
        <v>5.69</v>
      </c>
      <c r="AB124" s="41">
        <v>5.63</v>
      </c>
      <c r="AC124" s="44">
        <f t="shared" si="11"/>
        <v>5.6833333333333336</v>
      </c>
      <c r="AD124" s="9">
        <v>4.5999999999999996</v>
      </c>
      <c r="AE124" s="9">
        <v>5.6</v>
      </c>
      <c r="AF124" s="9">
        <v>5</v>
      </c>
      <c r="AG124" s="9" t="s">
        <v>733</v>
      </c>
      <c r="AH124" s="9" t="s">
        <v>734</v>
      </c>
      <c r="AI124" s="9" t="s">
        <v>735</v>
      </c>
      <c r="AJ124" s="9">
        <v>22.79</v>
      </c>
      <c r="AK124" s="9">
        <v>69</v>
      </c>
      <c r="AL124" s="9">
        <v>174</v>
      </c>
      <c r="AM124" s="9">
        <v>0.91</v>
      </c>
      <c r="AN124" s="9">
        <v>73.5</v>
      </c>
      <c r="AO124" s="9">
        <v>81</v>
      </c>
    </row>
    <row r="125" spans="1:41" x14ac:dyDescent="0.25">
      <c r="A125" s="25">
        <v>118</v>
      </c>
      <c r="B125" s="6">
        <v>44818</v>
      </c>
      <c r="C125" s="9" t="s">
        <v>592</v>
      </c>
      <c r="D125" s="3" t="s">
        <v>42</v>
      </c>
      <c r="E125" t="s">
        <v>72</v>
      </c>
      <c r="F125" s="28" t="s">
        <v>5</v>
      </c>
      <c r="G125" t="s">
        <v>593</v>
      </c>
      <c r="H125" s="9" t="s">
        <v>592</v>
      </c>
      <c r="I125" s="3" t="s">
        <v>324</v>
      </c>
      <c r="J125" s="8"/>
      <c r="K125" s="8"/>
      <c r="L125" s="8"/>
      <c r="M125" s="8"/>
      <c r="N125" s="8"/>
      <c r="O125" s="8"/>
      <c r="P125" s="8"/>
      <c r="Q125" s="8"/>
      <c r="R125">
        <v>9.4</v>
      </c>
      <c r="S125">
        <v>7.1</v>
      </c>
      <c r="T125">
        <v>6.9</v>
      </c>
      <c r="U125" s="41">
        <f t="shared" si="9"/>
        <v>7.8</v>
      </c>
      <c r="V125" s="41">
        <v>25.3</v>
      </c>
      <c r="W125" s="41">
        <v>25.6</v>
      </c>
      <c r="X125" s="41">
        <v>27.3</v>
      </c>
      <c r="Y125" s="41">
        <f t="shared" si="12"/>
        <v>26.066666666666666</v>
      </c>
      <c r="Z125" s="41">
        <v>5.01</v>
      </c>
      <c r="AA125" s="41">
        <v>4.97</v>
      </c>
      <c r="AB125" s="41">
        <v>4.9400000000000004</v>
      </c>
      <c r="AC125" s="44">
        <f t="shared" si="11"/>
        <v>4.9733333333333336</v>
      </c>
      <c r="AD125" s="9">
        <v>9.6999999999999993</v>
      </c>
      <c r="AE125" s="9">
        <v>8.1</v>
      </c>
      <c r="AF125" s="9">
        <v>13</v>
      </c>
      <c r="AG125" s="9" t="s">
        <v>736</v>
      </c>
      <c r="AH125" s="9" t="s">
        <v>737</v>
      </c>
      <c r="AI125" s="9" t="s">
        <v>738</v>
      </c>
      <c r="AJ125" s="9">
        <v>29.74</v>
      </c>
      <c r="AK125" s="9">
        <v>82</v>
      </c>
      <c r="AL125" s="9">
        <v>164</v>
      </c>
      <c r="AM125" s="9">
        <v>0.91</v>
      </c>
      <c r="AN125" s="9">
        <v>92</v>
      </c>
      <c r="AO125" s="9">
        <v>101</v>
      </c>
    </row>
    <row r="126" spans="1:41" x14ac:dyDescent="0.25">
      <c r="A126" s="25">
        <v>119</v>
      </c>
      <c r="B126" s="6">
        <v>44823</v>
      </c>
      <c r="C126" s="9" t="s">
        <v>610</v>
      </c>
      <c r="D126" s="3" t="s">
        <v>42</v>
      </c>
      <c r="E126" t="s">
        <v>4</v>
      </c>
      <c r="F126" s="28" t="s">
        <v>5</v>
      </c>
      <c r="G126" t="s">
        <v>603</v>
      </c>
      <c r="H126" s="9" t="s">
        <v>610</v>
      </c>
      <c r="I126" s="29" t="s">
        <v>324</v>
      </c>
      <c r="J126">
        <v>25</v>
      </c>
      <c r="K126">
        <v>11</v>
      </c>
      <c r="L126">
        <v>7</v>
      </c>
      <c r="M126">
        <f t="shared" ref="M126:M127" si="21">J126/5+7*K126/2+L126</f>
        <v>50.5</v>
      </c>
      <c r="N126" t="s">
        <v>296</v>
      </c>
      <c r="O126">
        <v>2.4</v>
      </c>
      <c r="P126">
        <v>17.899999999999999</v>
      </c>
      <c r="Q126" s="8"/>
      <c r="R126">
        <v>12.8</v>
      </c>
      <c r="S126">
        <v>13.2</v>
      </c>
      <c r="T126">
        <v>13.9</v>
      </c>
      <c r="U126" s="41">
        <f t="shared" si="9"/>
        <v>13.299999999999999</v>
      </c>
      <c r="V126" s="41">
        <v>10.9</v>
      </c>
      <c r="W126" s="41">
        <v>10.6</v>
      </c>
      <c r="X126" s="41">
        <v>10.9</v>
      </c>
      <c r="Y126" s="41">
        <f t="shared" ref="Y126:Y133" si="22">AVERAGE(V126:X126)</f>
        <v>10.799999999999999</v>
      </c>
      <c r="Z126" s="25">
        <v>5.73</v>
      </c>
      <c r="AA126" s="25">
        <v>5.71</v>
      </c>
      <c r="AB126" s="25">
        <v>5.67</v>
      </c>
      <c r="AC126" s="44">
        <f t="shared" ref="AC126:AC133" si="23">AVERAGE(Z126:AB126)</f>
        <v>5.7033333333333331</v>
      </c>
      <c r="AD126" s="9">
        <v>3.9</v>
      </c>
      <c r="AE126" s="9">
        <v>5.2</v>
      </c>
      <c r="AF126" s="9">
        <v>10</v>
      </c>
      <c r="AG126" s="9" t="s">
        <v>717</v>
      </c>
      <c r="AH126" s="9" t="s">
        <v>718</v>
      </c>
      <c r="AI126" s="9" t="s">
        <v>719</v>
      </c>
      <c r="AJ126" s="9">
        <v>17.36</v>
      </c>
      <c r="AK126" s="9">
        <v>55</v>
      </c>
      <c r="AL126" s="9">
        <v>178</v>
      </c>
      <c r="AM126" s="9">
        <v>0.89</v>
      </c>
      <c r="AN126" s="9">
        <v>68</v>
      </c>
      <c r="AO126" s="9">
        <v>76</v>
      </c>
    </row>
    <row r="127" spans="1:41" x14ac:dyDescent="0.25">
      <c r="A127" s="25">
        <v>120</v>
      </c>
      <c r="B127" s="6">
        <v>44823</v>
      </c>
      <c r="C127" s="9" t="s">
        <v>611</v>
      </c>
      <c r="D127" s="3" t="s">
        <v>42</v>
      </c>
      <c r="E127" t="s">
        <v>4</v>
      </c>
      <c r="F127" s="28" t="s">
        <v>5</v>
      </c>
      <c r="G127" t="s">
        <v>604</v>
      </c>
      <c r="H127" s="9" t="s">
        <v>611</v>
      </c>
      <c r="I127" s="29" t="s">
        <v>324</v>
      </c>
      <c r="J127">
        <v>10</v>
      </c>
      <c r="K127">
        <v>8</v>
      </c>
      <c r="L127">
        <v>12</v>
      </c>
      <c r="M127">
        <f t="shared" si="21"/>
        <v>42</v>
      </c>
      <c r="N127" t="s">
        <v>297</v>
      </c>
      <c r="O127">
        <v>11.4</v>
      </c>
      <c r="P127">
        <v>1.4</v>
      </c>
      <c r="Q127" s="8"/>
      <c r="R127">
        <v>12</v>
      </c>
      <c r="S127">
        <v>10.9</v>
      </c>
      <c r="T127">
        <v>13.7</v>
      </c>
      <c r="U127" s="41">
        <f t="shared" si="9"/>
        <v>12.199999999999998</v>
      </c>
      <c r="V127" s="41">
        <v>34</v>
      </c>
      <c r="W127" s="41">
        <v>39</v>
      </c>
      <c r="X127" s="41">
        <v>39.200000000000003</v>
      </c>
      <c r="Y127" s="41">
        <f t="shared" si="22"/>
        <v>37.4</v>
      </c>
      <c r="Z127" s="25">
        <v>5.25</v>
      </c>
      <c r="AA127" s="25">
        <v>5.19</v>
      </c>
      <c r="AB127" s="25">
        <v>5.15</v>
      </c>
      <c r="AC127" s="44">
        <f t="shared" si="23"/>
        <v>5.1966666666666672</v>
      </c>
      <c r="AD127" s="9">
        <v>5.0999999999999996</v>
      </c>
      <c r="AE127" s="9">
        <v>5.5</v>
      </c>
      <c r="AF127" s="9">
        <v>8</v>
      </c>
      <c r="AG127" s="9" t="s">
        <v>720</v>
      </c>
      <c r="AH127" s="9" t="s">
        <v>721</v>
      </c>
      <c r="AI127" s="9" t="s">
        <v>722</v>
      </c>
      <c r="AJ127" s="9">
        <v>24.16</v>
      </c>
      <c r="AK127" s="9">
        <v>69</v>
      </c>
      <c r="AL127" s="9">
        <v>169</v>
      </c>
      <c r="AM127" s="9">
        <v>1</v>
      </c>
      <c r="AN127" s="9">
        <v>86</v>
      </c>
      <c r="AO127" s="9">
        <v>87</v>
      </c>
    </row>
    <row r="128" spans="1:41" x14ac:dyDescent="0.25">
      <c r="A128" s="25">
        <v>121</v>
      </c>
      <c r="B128" s="6">
        <v>44825</v>
      </c>
      <c r="C128" s="9" t="s">
        <v>612</v>
      </c>
      <c r="D128" s="3" t="s">
        <v>42</v>
      </c>
      <c r="E128" t="s">
        <v>72</v>
      </c>
      <c r="F128" s="28" t="s">
        <v>5</v>
      </c>
      <c r="G128" t="s">
        <v>605</v>
      </c>
      <c r="H128" s="9" t="s">
        <v>612</v>
      </c>
      <c r="I128" s="3" t="s">
        <v>324</v>
      </c>
      <c r="J128" s="8"/>
      <c r="K128" s="8"/>
      <c r="L128" s="8"/>
      <c r="M128" s="8"/>
      <c r="N128" s="8"/>
      <c r="O128" s="8"/>
      <c r="P128" s="8"/>
      <c r="Q128" s="8"/>
      <c r="R128">
        <v>6.5</v>
      </c>
      <c r="S128">
        <v>5.8</v>
      </c>
      <c r="T128">
        <v>6.2</v>
      </c>
      <c r="U128" s="41">
        <f t="shared" si="9"/>
        <v>6.166666666666667</v>
      </c>
      <c r="V128" s="41">
        <v>17.399999999999999</v>
      </c>
      <c r="W128" s="41">
        <v>15.9</v>
      </c>
      <c r="X128" s="41">
        <v>17.5</v>
      </c>
      <c r="Y128" s="41">
        <f t="shared" si="22"/>
        <v>16.933333333333334</v>
      </c>
      <c r="Z128" s="41">
        <v>6.56</v>
      </c>
      <c r="AA128" s="41">
        <v>6.55</v>
      </c>
      <c r="AB128" s="41">
        <v>6.56</v>
      </c>
      <c r="AC128" s="44">
        <f t="shared" si="23"/>
        <v>6.5566666666666658</v>
      </c>
      <c r="AD128" s="9">
        <v>4.7</v>
      </c>
      <c r="AE128" s="9">
        <v>5.7</v>
      </c>
      <c r="AF128" s="9">
        <v>48</v>
      </c>
      <c r="AG128" s="9" t="s">
        <v>739</v>
      </c>
      <c r="AH128" s="9" t="s">
        <v>388</v>
      </c>
      <c r="AI128" s="9" t="s">
        <v>740</v>
      </c>
      <c r="AJ128" s="9">
        <v>24.65</v>
      </c>
      <c r="AK128" s="9">
        <v>60</v>
      </c>
      <c r="AL128" s="9">
        <v>156</v>
      </c>
      <c r="AM128" s="9">
        <v>0.97</v>
      </c>
      <c r="AN128" s="9">
        <v>86</v>
      </c>
      <c r="AO128" s="9">
        <v>88.5</v>
      </c>
    </row>
    <row r="129" spans="1:41" x14ac:dyDescent="0.25">
      <c r="A129" s="25">
        <v>122</v>
      </c>
      <c r="B129" s="6">
        <v>44825</v>
      </c>
      <c r="C129" s="9" t="s">
        <v>613</v>
      </c>
      <c r="D129" s="3" t="s">
        <v>42</v>
      </c>
      <c r="E129" t="s">
        <v>72</v>
      </c>
      <c r="F129" s="28" t="s">
        <v>5</v>
      </c>
      <c r="G129" t="s">
        <v>606</v>
      </c>
      <c r="H129" s="9" t="s">
        <v>613</v>
      </c>
      <c r="I129" s="3" t="s">
        <v>324</v>
      </c>
      <c r="J129" s="8"/>
      <c r="K129" s="8"/>
      <c r="L129" s="8"/>
      <c r="M129" s="8"/>
      <c r="N129" s="8"/>
      <c r="O129" s="8"/>
      <c r="P129" s="8"/>
      <c r="Q129" s="8"/>
      <c r="R129">
        <v>5.9</v>
      </c>
      <c r="S129">
        <v>7.9</v>
      </c>
      <c r="T129">
        <v>7.9</v>
      </c>
      <c r="U129" s="41">
        <f t="shared" si="9"/>
        <v>7.2333333333333343</v>
      </c>
      <c r="V129" s="41">
        <v>83.7</v>
      </c>
      <c r="W129" s="41">
        <v>89.1</v>
      </c>
      <c r="X129" s="41">
        <v>89.2</v>
      </c>
      <c r="Y129" s="41">
        <f t="shared" si="22"/>
        <v>87.333333333333329</v>
      </c>
      <c r="Z129" s="41">
        <v>4.8899999999999997</v>
      </c>
      <c r="AA129" s="41">
        <v>4.78</v>
      </c>
      <c r="AB129" s="41">
        <v>4.74</v>
      </c>
      <c r="AC129" s="44">
        <f t="shared" si="23"/>
        <v>4.8033333333333337</v>
      </c>
      <c r="AD129" s="9">
        <v>4.3</v>
      </c>
      <c r="AE129" s="9">
        <v>5.6</v>
      </c>
      <c r="AF129" s="9">
        <v>9</v>
      </c>
      <c r="AG129" s="9" t="s">
        <v>741</v>
      </c>
      <c r="AH129" s="9" t="s">
        <v>742</v>
      </c>
      <c r="AI129" s="9" t="s">
        <v>743</v>
      </c>
      <c r="AJ129" s="9">
        <v>24.6</v>
      </c>
      <c r="AK129" s="9">
        <v>74.5</v>
      </c>
      <c r="AL129" s="9">
        <v>174</v>
      </c>
      <c r="AM129" s="9">
        <v>1.01</v>
      </c>
      <c r="AN129" s="9">
        <v>96</v>
      </c>
      <c r="AO129" s="9">
        <v>95</v>
      </c>
    </row>
    <row r="130" spans="1:41" x14ac:dyDescent="0.25">
      <c r="A130" s="25">
        <v>123</v>
      </c>
      <c r="B130" s="6">
        <v>44826</v>
      </c>
      <c r="C130" s="9" t="s">
        <v>614</v>
      </c>
      <c r="D130" s="3" t="s">
        <v>42</v>
      </c>
      <c r="E130" t="s">
        <v>72</v>
      </c>
      <c r="F130" s="28" t="s">
        <v>8</v>
      </c>
      <c r="G130" t="s">
        <v>607</v>
      </c>
      <c r="H130" s="9" t="s">
        <v>614</v>
      </c>
      <c r="I130" s="3" t="s">
        <v>324</v>
      </c>
      <c r="J130" s="8"/>
      <c r="K130" s="8"/>
      <c r="L130" s="8"/>
      <c r="M130" s="8"/>
      <c r="N130" s="8"/>
      <c r="O130" s="8"/>
      <c r="P130" s="8"/>
      <c r="Q130" s="8"/>
      <c r="R130">
        <v>4.8</v>
      </c>
      <c r="S130">
        <v>7.8</v>
      </c>
      <c r="T130">
        <v>7</v>
      </c>
      <c r="U130" s="41">
        <f t="shared" si="9"/>
        <v>6.5333333333333341</v>
      </c>
      <c r="V130" s="41">
        <v>28.5</v>
      </c>
      <c r="W130" s="41">
        <v>28.5</v>
      </c>
      <c r="X130" s="41">
        <v>31.9</v>
      </c>
      <c r="Y130" s="41">
        <f t="shared" si="22"/>
        <v>29.633333333333336</v>
      </c>
      <c r="Z130" s="41">
        <v>5.18</v>
      </c>
      <c r="AA130" s="41">
        <v>5.14</v>
      </c>
      <c r="AB130" s="41">
        <v>5.1100000000000003</v>
      </c>
      <c r="AC130" s="44">
        <f t="shared" si="23"/>
        <v>5.1433333333333335</v>
      </c>
      <c r="AD130" s="9">
        <v>10.1</v>
      </c>
      <c r="AE130" s="9">
        <v>7.5</v>
      </c>
      <c r="AF130" s="9">
        <v>14</v>
      </c>
      <c r="AG130" s="9" t="s">
        <v>744</v>
      </c>
      <c r="AH130" s="9" t="s">
        <v>745</v>
      </c>
      <c r="AI130" s="9" t="s">
        <v>746</v>
      </c>
      <c r="AJ130" s="9">
        <v>24.99</v>
      </c>
      <c r="AK130" s="9">
        <v>78.3</v>
      </c>
      <c r="AL130" s="9">
        <v>177</v>
      </c>
      <c r="AM130" s="9">
        <v>0.9</v>
      </c>
      <c r="AN130" s="9">
        <v>95</v>
      </c>
      <c r="AO130" s="9">
        <v>106</v>
      </c>
    </row>
    <row r="131" spans="1:41" x14ac:dyDescent="0.25">
      <c r="A131" s="25">
        <v>124</v>
      </c>
      <c r="B131" s="6">
        <v>44830</v>
      </c>
      <c r="C131" s="9" t="s">
        <v>615</v>
      </c>
      <c r="D131" s="3" t="s">
        <v>42</v>
      </c>
      <c r="E131" t="s">
        <v>72</v>
      </c>
      <c r="F131" s="28" t="s">
        <v>5</v>
      </c>
      <c r="G131" t="s">
        <v>608</v>
      </c>
      <c r="H131" s="9" t="s">
        <v>615</v>
      </c>
      <c r="I131" s="3" t="s">
        <v>324</v>
      </c>
      <c r="J131" s="8"/>
      <c r="K131" s="8"/>
      <c r="L131" s="8"/>
      <c r="M131" s="8"/>
      <c r="N131" s="8"/>
      <c r="O131" s="8"/>
      <c r="P131" s="8"/>
      <c r="Q131" s="8"/>
      <c r="R131">
        <v>5.3</v>
      </c>
      <c r="S131">
        <v>7.4</v>
      </c>
      <c r="T131">
        <v>7.3</v>
      </c>
      <c r="U131" s="41">
        <f t="shared" si="9"/>
        <v>6.666666666666667</v>
      </c>
      <c r="V131" s="41">
        <v>31.8</v>
      </c>
      <c r="W131" s="41">
        <v>38.9</v>
      </c>
      <c r="X131" s="41">
        <v>42.9</v>
      </c>
      <c r="Y131" s="41">
        <f t="shared" si="22"/>
        <v>37.866666666666667</v>
      </c>
      <c r="Z131" s="41">
        <v>5.51</v>
      </c>
      <c r="AA131" s="41">
        <v>5.5</v>
      </c>
      <c r="AB131" s="41">
        <v>5.5</v>
      </c>
      <c r="AC131" s="44">
        <f t="shared" si="23"/>
        <v>5.503333333333333</v>
      </c>
      <c r="AD131" s="9">
        <v>5.3</v>
      </c>
      <c r="AE131" s="9">
        <v>5</v>
      </c>
      <c r="AF131" s="9">
        <v>11</v>
      </c>
      <c r="AG131" s="9" t="s">
        <v>747</v>
      </c>
      <c r="AH131" s="9" t="s">
        <v>748</v>
      </c>
      <c r="AI131" s="9" t="s">
        <v>749</v>
      </c>
      <c r="AJ131" s="9">
        <v>20.18</v>
      </c>
      <c r="AK131" s="9">
        <v>56.95</v>
      </c>
      <c r="AL131" s="9">
        <v>168</v>
      </c>
      <c r="AM131" s="9">
        <v>0.88</v>
      </c>
      <c r="AN131" s="9">
        <v>70</v>
      </c>
      <c r="AO131" s="9">
        <v>79</v>
      </c>
    </row>
    <row r="132" spans="1:41" x14ac:dyDescent="0.25">
      <c r="A132" s="25">
        <v>125</v>
      </c>
      <c r="B132" s="6">
        <v>44832</v>
      </c>
      <c r="C132" s="9" t="s">
        <v>616</v>
      </c>
      <c r="D132" s="3" t="s">
        <v>42</v>
      </c>
      <c r="E132" t="s">
        <v>72</v>
      </c>
      <c r="F132" s="28" t="s">
        <v>5</v>
      </c>
      <c r="G132" t="s">
        <v>609</v>
      </c>
      <c r="H132" s="9" t="s">
        <v>616</v>
      </c>
      <c r="I132" s="3" t="s">
        <v>323</v>
      </c>
      <c r="J132" s="8"/>
      <c r="K132" s="8"/>
      <c r="L132" s="8"/>
      <c r="M132" s="8"/>
      <c r="N132" s="8"/>
      <c r="O132" s="8"/>
      <c r="P132" s="8"/>
      <c r="Q132" s="8"/>
      <c r="R132">
        <v>6.8</v>
      </c>
      <c r="S132">
        <v>8.6999999999999993</v>
      </c>
      <c r="T132">
        <v>8.6</v>
      </c>
      <c r="U132" s="41">
        <f t="shared" si="9"/>
        <v>8.0333333333333332</v>
      </c>
      <c r="V132" s="41">
        <v>36.9</v>
      </c>
      <c r="W132" s="41">
        <v>41.7</v>
      </c>
      <c r="X132" s="41">
        <v>41.6</v>
      </c>
      <c r="Y132" s="41">
        <f t="shared" si="22"/>
        <v>40.066666666666663</v>
      </c>
      <c r="Z132" s="41">
        <v>5.76</v>
      </c>
      <c r="AA132" s="41">
        <v>5.68</v>
      </c>
      <c r="AB132" s="41">
        <v>5.69</v>
      </c>
      <c r="AC132" s="44">
        <f t="shared" si="23"/>
        <v>5.71</v>
      </c>
      <c r="AD132" s="9">
        <v>5.0999999999999996</v>
      </c>
      <c r="AE132" s="9">
        <v>5.0999999999999996</v>
      </c>
      <c r="AF132" s="9">
        <v>22</v>
      </c>
      <c r="AG132" s="9" t="s">
        <v>750</v>
      </c>
      <c r="AH132" s="9" t="s">
        <v>651</v>
      </c>
      <c r="AI132" s="9" t="s">
        <v>642</v>
      </c>
      <c r="AJ132" s="9">
        <v>19.309999999999999</v>
      </c>
      <c r="AK132" s="9">
        <v>50.55</v>
      </c>
      <c r="AL132" s="9">
        <v>161.80000000000001</v>
      </c>
      <c r="AM132" s="9">
        <v>0.83</v>
      </c>
      <c r="AN132" s="9">
        <v>67</v>
      </c>
      <c r="AO132" s="9">
        <v>81</v>
      </c>
    </row>
    <row r="133" spans="1:41" x14ac:dyDescent="0.25">
      <c r="A133" s="25">
        <v>126</v>
      </c>
      <c r="B133" s="6">
        <v>44844</v>
      </c>
      <c r="C133" s="9" t="s">
        <v>621</v>
      </c>
      <c r="D133" s="3" t="s">
        <v>42</v>
      </c>
      <c r="E133" t="s">
        <v>72</v>
      </c>
      <c r="F133" s="28" t="s">
        <v>8</v>
      </c>
      <c r="G133" t="s">
        <v>618</v>
      </c>
      <c r="H133" s="9" t="s">
        <v>621</v>
      </c>
      <c r="I133" s="3" t="s">
        <v>324</v>
      </c>
      <c r="J133" s="8"/>
      <c r="K133" s="8"/>
      <c r="L133" s="8"/>
      <c r="M133" s="8"/>
      <c r="N133" s="8"/>
      <c r="O133" s="8"/>
      <c r="P133" s="8"/>
      <c r="Q133" s="8"/>
      <c r="R133">
        <v>5.5</v>
      </c>
      <c r="S133">
        <v>8</v>
      </c>
      <c r="T133">
        <v>8</v>
      </c>
      <c r="U133" s="41">
        <f t="shared" si="9"/>
        <v>7.166666666666667</v>
      </c>
      <c r="V133" s="41">
        <v>38.4</v>
      </c>
      <c r="W133" s="41">
        <v>37.9</v>
      </c>
      <c r="X133" s="41">
        <v>37.299999999999997</v>
      </c>
      <c r="Y133" s="41">
        <f t="shared" si="22"/>
        <v>37.866666666666667</v>
      </c>
      <c r="Z133" s="44">
        <v>4.97</v>
      </c>
      <c r="AA133" s="44">
        <v>4.84</v>
      </c>
      <c r="AB133" s="44">
        <v>4.7699999999999996</v>
      </c>
      <c r="AC133" s="44">
        <f t="shared" si="23"/>
        <v>4.8599999999999994</v>
      </c>
      <c r="AD133" s="9">
        <v>6.7</v>
      </c>
      <c r="AE133" s="9">
        <v>6.9</v>
      </c>
      <c r="AF133" s="9">
        <v>21</v>
      </c>
      <c r="AG133" s="9" t="s">
        <v>393</v>
      </c>
      <c r="AH133" s="9" t="s">
        <v>751</v>
      </c>
      <c r="AI133" s="9" t="s">
        <v>752</v>
      </c>
      <c r="AJ133" s="9">
        <v>28.34</v>
      </c>
      <c r="AK133" s="9">
        <v>68.099999999999994</v>
      </c>
      <c r="AL133" s="9">
        <v>155</v>
      </c>
      <c r="AM133" s="9">
        <v>0.98</v>
      </c>
      <c r="AN133" s="9">
        <v>107</v>
      </c>
      <c r="AO133" s="9">
        <v>109</v>
      </c>
    </row>
    <row r="134" spans="1:41" x14ac:dyDescent="0.25">
      <c r="A134" s="25">
        <v>127</v>
      </c>
      <c r="B134" s="6">
        <v>44846</v>
      </c>
      <c r="C134" s="9" t="s">
        <v>622</v>
      </c>
      <c r="D134" s="3" t="s">
        <v>42</v>
      </c>
      <c r="E134" t="s">
        <v>4</v>
      </c>
      <c r="F134" s="28" t="s">
        <v>5</v>
      </c>
      <c r="G134" t="s">
        <v>619</v>
      </c>
      <c r="H134" s="9" t="s">
        <v>622</v>
      </c>
      <c r="I134" s="3" t="s">
        <v>324</v>
      </c>
      <c r="J134">
        <v>15</v>
      </c>
      <c r="K134">
        <v>8</v>
      </c>
      <c r="L134">
        <v>5</v>
      </c>
      <c r="M134">
        <f t="shared" ref="M134" si="24">J134/5+7*K134/2+L134</f>
        <v>36</v>
      </c>
      <c r="N134" t="s">
        <v>297</v>
      </c>
      <c r="O134">
        <v>22.1</v>
      </c>
      <c r="P134">
        <v>3.6</v>
      </c>
      <c r="Q134" s="8"/>
      <c r="R134">
        <v>10.7</v>
      </c>
      <c r="S134">
        <v>12.2</v>
      </c>
      <c r="T134">
        <v>12.8</v>
      </c>
      <c r="U134" s="41">
        <f t="shared" ref="U134:U148" si="25">AVERAGE(R134:T134)</f>
        <v>11.9</v>
      </c>
      <c r="V134" s="41">
        <v>4.3</v>
      </c>
      <c r="W134" s="41">
        <v>2.5</v>
      </c>
      <c r="X134" s="41">
        <v>3.1</v>
      </c>
      <c r="Y134" s="41">
        <f t="shared" ref="Y134:Y135" si="26">AVERAGE(V134:X134)</f>
        <v>3.3000000000000003</v>
      </c>
      <c r="Z134" s="44">
        <v>6.02</v>
      </c>
      <c r="AA134" s="44">
        <v>6.04</v>
      </c>
      <c r="AB134" s="44">
        <v>6.03</v>
      </c>
      <c r="AC134" s="44">
        <f t="shared" ref="AC134:AC135" si="27">AVERAGE(Z134:AB134)</f>
        <v>6.03</v>
      </c>
      <c r="AD134" s="9">
        <v>5.0999999999999996</v>
      </c>
      <c r="AE134" s="9">
        <v>5.5</v>
      </c>
      <c r="AF134" s="9">
        <v>25</v>
      </c>
      <c r="AG134" s="9" t="s">
        <v>781</v>
      </c>
      <c r="AH134" s="9" t="s">
        <v>782</v>
      </c>
      <c r="AI134" s="9" t="s">
        <v>783</v>
      </c>
      <c r="AJ134" s="9">
        <v>32</v>
      </c>
      <c r="AK134" s="9">
        <v>92.5</v>
      </c>
      <c r="AL134" s="9">
        <v>170</v>
      </c>
      <c r="AM134" s="9">
        <v>0.96</v>
      </c>
      <c r="AN134" s="9">
        <v>99</v>
      </c>
      <c r="AO134" s="9">
        <v>103</v>
      </c>
    </row>
    <row r="135" spans="1:41" x14ac:dyDescent="0.25">
      <c r="A135" s="25">
        <v>128</v>
      </c>
      <c r="B135" s="6">
        <v>44854</v>
      </c>
      <c r="C135" s="9" t="s">
        <v>623</v>
      </c>
      <c r="D135" s="3" t="s">
        <v>42</v>
      </c>
      <c r="E135" t="s">
        <v>7</v>
      </c>
      <c r="F135" s="28" t="s">
        <v>5</v>
      </c>
      <c r="G135" t="s">
        <v>620</v>
      </c>
      <c r="H135" s="9" t="s">
        <v>623</v>
      </c>
      <c r="I135" s="3" t="s">
        <v>323</v>
      </c>
      <c r="J135" s="8"/>
      <c r="K135" s="8"/>
      <c r="L135" s="8"/>
      <c r="M135" s="8"/>
      <c r="N135" t="s">
        <v>298</v>
      </c>
      <c r="O135" s="8"/>
      <c r="P135" s="8"/>
      <c r="Q135">
        <v>9.3000000000000007</v>
      </c>
      <c r="R135">
        <v>7.6</v>
      </c>
      <c r="S135">
        <v>8.5</v>
      </c>
      <c r="T135">
        <v>8.8000000000000007</v>
      </c>
      <c r="U135" s="41">
        <f t="shared" si="25"/>
        <v>8.3000000000000007</v>
      </c>
      <c r="V135" s="41">
        <v>11.9</v>
      </c>
      <c r="W135" s="41">
        <v>12.8</v>
      </c>
      <c r="X135" s="41">
        <v>12.5</v>
      </c>
      <c r="Y135" s="41">
        <f t="shared" si="26"/>
        <v>12.4</v>
      </c>
      <c r="Z135" s="41">
        <v>5.4</v>
      </c>
      <c r="AA135" s="41">
        <v>4.8</v>
      </c>
      <c r="AB135" s="41">
        <v>4.75</v>
      </c>
      <c r="AC135" s="44">
        <f t="shared" si="27"/>
        <v>4.9833333333333334</v>
      </c>
      <c r="AD135" s="9">
        <v>3</v>
      </c>
      <c r="AE135" s="9">
        <v>5.7</v>
      </c>
      <c r="AF135" s="9">
        <v>17</v>
      </c>
      <c r="AG135" s="9" t="s">
        <v>753</v>
      </c>
      <c r="AH135" s="9" t="s">
        <v>754</v>
      </c>
      <c r="AI135" s="9" t="s">
        <v>755</v>
      </c>
      <c r="AJ135" s="9">
        <v>30.42</v>
      </c>
      <c r="AK135" s="9">
        <v>90</v>
      </c>
      <c r="AL135" s="9">
        <v>172</v>
      </c>
      <c r="AM135" s="9">
        <v>0.94</v>
      </c>
      <c r="AN135" s="9">
        <v>95</v>
      </c>
      <c r="AO135" s="9">
        <v>101</v>
      </c>
    </row>
    <row r="136" spans="1:41" ht="15.75" customHeight="1" x14ac:dyDescent="0.25">
      <c r="A136" s="25">
        <v>129</v>
      </c>
      <c r="B136" s="6">
        <v>44865</v>
      </c>
      <c r="C136" s="9" t="s">
        <v>705</v>
      </c>
      <c r="D136" s="3" t="s">
        <v>42</v>
      </c>
      <c r="E136" t="s">
        <v>4</v>
      </c>
      <c r="F136" s="28" t="s">
        <v>5</v>
      </c>
      <c r="G136" t="s">
        <v>706</v>
      </c>
      <c r="H136" s="9" t="s">
        <v>705</v>
      </c>
      <c r="I136" s="3" t="s">
        <v>324</v>
      </c>
      <c r="J136">
        <v>10</v>
      </c>
      <c r="K136">
        <v>3</v>
      </c>
      <c r="L136">
        <v>10</v>
      </c>
      <c r="M136">
        <f t="shared" ref="M136:M141" si="28">J136/5+7*K136/2+L136</f>
        <v>22.5</v>
      </c>
      <c r="N136" t="s">
        <v>298</v>
      </c>
      <c r="O136">
        <v>4.7</v>
      </c>
      <c r="P136">
        <v>0.8</v>
      </c>
      <c r="Q136" s="8"/>
      <c r="R136">
        <v>5</v>
      </c>
      <c r="S136">
        <v>5.8</v>
      </c>
      <c r="T136">
        <v>5.9</v>
      </c>
      <c r="U136" s="41">
        <f t="shared" si="25"/>
        <v>5.5666666666666673</v>
      </c>
      <c r="V136" s="41">
        <v>8.6999999999999993</v>
      </c>
      <c r="W136" s="41">
        <v>9.3000000000000007</v>
      </c>
      <c r="X136" s="41">
        <v>9.4</v>
      </c>
      <c r="Y136" s="41">
        <f t="shared" ref="Y136:Y148" si="29">AVERAGE(V136:X136)</f>
        <v>9.1333333333333329</v>
      </c>
      <c r="Z136" s="44">
        <v>5.17</v>
      </c>
      <c r="AA136" s="44">
        <v>5.19</v>
      </c>
      <c r="AB136" s="44">
        <v>5.21</v>
      </c>
      <c r="AC136" s="44">
        <f t="shared" ref="AC136:AC148" si="30">AVERAGE(Z136:AB136)</f>
        <v>5.19</v>
      </c>
      <c r="AD136" s="9">
        <v>7.2</v>
      </c>
      <c r="AE136" s="9">
        <v>5.2</v>
      </c>
      <c r="AF136" s="9">
        <v>24</v>
      </c>
      <c r="AG136" s="9" t="s">
        <v>786</v>
      </c>
      <c r="AH136" s="9" t="s">
        <v>397</v>
      </c>
      <c r="AI136" s="9" t="s">
        <v>787</v>
      </c>
      <c r="AJ136" s="9">
        <v>20.57</v>
      </c>
      <c r="AK136" s="9">
        <v>56</v>
      </c>
      <c r="AL136" s="9">
        <v>165</v>
      </c>
      <c r="AM136" s="9">
        <v>0.93</v>
      </c>
      <c r="AN136" s="9">
        <v>76</v>
      </c>
      <c r="AO136" s="9">
        <v>82</v>
      </c>
    </row>
    <row r="137" spans="1:41" x14ac:dyDescent="0.25">
      <c r="A137" s="25">
        <v>130</v>
      </c>
      <c r="B137" s="6">
        <v>44865</v>
      </c>
      <c r="C137" s="9" t="s">
        <v>708</v>
      </c>
      <c r="D137" s="3" t="s">
        <v>42</v>
      </c>
      <c r="E137" t="s">
        <v>4</v>
      </c>
      <c r="F137" s="28" t="s">
        <v>5</v>
      </c>
      <c r="G137" t="s">
        <v>707</v>
      </c>
      <c r="H137" s="9" t="s">
        <v>708</v>
      </c>
      <c r="I137" s="3" t="s">
        <v>323</v>
      </c>
      <c r="J137">
        <v>10</v>
      </c>
      <c r="K137">
        <v>6</v>
      </c>
      <c r="L137">
        <v>4</v>
      </c>
      <c r="M137">
        <f t="shared" si="28"/>
        <v>27</v>
      </c>
      <c r="N137" t="s">
        <v>297</v>
      </c>
      <c r="O137">
        <v>4.9000000000000004</v>
      </c>
      <c r="P137">
        <v>0.6</v>
      </c>
      <c r="Q137" s="8"/>
      <c r="R137">
        <v>6.9</v>
      </c>
      <c r="S137">
        <v>8.3000000000000007</v>
      </c>
      <c r="T137">
        <v>8.8000000000000007</v>
      </c>
      <c r="U137" s="41">
        <f t="shared" si="25"/>
        <v>8</v>
      </c>
      <c r="V137" s="41">
        <v>19.100000000000001</v>
      </c>
      <c r="W137" s="41">
        <v>19.100000000000001</v>
      </c>
      <c r="X137" s="41">
        <v>19.100000000000001</v>
      </c>
      <c r="Y137" s="41">
        <f t="shared" si="29"/>
        <v>19.100000000000001</v>
      </c>
      <c r="Z137" s="41">
        <v>6.54</v>
      </c>
      <c r="AA137" s="41">
        <v>6.46</v>
      </c>
      <c r="AB137" s="41">
        <v>6.4</v>
      </c>
      <c r="AC137" s="44">
        <f t="shared" si="30"/>
        <v>6.4666666666666659</v>
      </c>
      <c r="AD137" s="9">
        <v>4.0999999999999996</v>
      </c>
      <c r="AE137" s="9">
        <v>4.2</v>
      </c>
      <c r="AF137" s="9">
        <v>1</v>
      </c>
      <c r="AG137" s="9" t="s">
        <v>366</v>
      </c>
      <c r="AH137" s="9" t="s">
        <v>780</v>
      </c>
      <c r="AI137" s="9" t="s">
        <v>174</v>
      </c>
      <c r="AJ137" s="9">
        <v>30.69</v>
      </c>
      <c r="AK137" s="9">
        <v>87.05</v>
      </c>
      <c r="AL137" s="9">
        <v>168.4</v>
      </c>
      <c r="AM137" s="9">
        <v>0.96</v>
      </c>
      <c r="AN137" s="9">
        <v>102</v>
      </c>
      <c r="AO137" s="9">
        <v>106</v>
      </c>
    </row>
    <row r="138" spans="1:41" x14ac:dyDescent="0.25">
      <c r="A138" s="25">
        <v>131</v>
      </c>
      <c r="B138" s="6">
        <v>44880</v>
      </c>
      <c r="C138" s="9" t="s">
        <v>756</v>
      </c>
      <c r="D138" s="3" t="s">
        <v>42</v>
      </c>
      <c r="E138" t="s">
        <v>7</v>
      </c>
      <c r="F138" t="s">
        <v>5</v>
      </c>
      <c r="G138" t="s">
        <v>760</v>
      </c>
      <c r="H138" s="9" t="s">
        <v>756</v>
      </c>
      <c r="I138" t="s">
        <v>324</v>
      </c>
      <c r="J138" s="8"/>
      <c r="K138" s="8"/>
      <c r="L138" s="8"/>
      <c r="M138" s="8"/>
      <c r="N138" s="25" t="s">
        <v>298</v>
      </c>
      <c r="O138" s="8"/>
      <c r="P138" s="8"/>
      <c r="Q138">
        <v>4.0999999999999996</v>
      </c>
      <c r="R138" s="25">
        <v>9.9</v>
      </c>
      <c r="S138" s="25">
        <v>10.4</v>
      </c>
      <c r="T138" s="25">
        <v>10.9</v>
      </c>
      <c r="U138" s="41">
        <f t="shared" si="25"/>
        <v>10.4</v>
      </c>
      <c r="V138" s="41">
        <v>19</v>
      </c>
      <c r="W138" s="41">
        <v>15.6</v>
      </c>
      <c r="X138" s="41">
        <v>17.3</v>
      </c>
      <c r="Y138" s="41">
        <f t="shared" si="29"/>
        <v>17.3</v>
      </c>
      <c r="Z138" s="25">
        <v>5.74</v>
      </c>
      <c r="AA138" s="25">
        <v>5.7</v>
      </c>
      <c r="AB138" s="25">
        <v>5.65</v>
      </c>
      <c r="AC138" s="44">
        <f t="shared" si="30"/>
        <v>5.6966666666666681</v>
      </c>
      <c r="AD138" s="9">
        <v>4.9000000000000004</v>
      </c>
      <c r="AE138" s="9">
        <v>5.5</v>
      </c>
      <c r="AF138" s="9">
        <v>12</v>
      </c>
      <c r="AG138" s="9" t="s">
        <v>811</v>
      </c>
      <c r="AH138" s="9" t="s">
        <v>812</v>
      </c>
      <c r="AI138" s="9" t="s">
        <v>813</v>
      </c>
      <c r="AJ138" s="9">
        <v>23.42</v>
      </c>
      <c r="AK138" s="9">
        <v>63</v>
      </c>
      <c r="AL138" s="9">
        <v>164</v>
      </c>
      <c r="AM138" s="9">
        <v>0.95</v>
      </c>
      <c r="AN138" s="9">
        <v>84</v>
      </c>
      <c r="AO138" s="9">
        <v>88</v>
      </c>
    </row>
    <row r="139" spans="1:41" x14ac:dyDescent="0.25">
      <c r="A139" s="25">
        <v>132</v>
      </c>
      <c r="B139" s="6">
        <v>44880</v>
      </c>
      <c r="C139" s="9" t="s">
        <v>757</v>
      </c>
      <c r="D139" s="3" t="s">
        <v>42</v>
      </c>
      <c r="E139" t="s">
        <v>7</v>
      </c>
      <c r="F139" s="28" t="s">
        <v>5</v>
      </c>
      <c r="G139" t="s">
        <v>761</v>
      </c>
      <c r="H139" s="9" t="s">
        <v>757</v>
      </c>
      <c r="I139" t="s">
        <v>323</v>
      </c>
      <c r="J139" s="8"/>
      <c r="K139" s="8"/>
      <c r="L139" s="8"/>
      <c r="M139" s="8"/>
      <c r="N139" s="25" t="s">
        <v>298</v>
      </c>
      <c r="O139" s="8"/>
      <c r="P139" s="8"/>
      <c r="Q139">
        <v>9.1999999999999993</v>
      </c>
      <c r="R139" s="25">
        <v>9.9</v>
      </c>
      <c r="S139" s="25">
        <v>10.9</v>
      </c>
      <c r="T139" s="25">
        <v>10.6</v>
      </c>
      <c r="U139" s="41">
        <f t="shared" si="25"/>
        <v>10.466666666666667</v>
      </c>
      <c r="V139" s="41">
        <v>20.6</v>
      </c>
      <c r="W139" s="41">
        <v>22.2</v>
      </c>
      <c r="X139" s="41">
        <v>20.6</v>
      </c>
      <c r="Y139" s="41">
        <f t="shared" si="29"/>
        <v>21.133333333333333</v>
      </c>
      <c r="Z139" s="25">
        <v>5.34</v>
      </c>
      <c r="AA139" s="25">
        <v>5.31</v>
      </c>
      <c r="AB139" s="25">
        <v>5.3</v>
      </c>
      <c r="AC139" s="44">
        <f t="shared" si="30"/>
        <v>5.3166666666666664</v>
      </c>
      <c r="AD139" s="9">
        <v>5.0999999999999996</v>
      </c>
      <c r="AE139" s="9">
        <v>5.7</v>
      </c>
      <c r="AF139" s="9">
        <v>50</v>
      </c>
      <c r="AG139" s="9" t="s">
        <v>814</v>
      </c>
      <c r="AH139" s="9" t="s">
        <v>815</v>
      </c>
      <c r="AI139" s="9" t="s">
        <v>816</v>
      </c>
      <c r="AJ139" s="9">
        <v>30.09</v>
      </c>
      <c r="AK139" s="9">
        <v>78</v>
      </c>
      <c r="AL139" s="9">
        <v>161</v>
      </c>
      <c r="AM139" s="9">
        <v>1.01</v>
      </c>
      <c r="AN139" s="9">
        <v>101</v>
      </c>
      <c r="AO139" s="9">
        <v>100</v>
      </c>
    </row>
    <row r="140" spans="1:41" x14ac:dyDescent="0.25">
      <c r="A140" s="25">
        <v>133</v>
      </c>
      <c r="B140" s="6">
        <v>44881</v>
      </c>
      <c r="C140" s="9" t="s">
        <v>758</v>
      </c>
      <c r="D140" s="3" t="s">
        <v>42</v>
      </c>
      <c r="E140" t="s">
        <v>4</v>
      </c>
      <c r="F140" t="s">
        <v>5</v>
      </c>
      <c r="G140" t="s">
        <v>759</v>
      </c>
      <c r="H140" s="9" t="s">
        <v>758</v>
      </c>
      <c r="I140" t="s">
        <v>324</v>
      </c>
      <c r="J140">
        <v>4</v>
      </c>
      <c r="K140">
        <v>7</v>
      </c>
      <c r="L140">
        <v>5</v>
      </c>
      <c r="M140">
        <f t="shared" si="28"/>
        <v>30.3</v>
      </c>
      <c r="N140" t="s">
        <v>297</v>
      </c>
      <c r="O140">
        <v>10.4</v>
      </c>
      <c r="P140">
        <v>2</v>
      </c>
      <c r="Q140" s="8"/>
      <c r="R140">
        <v>7.5</v>
      </c>
      <c r="S140">
        <v>8.6</v>
      </c>
      <c r="T140">
        <v>9.8000000000000007</v>
      </c>
      <c r="U140" s="41">
        <f t="shared" si="25"/>
        <v>8.6333333333333346</v>
      </c>
      <c r="V140">
        <v>43.9</v>
      </c>
      <c r="W140">
        <v>45.5</v>
      </c>
      <c r="X140">
        <v>48.3</v>
      </c>
      <c r="Y140" s="41">
        <f t="shared" si="29"/>
        <v>45.9</v>
      </c>
      <c r="Z140">
        <v>6.38</v>
      </c>
      <c r="AA140">
        <v>6.31</v>
      </c>
      <c r="AB140">
        <v>6.24</v>
      </c>
      <c r="AC140" s="44">
        <f t="shared" si="30"/>
        <v>6.31</v>
      </c>
      <c r="AD140" s="9">
        <v>4.3</v>
      </c>
      <c r="AE140" s="9">
        <v>5.3</v>
      </c>
      <c r="AF140" s="9">
        <v>13</v>
      </c>
      <c r="AG140" s="9" t="s">
        <v>470</v>
      </c>
      <c r="AH140" s="9" t="s">
        <v>140</v>
      </c>
      <c r="AI140" s="9" t="s">
        <v>538</v>
      </c>
      <c r="AJ140" s="9">
        <v>23.56</v>
      </c>
      <c r="AK140" s="9">
        <v>73</v>
      </c>
      <c r="AL140" s="9">
        <v>176</v>
      </c>
      <c r="AM140" s="9">
        <v>0.97</v>
      </c>
      <c r="AN140" s="9">
        <v>88</v>
      </c>
      <c r="AO140" s="9">
        <v>91</v>
      </c>
    </row>
    <row r="141" spans="1:41" x14ac:dyDescent="0.25">
      <c r="A141" s="25">
        <v>134</v>
      </c>
      <c r="B141" s="6">
        <v>44886</v>
      </c>
      <c r="C141" s="9" t="s">
        <v>762</v>
      </c>
      <c r="D141" s="3" t="s">
        <v>42</v>
      </c>
      <c r="E141" t="s">
        <v>4</v>
      </c>
      <c r="F141" t="s">
        <v>5</v>
      </c>
      <c r="G141" t="s">
        <v>770</v>
      </c>
      <c r="H141" s="9" t="s">
        <v>762</v>
      </c>
      <c r="I141" s="55" t="s">
        <v>324</v>
      </c>
      <c r="J141">
        <v>6</v>
      </c>
      <c r="K141">
        <v>7</v>
      </c>
      <c r="L141">
        <v>9</v>
      </c>
      <c r="M141">
        <f t="shared" si="28"/>
        <v>34.700000000000003</v>
      </c>
      <c r="N141" t="s">
        <v>297</v>
      </c>
      <c r="O141">
        <v>1.2</v>
      </c>
      <c r="P141">
        <v>0.8</v>
      </c>
      <c r="Q141" s="8"/>
      <c r="R141">
        <v>10.1</v>
      </c>
      <c r="S141">
        <v>10.8</v>
      </c>
      <c r="T141">
        <v>10.9</v>
      </c>
      <c r="U141" s="41">
        <f t="shared" si="25"/>
        <v>10.6</v>
      </c>
      <c r="V141">
        <v>17.5</v>
      </c>
      <c r="W141">
        <v>18.8</v>
      </c>
      <c r="X141">
        <v>18.8</v>
      </c>
      <c r="Y141" s="41">
        <f t="shared" si="29"/>
        <v>18.366666666666664</v>
      </c>
      <c r="Z141">
        <v>5.01</v>
      </c>
      <c r="AA141">
        <v>5.45</v>
      </c>
      <c r="AB141">
        <v>5.37</v>
      </c>
      <c r="AC141" s="44">
        <f t="shared" si="30"/>
        <v>5.2766666666666673</v>
      </c>
      <c r="AD141" s="9">
        <v>4.5999999999999996</v>
      </c>
      <c r="AE141" s="9">
        <v>5.4</v>
      </c>
      <c r="AF141" s="9">
        <v>41</v>
      </c>
      <c r="AG141" s="9" t="s">
        <v>639</v>
      </c>
      <c r="AH141" s="9" t="s">
        <v>779</v>
      </c>
      <c r="AI141" s="9" t="s">
        <v>779</v>
      </c>
      <c r="AJ141" s="9">
        <v>29.96</v>
      </c>
      <c r="AK141" s="9">
        <v>79.599999999999994</v>
      </c>
      <c r="AL141" s="9">
        <v>163</v>
      </c>
      <c r="AM141" s="9">
        <v>1</v>
      </c>
      <c r="AN141" s="9">
        <v>96</v>
      </c>
      <c r="AO141" s="9">
        <v>96</v>
      </c>
    </row>
    <row r="142" spans="1:41" x14ac:dyDescent="0.25">
      <c r="A142" s="25">
        <v>135</v>
      </c>
      <c r="B142" s="6">
        <v>44900</v>
      </c>
      <c r="C142" s="9" t="s">
        <v>763</v>
      </c>
      <c r="D142" s="3" t="s">
        <v>42</v>
      </c>
      <c r="E142" t="s">
        <v>4</v>
      </c>
      <c r="F142" t="s">
        <v>8</v>
      </c>
      <c r="G142" t="s">
        <v>771</v>
      </c>
      <c r="H142" s="9" t="s">
        <v>763</v>
      </c>
      <c r="I142" s="3" t="s">
        <v>324</v>
      </c>
      <c r="J142">
        <v>5</v>
      </c>
      <c r="K142">
        <v>2</v>
      </c>
      <c r="L142">
        <v>8</v>
      </c>
      <c r="M142">
        <f t="shared" ref="M142:M147" si="31">J142/5+7*K142/2+L142</f>
        <v>16</v>
      </c>
      <c r="N142" t="s">
        <v>298</v>
      </c>
      <c r="O142">
        <v>4.5</v>
      </c>
      <c r="P142">
        <v>1.1000000000000001</v>
      </c>
      <c r="Q142" s="8"/>
      <c r="R142">
        <v>8</v>
      </c>
      <c r="S142">
        <v>11</v>
      </c>
      <c r="T142">
        <v>11.1</v>
      </c>
      <c r="U142" s="41">
        <f t="shared" si="25"/>
        <v>10.033333333333333</v>
      </c>
      <c r="V142">
        <v>40.6</v>
      </c>
      <c r="W142">
        <v>47.5</v>
      </c>
      <c r="X142">
        <v>49.1</v>
      </c>
      <c r="Y142" s="41">
        <f t="shared" si="29"/>
        <v>45.733333333333327</v>
      </c>
      <c r="Z142">
        <v>6.32</v>
      </c>
      <c r="AA142">
        <v>6.27</v>
      </c>
      <c r="AB142">
        <v>6.21</v>
      </c>
      <c r="AC142" s="44">
        <f t="shared" si="30"/>
        <v>6.2666666666666666</v>
      </c>
      <c r="AD142" s="9">
        <v>4.7</v>
      </c>
      <c r="AE142" s="9">
        <v>6.2</v>
      </c>
      <c r="AF142" s="9">
        <v>57</v>
      </c>
      <c r="AG142" s="9" t="s">
        <v>754</v>
      </c>
      <c r="AH142" s="9" t="s">
        <v>778</v>
      </c>
      <c r="AI142" s="9" t="s">
        <v>540</v>
      </c>
      <c r="AJ142" s="9">
        <v>29.16</v>
      </c>
      <c r="AK142" s="9">
        <v>66.5</v>
      </c>
      <c r="AL142" s="9">
        <v>151</v>
      </c>
      <c r="AM142" s="9">
        <v>0.88</v>
      </c>
      <c r="AN142" s="9">
        <v>92</v>
      </c>
      <c r="AO142" s="9">
        <v>105</v>
      </c>
    </row>
    <row r="143" spans="1:41" x14ac:dyDescent="0.25">
      <c r="A143" s="25">
        <v>136</v>
      </c>
      <c r="B143" s="6">
        <v>44907</v>
      </c>
      <c r="C143" s="9" t="s">
        <v>764</v>
      </c>
      <c r="D143" s="3" t="s">
        <v>42</v>
      </c>
      <c r="E143" t="s">
        <v>4</v>
      </c>
      <c r="F143" t="s">
        <v>5</v>
      </c>
      <c r="G143" t="s">
        <v>772</v>
      </c>
      <c r="H143" s="9" t="s">
        <v>764</v>
      </c>
      <c r="I143" s="9" t="s">
        <v>324</v>
      </c>
      <c r="J143">
        <v>20</v>
      </c>
      <c r="K143">
        <v>6</v>
      </c>
      <c r="L143">
        <v>6</v>
      </c>
      <c r="M143">
        <f>J143/5+7*K143/2+L143</f>
        <v>31</v>
      </c>
      <c r="N143" t="s">
        <v>297</v>
      </c>
      <c r="O143">
        <v>6.2</v>
      </c>
      <c r="P143">
        <v>0.8</v>
      </c>
      <c r="Q143" s="8"/>
      <c r="R143">
        <v>8.4</v>
      </c>
      <c r="S143">
        <v>10.5</v>
      </c>
      <c r="T143">
        <v>9.6</v>
      </c>
      <c r="U143" s="41">
        <f t="shared" si="25"/>
        <v>9.5</v>
      </c>
      <c r="V143">
        <v>20.7</v>
      </c>
      <c r="W143">
        <v>24.1</v>
      </c>
      <c r="X143">
        <v>20.6</v>
      </c>
      <c r="Y143" s="41">
        <f t="shared" si="29"/>
        <v>21.8</v>
      </c>
      <c r="Z143">
        <v>5.52</v>
      </c>
      <c r="AA143">
        <v>5.53</v>
      </c>
      <c r="AB143">
        <v>5.53</v>
      </c>
      <c r="AC143" s="44">
        <f t="shared" si="30"/>
        <v>5.5266666666666673</v>
      </c>
      <c r="AD143" s="9">
        <v>9.6</v>
      </c>
      <c r="AE143" s="9">
        <v>6.3</v>
      </c>
      <c r="AF143" s="9">
        <v>23</v>
      </c>
      <c r="AG143" s="9" t="s">
        <v>789</v>
      </c>
      <c r="AH143" s="9" t="s">
        <v>790</v>
      </c>
      <c r="AI143" s="9" t="s">
        <v>250</v>
      </c>
      <c r="AJ143" s="9">
        <v>27.43</v>
      </c>
      <c r="AK143" s="9">
        <v>84</v>
      </c>
      <c r="AL143" s="9">
        <v>175</v>
      </c>
      <c r="AM143" s="9">
        <v>1.03</v>
      </c>
      <c r="AN143" s="9">
        <v>100</v>
      </c>
      <c r="AO143" s="9">
        <v>97</v>
      </c>
    </row>
    <row r="144" spans="1:41" x14ac:dyDescent="0.25">
      <c r="A144" s="25">
        <v>137</v>
      </c>
      <c r="B144" s="6">
        <v>44907</v>
      </c>
      <c r="C144" s="9" t="s">
        <v>765</v>
      </c>
      <c r="D144" s="3" t="s">
        <v>42</v>
      </c>
      <c r="E144" t="s">
        <v>4</v>
      </c>
      <c r="F144" t="s">
        <v>5</v>
      </c>
      <c r="G144" t="s">
        <v>773</v>
      </c>
      <c r="H144" s="9" t="s">
        <v>765</v>
      </c>
      <c r="I144" s="9" t="s">
        <v>324</v>
      </c>
      <c r="J144">
        <v>10</v>
      </c>
      <c r="K144">
        <v>11</v>
      </c>
      <c r="L144">
        <v>13</v>
      </c>
      <c r="M144">
        <f t="shared" si="31"/>
        <v>53.5</v>
      </c>
      <c r="N144" t="s">
        <v>296</v>
      </c>
      <c r="O144">
        <v>5.2</v>
      </c>
      <c r="P144">
        <v>1.6</v>
      </c>
      <c r="Q144" s="8"/>
      <c r="R144">
        <v>9.4</v>
      </c>
      <c r="S144">
        <v>10.9</v>
      </c>
      <c r="T144">
        <v>11.2</v>
      </c>
      <c r="U144" s="41">
        <f t="shared" si="25"/>
        <v>10.5</v>
      </c>
      <c r="V144">
        <v>9.4</v>
      </c>
      <c r="W144">
        <v>9.4</v>
      </c>
      <c r="X144">
        <v>9.9</v>
      </c>
      <c r="Y144" s="41">
        <f t="shared" si="29"/>
        <v>9.5666666666666682</v>
      </c>
      <c r="Z144">
        <v>5.87</v>
      </c>
      <c r="AA144">
        <v>5.81</v>
      </c>
      <c r="AB144">
        <v>5.57</v>
      </c>
      <c r="AC144" s="44">
        <f t="shared" si="30"/>
        <v>5.75</v>
      </c>
      <c r="AD144" s="9">
        <v>3.1</v>
      </c>
      <c r="AE144" s="9">
        <v>4.2</v>
      </c>
      <c r="AF144" s="9">
        <v>2</v>
      </c>
      <c r="AG144" s="9" t="s">
        <v>822</v>
      </c>
      <c r="AH144" s="9" t="s">
        <v>729</v>
      </c>
      <c r="AI144" s="9" t="s">
        <v>823</v>
      </c>
      <c r="AJ144" s="9">
        <v>21.63</v>
      </c>
      <c r="AK144" s="9">
        <v>64</v>
      </c>
      <c r="AL144" s="9">
        <v>172</v>
      </c>
      <c r="AM144" s="9">
        <v>0.94</v>
      </c>
      <c r="AN144" s="9">
        <v>81</v>
      </c>
      <c r="AO144" s="9">
        <v>86</v>
      </c>
    </row>
    <row r="145" spans="1:48" x14ac:dyDescent="0.25">
      <c r="A145" s="25">
        <v>138</v>
      </c>
      <c r="B145" s="6">
        <v>44916</v>
      </c>
      <c r="C145" s="9" t="s">
        <v>766</v>
      </c>
      <c r="D145" s="3" t="s">
        <v>42</v>
      </c>
      <c r="E145" t="s">
        <v>7</v>
      </c>
      <c r="F145" t="s">
        <v>5</v>
      </c>
      <c r="G145" s="25" t="s">
        <v>774</v>
      </c>
      <c r="H145" s="9" t="s">
        <v>766</v>
      </c>
      <c r="I145" s="9" t="s">
        <v>326</v>
      </c>
      <c r="J145" s="8"/>
      <c r="K145" s="8"/>
      <c r="L145" s="8"/>
      <c r="M145" s="8"/>
      <c r="N145" t="str">
        <f>IF(Q145&lt;10,"Mild",IF(AND(Q145&gt;=10,Q145&lt;=15),"Moderate",IF(Q145&gt;15,"Severe","")))</f>
        <v>Severe</v>
      </c>
      <c r="O145" s="8"/>
      <c r="P145" s="8"/>
      <c r="Q145">
        <v>21.3</v>
      </c>
      <c r="R145">
        <v>10.9</v>
      </c>
      <c r="S145">
        <v>12</v>
      </c>
      <c r="T145">
        <v>10</v>
      </c>
      <c r="U145" s="41">
        <f t="shared" si="25"/>
        <v>10.966666666666667</v>
      </c>
      <c r="V145">
        <v>20.3</v>
      </c>
      <c r="W145">
        <v>18.7</v>
      </c>
      <c r="X145">
        <v>19.2</v>
      </c>
      <c r="Y145" s="41">
        <f t="shared" si="29"/>
        <v>19.400000000000002</v>
      </c>
      <c r="Z145">
        <v>5.5</v>
      </c>
      <c r="AA145">
        <v>5.53</v>
      </c>
      <c r="AB145">
        <v>5.7</v>
      </c>
      <c r="AC145" s="44">
        <f t="shared" si="30"/>
        <v>5.5766666666666671</v>
      </c>
      <c r="AD145" s="9">
        <v>4.0999999999999996</v>
      </c>
      <c r="AE145" s="9">
        <v>5.2</v>
      </c>
      <c r="AF145" s="9">
        <v>32</v>
      </c>
      <c r="AG145" s="9" t="s">
        <v>854</v>
      </c>
      <c r="AH145" s="9" t="s">
        <v>855</v>
      </c>
      <c r="AI145" s="9" t="s">
        <v>856</v>
      </c>
      <c r="AJ145" s="9">
        <v>24.42</v>
      </c>
      <c r="AK145" s="9">
        <v>66.5</v>
      </c>
      <c r="AL145" s="9">
        <v>165</v>
      </c>
      <c r="AM145" s="9">
        <v>84</v>
      </c>
      <c r="AN145" s="9">
        <v>83</v>
      </c>
      <c r="AO145" s="9">
        <v>99</v>
      </c>
      <c r="AQ145" s="55" t="s">
        <v>837</v>
      </c>
      <c r="AR145" s="55" t="s">
        <v>840</v>
      </c>
      <c r="AS145" s="55" t="s">
        <v>838</v>
      </c>
      <c r="AT145" s="55" t="s">
        <v>837</v>
      </c>
      <c r="AU145" s="55" t="s">
        <v>840</v>
      </c>
      <c r="AV145" s="55" t="s">
        <v>838</v>
      </c>
    </row>
    <row r="146" spans="1:48" x14ac:dyDescent="0.25">
      <c r="A146" s="25">
        <v>139</v>
      </c>
      <c r="B146" s="6">
        <v>44935</v>
      </c>
      <c r="C146" s="9" t="s">
        <v>768</v>
      </c>
      <c r="D146" s="3" t="s">
        <v>42</v>
      </c>
      <c r="E146" t="s">
        <v>4</v>
      </c>
      <c r="F146" t="s">
        <v>5</v>
      </c>
      <c r="G146" t="s">
        <v>775</v>
      </c>
      <c r="H146" s="9" t="s">
        <v>768</v>
      </c>
      <c r="I146" s="9" t="s">
        <v>324</v>
      </c>
      <c r="J146">
        <v>50</v>
      </c>
      <c r="K146">
        <v>9</v>
      </c>
      <c r="L146">
        <v>9</v>
      </c>
      <c r="M146">
        <f t="shared" si="31"/>
        <v>50.5</v>
      </c>
      <c r="N146" t="s">
        <v>296</v>
      </c>
      <c r="O146">
        <v>21.5</v>
      </c>
      <c r="P146">
        <v>4.2</v>
      </c>
      <c r="Q146" s="8"/>
      <c r="R146">
        <v>4.5999999999999996</v>
      </c>
      <c r="S146">
        <v>4.5999999999999996</v>
      </c>
      <c r="T146">
        <v>4.9000000000000004</v>
      </c>
      <c r="U146" s="41">
        <f t="shared" si="25"/>
        <v>4.7</v>
      </c>
      <c r="V146">
        <v>36.799999999999997</v>
      </c>
      <c r="W146">
        <v>38.9</v>
      </c>
      <c r="X146">
        <v>42.2</v>
      </c>
      <c r="Y146" s="41">
        <f t="shared" si="29"/>
        <v>39.299999999999997</v>
      </c>
      <c r="Z146">
        <v>6.49</v>
      </c>
      <c r="AA146">
        <v>6.49</v>
      </c>
      <c r="AB146">
        <v>6.5</v>
      </c>
      <c r="AC146" s="44">
        <f t="shared" si="30"/>
        <v>6.4933333333333332</v>
      </c>
      <c r="AD146" s="9">
        <v>4.8</v>
      </c>
      <c r="AE146" s="9">
        <v>5.4</v>
      </c>
      <c r="AF146" s="9">
        <v>11</v>
      </c>
      <c r="AG146" s="9" t="s">
        <v>847</v>
      </c>
      <c r="AH146" s="9" t="s">
        <v>848</v>
      </c>
      <c r="AI146" s="9" t="s">
        <v>849</v>
      </c>
      <c r="AJ146" s="9">
        <v>20.190000000000001</v>
      </c>
      <c r="AK146" s="9">
        <v>67.849999999999994</v>
      </c>
      <c r="AL146" s="9">
        <v>183.3</v>
      </c>
      <c r="AM146" s="9">
        <v>0.82</v>
      </c>
      <c r="AN146" s="9">
        <v>78</v>
      </c>
      <c r="AO146" s="9">
        <v>95</v>
      </c>
      <c r="AQ146" s="55" t="s">
        <v>838</v>
      </c>
      <c r="AR146" s="55" t="s">
        <v>840</v>
      </c>
      <c r="AS146" s="55" t="s">
        <v>837</v>
      </c>
      <c r="AT146" s="55" t="s">
        <v>838</v>
      </c>
      <c r="AU146" s="55" t="s">
        <v>840</v>
      </c>
      <c r="AV146" s="55" t="s">
        <v>837</v>
      </c>
    </row>
    <row r="147" spans="1:48" x14ac:dyDescent="0.25">
      <c r="A147" s="25">
        <v>140</v>
      </c>
      <c r="B147" s="6">
        <v>44935</v>
      </c>
      <c r="C147" s="9" t="s">
        <v>769</v>
      </c>
      <c r="D147" s="3" t="s">
        <v>42</v>
      </c>
      <c r="E147" t="s">
        <v>4</v>
      </c>
      <c r="F147" t="s">
        <v>5</v>
      </c>
      <c r="G147" t="s">
        <v>776</v>
      </c>
      <c r="H147" s="9" t="s">
        <v>769</v>
      </c>
      <c r="I147" s="55" t="s">
        <v>324</v>
      </c>
      <c r="J147">
        <v>10</v>
      </c>
      <c r="K147">
        <v>7</v>
      </c>
      <c r="L147">
        <v>8</v>
      </c>
      <c r="M147">
        <f t="shared" si="31"/>
        <v>34.5</v>
      </c>
      <c r="N147" t="str">
        <f>IF(M147&lt;25,"Mild",IF(AND(M147&gt;=25,M147&lt;=50),"Moderate",IF(M147&gt;50,"Severe","")))</f>
        <v>Moderate</v>
      </c>
      <c r="O147">
        <v>6.4</v>
      </c>
      <c r="P147">
        <v>3.2</v>
      </c>
      <c r="Q147" s="8"/>
      <c r="R147">
        <v>6.7</v>
      </c>
      <c r="S147">
        <v>7.3</v>
      </c>
      <c r="T147">
        <v>8.6</v>
      </c>
      <c r="U147" s="41">
        <f t="shared" si="25"/>
        <v>7.5333333333333341</v>
      </c>
      <c r="V147">
        <v>32.299999999999997</v>
      </c>
      <c r="W147">
        <v>33.799999999999997</v>
      </c>
      <c r="X147">
        <v>34.700000000000003</v>
      </c>
      <c r="Y147" s="41">
        <f t="shared" si="29"/>
        <v>33.6</v>
      </c>
      <c r="Z147">
        <v>4.41</v>
      </c>
      <c r="AA147">
        <v>4.34</v>
      </c>
      <c r="AB147">
        <v>4.32</v>
      </c>
      <c r="AC147" s="44">
        <f t="shared" si="30"/>
        <v>4.3566666666666665</v>
      </c>
      <c r="AD147" s="9">
        <v>5.4</v>
      </c>
      <c r="AE147" s="9">
        <v>5.5</v>
      </c>
      <c r="AF147" s="9">
        <v>8</v>
      </c>
      <c r="AG147" s="9" t="s">
        <v>865</v>
      </c>
      <c r="AH147" s="9" t="s">
        <v>866</v>
      </c>
      <c r="AI147" s="9" t="s">
        <v>867</v>
      </c>
      <c r="AJ147" s="9">
        <v>25.72</v>
      </c>
      <c r="AK147" s="9">
        <v>77</v>
      </c>
      <c r="AL147" s="9">
        <v>173</v>
      </c>
      <c r="AM147" s="9">
        <v>0.95</v>
      </c>
      <c r="AN147" s="9">
        <v>79</v>
      </c>
      <c r="AO147" s="9">
        <v>83</v>
      </c>
      <c r="AQ147" s="55" t="s">
        <v>839</v>
      </c>
      <c r="AR147" s="55" t="s">
        <v>840</v>
      </c>
      <c r="AS147" s="55" t="s">
        <v>839</v>
      </c>
      <c r="AT147" s="55" t="s">
        <v>839</v>
      </c>
      <c r="AU147" s="55" t="s">
        <v>840</v>
      </c>
      <c r="AV147" s="55" t="s">
        <v>839</v>
      </c>
    </row>
    <row r="148" spans="1:48" x14ac:dyDescent="0.25">
      <c r="A148" s="25">
        <v>141</v>
      </c>
      <c r="B148" s="6">
        <v>44938</v>
      </c>
      <c r="C148" s="9" t="s">
        <v>784</v>
      </c>
      <c r="D148" s="3" t="s">
        <v>42</v>
      </c>
      <c r="E148" t="s">
        <v>4</v>
      </c>
      <c r="F148" t="s">
        <v>5</v>
      </c>
      <c r="G148" t="s">
        <v>777</v>
      </c>
      <c r="H148" s="9" t="s">
        <v>767</v>
      </c>
      <c r="I148" s="55" t="s">
        <v>324</v>
      </c>
      <c r="J148" s="8"/>
      <c r="K148" s="8"/>
      <c r="L148" s="8"/>
      <c r="M148" s="8"/>
      <c r="N148" s="8"/>
      <c r="O148" s="8"/>
      <c r="P148" s="8"/>
      <c r="Q148" s="8"/>
      <c r="R148">
        <v>13.2</v>
      </c>
      <c r="S148">
        <v>13.8</v>
      </c>
      <c r="T148">
        <v>15.8</v>
      </c>
      <c r="U148" s="41">
        <f t="shared" si="25"/>
        <v>14.266666666666666</v>
      </c>
      <c r="V148">
        <v>12.8</v>
      </c>
      <c r="W148">
        <v>16</v>
      </c>
      <c r="X148">
        <v>16</v>
      </c>
      <c r="Y148" s="41">
        <f t="shared" si="29"/>
        <v>14.933333333333332</v>
      </c>
      <c r="Z148">
        <v>5.5</v>
      </c>
      <c r="AA148">
        <v>5.48</v>
      </c>
      <c r="AB148">
        <v>5.46</v>
      </c>
      <c r="AC148" s="44">
        <f t="shared" si="30"/>
        <v>5.48</v>
      </c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Q148" s="55" t="s">
        <v>838</v>
      </c>
      <c r="AR148" s="55" t="s">
        <v>840</v>
      </c>
      <c r="AS148" s="55" t="s">
        <v>839</v>
      </c>
      <c r="AT148" s="55" t="s">
        <v>839</v>
      </c>
      <c r="AU148" s="55" t="s">
        <v>840</v>
      </c>
      <c r="AV148" s="55" t="s">
        <v>839</v>
      </c>
    </row>
    <row r="149" spans="1:48" x14ac:dyDescent="0.25">
      <c r="A149" s="25">
        <v>142</v>
      </c>
      <c r="B149" s="6">
        <v>44956</v>
      </c>
      <c r="C149" s="9" t="s">
        <v>785</v>
      </c>
      <c r="D149" s="3" t="s">
        <v>42</v>
      </c>
      <c r="E149" t="s">
        <v>4</v>
      </c>
      <c r="F149" t="s">
        <v>5</v>
      </c>
      <c r="G149" t="s">
        <v>791</v>
      </c>
      <c r="H149" s="9" t="s">
        <v>793</v>
      </c>
      <c r="I149" s="55" t="s">
        <v>323</v>
      </c>
      <c r="J149" s="8"/>
      <c r="K149" s="8"/>
      <c r="L149" s="8"/>
      <c r="M149" s="8"/>
      <c r="N149" s="8"/>
      <c r="O149" s="8"/>
      <c r="P149" s="8"/>
      <c r="Q149" s="8"/>
      <c r="R149">
        <v>7.2</v>
      </c>
      <c r="S149">
        <v>9.6999999999999993</v>
      </c>
      <c r="T149">
        <v>10.7</v>
      </c>
      <c r="U149" s="41">
        <f t="shared" ref="U149:U152" si="32">AVERAGE(R149:T149)</f>
        <v>9.1999999999999993</v>
      </c>
      <c r="V149" s="41">
        <v>14.3</v>
      </c>
      <c r="W149" s="41">
        <v>14.4</v>
      </c>
      <c r="X149" s="41">
        <v>14.4</v>
      </c>
      <c r="Y149" s="41">
        <f t="shared" ref="Y149:Y154" si="33">AVERAGE(V149:X149)</f>
        <v>14.366666666666667</v>
      </c>
      <c r="Z149" s="41">
        <v>5.67</v>
      </c>
      <c r="AA149" s="41">
        <v>5.64</v>
      </c>
      <c r="AB149" s="41">
        <v>5.62</v>
      </c>
      <c r="AC149" s="44">
        <f t="shared" ref="AC149:AC154" si="34">AVERAGE(Z149:AB149)</f>
        <v>5.6433333333333335</v>
      </c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Q149" s="55" t="s">
        <v>838</v>
      </c>
      <c r="AR149" s="55" t="s">
        <v>840</v>
      </c>
      <c r="AS149" s="55" t="s">
        <v>838</v>
      </c>
      <c r="AT149" s="55" t="s">
        <v>838</v>
      </c>
      <c r="AU149" s="55" t="s">
        <v>840</v>
      </c>
      <c r="AV149" s="55" t="s">
        <v>839</v>
      </c>
    </row>
    <row r="150" spans="1:48" x14ac:dyDescent="0.25">
      <c r="A150" s="25">
        <v>143</v>
      </c>
      <c r="B150" s="6">
        <v>44957</v>
      </c>
      <c r="C150" s="9" t="s">
        <v>788</v>
      </c>
      <c r="D150" s="3" t="s">
        <v>42</v>
      </c>
      <c r="E150" t="s">
        <v>4</v>
      </c>
      <c r="F150" s="28" t="s">
        <v>5</v>
      </c>
      <c r="G150" t="s">
        <v>706</v>
      </c>
      <c r="H150" s="9" t="s">
        <v>794</v>
      </c>
      <c r="I150" s="3" t="s">
        <v>324</v>
      </c>
      <c r="J150" s="8"/>
      <c r="K150" s="8"/>
      <c r="L150" s="8"/>
      <c r="M150" s="8"/>
      <c r="N150" s="8"/>
      <c r="O150" s="8"/>
      <c r="P150" s="8"/>
      <c r="Q150" s="8"/>
      <c r="R150">
        <v>7.9</v>
      </c>
      <c r="S150">
        <v>7.7</v>
      </c>
      <c r="T150">
        <v>7.7</v>
      </c>
      <c r="U150" s="41">
        <f t="shared" si="32"/>
        <v>7.7666666666666666</v>
      </c>
      <c r="V150">
        <v>15.9</v>
      </c>
      <c r="W150">
        <v>16</v>
      </c>
      <c r="X150">
        <v>19</v>
      </c>
      <c r="Y150" s="41">
        <f t="shared" si="33"/>
        <v>16.966666666666665</v>
      </c>
      <c r="Z150">
        <v>5.23</v>
      </c>
      <c r="AA150">
        <v>5.13</v>
      </c>
      <c r="AB150">
        <v>5.13</v>
      </c>
      <c r="AC150" s="44">
        <f t="shared" si="34"/>
        <v>5.1633333333333331</v>
      </c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Q150" s="55" t="s">
        <v>839</v>
      </c>
      <c r="AR150" s="55" t="s">
        <v>839</v>
      </c>
      <c r="AS150" s="55" t="s">
        <v>838</v>
      </c>
      <c r="AT150" s="55" t="s">
        <v>839</v>
      </c>
      <c r="AU150" s="55" t="s">
        <v>838</v>
      </c>
      <c r="AV150" s="55" t="s">
        <v>837</v>
      </c>
    </row>
    <row r="151" spans="1:48" x14ac:dyDescent="0.25">
      <c r="A151" s="25">
        <v>144</v>
      </c>
      <c r="B151" s="6">
        <v>44959</v>
      </c>
      <c r="C151" s="9" t="s">
        <v>795</v>
      </c>
      <c r="D151" s="3" t="s">
        <v>42</v>
      </c>
      <c r="E151" t="s">
        <v>4</v>
      </c>
      <c r="F151" t="s">
        <v>8</v>
      </c>
      <c r="G151" t="s">
        <v>792</v>
      </c>
      <c r="H151" s="9" t="s">
        <v>795</v>
      </c>
      <c r="I151" s="55" t="s">
        <v>324</v>
      </c>
      <c r="J151">
        <v>15</v>
      </c>
      <c r="K151">
        <v>12</v>
      </c>
      <c r="L151">
        <v>16</v>
      </c>
      <c r="M151">
        <f t="shared" ref="M151" si="35">J151/5+7*K151/2+L151</f>
        <v>61</v>
      </c>
      <c r="N151" t="str">
        <f>IF(M151&lt;25,"Mild",IF(AND(M151&gt;=25,M151&lt;=50),"Moderate",IF(M151&gt;50,"Severe","")))</f>
        <v>Severe</v>
      </c>
      <c r="O151">
        <v>12.8</v>
      </c>
      <c r="P151">
        <v>1.6</v>
      </c>
      <c r="Q151" s="8"/>
      <c r="R151">
        <v>3.5</v>
      </c>
      <c r="S151">
        <v>4.7</v>
      </c>
      <c r="T151">
        <v>4.2</v>
      </c>
      <c r="U151" s="41">
        <f t="shared" si="32"/>
        <v>4.1333333333333329</v>
      </c>
      <c r="V151">
        <v>30.4</v>
      </c>
      <c r="W151">
        <v>30.4</v>
      </c>
      <c r="X151">
        <v>35.4</v>
      </c>
      <c r="Y151" s="41">
        <f t="shared" si="33"/>
        <v>32.066666666666663</v>
      </c>
      <c r="Z151">
        <v>5.03</v>
      </c>
      <c r="AA151">
        <v>5.01</v>
      </c>
      <c r="AB151">
        <v>5.0199999999999996</v>
      </c>
      <c r="AC151" s="44">
        <f t="shared" si="34"/>
        <v>5.0199999999999996</v>
      </c>
      <c r="AD151" s="9">
        <v>5.4</v>
      </c>
      <c r="AE151" s="9">
        <v>6.1</v>
      </c>
      <c r="AF151" s="9">
        <v>31</v>
      </c>
      <c r="AG151" s="9" t="s">
        <v>850</v>
      </c>
      <c r="AH151" s="9" t="s">
        <v>723</v>
      </c>
      <c r="AI151" s="9" t="s">
        <v>851</v>
      </c>
      <c r="AJ151" s="9">
        <v>63.21</v>
      </c>
      <c r="AK151" s="9">
        <v>159</v>
      </c>
      <c r="AL151" s="9">
        <v>66.7</v>
      </c>
      <c r="AM151" s="9">
        <v>0.87</v>
      </c>
      <c r="AN151" s="9">
        <v>90</v>
      </c>
      <c r="AO151" s="9">
        <v>103</v>
      </c>
      <c r="AQ151" s="55" t="s">
        <v>839</v>
      </c>
      <c r="AR151" s="55" t="s">
        <v>840</v>
      </c>
      <c r="AS151" s="55" t="s">
        <v>839</v>
      </c>
      <c r="AT151" s="55" t="s">
        <v>839</v>
      </c>
      <c r="AU151" s="55" t="s">
        <v>840</v>
      </c>
      <c r="AV151" s="55" t="s">
        <v>839</v>
      </c>
    </row>
    <row r="152" spans="1:48" x14ac:dyDescent="0.25">
      <c r="A152" s="25">
        <v>145</v>
      </c>
      <c r="B152" s="6">
        <v>44964</v>
      </c>
      <c r="C152" s="9" t="s">
        <v>796</v>
      </c>
      <c r="D152" s="3" t="s">
        <v>42</v>
      </c>
      <c r="E152" t="s">
        <v>7</v>
      </c>
      <c r="F152" t="s">
        <v>5</v>
      </c>
      <c r="G152" t="s">
        <v>760</v>
      </c>
      <c r="H152" s="9" t="s">
        <v>797</v>
      </c>
      <c r="I152" s="55" t="s">
        <v>324</v>
      </c>
      <c r="J152" s="8"/>
      <c r="K152" s="8"/>
      <c r="L152" s="8"/>
      <c r="M152" s="8"/>
      <c r="N152" s="8"/>
      <c r="O152" s="8"/>
      <c r="P152" s="8"/>
      <c r="Q152" s="8"/>
      <c r="R152">
        <v>8.3000000000000007</v>
      </c>
      <c r="S152">
        <v>8.1999999999999993</v>
      </c>
      <c r="T152">
        <v>8.8000000000000007</v>
      </c>
      <c r="U152" s="41">
        <f t="shared" si="32"/>
        <v>8.4333333333333336</v>
      </c>
      <c r="V152" s="41">
        <v>19.100000000000001</v>
      </c>
      <c r="W152" s="41">
        <v>20.7</v>
      </c>
      <c r="X152" s="41">
        <v>19.100000000000001</v>
      </c>
      <c r="Y152" s="41">
        <f t="shared" si="33"/>
        <v>19.633333333333333</v>
      </c>
      <c r="Z152" s="41">
        <v>5.14</v>
      </c>
      <c r="AA152" s="41">
        <v>5.17</v>
      </c>
      <c r="AB152" s="41">
        <v>5.21</v>
      </c>
      <c r="AC152" s="44">
        <f t="shared" si="34"/>
        <v>5.1733333333333329</v>
      </c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Q152" s="55" t="s">
        <v>839</v>
      </c>
      <c r="AR152" s="55" t="s">
        <v>839</v>
      </c>
      <c r="AS152" s="55" t="s">
        <v>838</v>
      </c>
      <c r="AT152" s="55" t="s">
        <v>839</v>
      </c>
      <c r="AU152" s="55" t="s">
        <v>839</v>
      </c>
      <c r="AV152" s="55" t="s">
        <v>838</v>
      </c>
    </row>
    <row r="153" spans="1:48" x14ac:dyDescent="0.25">
      <c r="A153" s="25">
        <v>146</v>
      </c>
      <c r="B153" s="6">
        <v>44965</v>
      </c>
      <c r="C153" s="9" t="s">
        <v>799</v>
      </c>
      <c r="D153" s="3" t="s">
        <v>42</v>
      </c>
      <c r="E153" t="s">
        <v>4</v>
      </c>
      <c r="F153" t="s">
        <v>5</v>
      </c>
      <c r="G153" t="s">
        <v>798</v>
      </c>
      <c r="H153" s="9" t="s">
        <v>799</v>
      </c>
      <c r="I153" s="55" t="s">
        <v>324</v>
      </c>
      <c r="J153">
        <v>7</v>
      </c>
      <c r="K153">
        <v>8</v>
      </c>
      <c r="L153">
        <v>5</v>
      </c>
      <c r="M153">
        <f t="shared" ref="M153" si="36">J153/5+7*K153/2+L153</f>
        <v>34.4</v>
      </c>
      <c r="N153" t="str">
        <f>IF(M153&lt;25,"Mild",IF(AND(M153&gt;=25,M153&lt;=50),"Moderate",IF(M153&gt;50,"Severe","")))</f>
        <v>Moderate</v>
      </c>
      <c r="O153">
        <v>9.6999999999999993</v>
      </c>
      <c r="P153">
        <v>0.4</v>
      </c>
      <c r="Q153" s="8"/>
      <c r="R153">
        <v>11.4</v>
      </c>
      <c r="S153">
        <v>11.1</v>
      </c>
      <c r="T153">
        <v>11.4</v>
      </c>
      <c r="U153" s="41">
        <f>AVERAGE(R153:T153)</f>
        <v>11.299999999999999</v>
      </c>
      <c r="V153">
        <v>19.100000000000001</v>
      </c>
      <c r="W153">
        <v>20.7</v>
      </c>
      <c r="X153">
        <v>20.7</v>
      </c>
      <c r="Y153" s="41">
        <f t="shared" si="33"/>
        <v>20.166666666666668</v>
      </c>
      <c r="Z153">
        <v>6.58</v>
      </c>
      <c r="AA153">
        <v>6.49</v>
      </c>
      <c r="AB153">
        <v>6.36</v>
      </c>
      <c r="AC153" s="44">
        <f t="shared" si="34"/>
        <v>6.4766666666666666</v>
      </c>
      <c r="AD153" s="9">
        <v>3.6</v>
      </c>
      <c r="AE153" s="9">
        <v>5.3</v>
      </c>
      <c r="AF153" s="9">
        <v>7</v>
      </c>
      <c r="AG153" s="9" t="s">
        <v>807</v>
      </c>
      <c r="AH153" s="9" t="s">
        <v>808</v>
      </c>
      <c r="AI153" s="9" t="s">
        <v>787</v>
      </c>
      <c r="AJ153" s="9">
        <v>19</v>
      </c>
      <c r="AK153" s="9">
        <v>57.4</v>
      </c>
      <c r="AL153" s="9">
        <v>173.7</v>
      </c>
      <c r="AM153" s="9">
        <v>0.98</v>
      </c>
      <c r="AN153" s="9">
        <v>79</v>
      </c>
      <c r="AO153" s="9">
        <v>81</v>
      </c>
      <c r="AQ153" s="55" t="s">
        <v>838</v>
      </c>
      <c r="AR153" s="55" t="s">
        <v>840</v>
      </c>
      <c r="AS153" s="55" t="s">
        <v>838</v>
      </c>
      <c r="AT153" s="55" t="s">
        <v>838</v>
      </c>
      <c r="AU153" s="55" t="s">
        <v>840</v>
      </c>
      <c r="AV153" s="55" t="s">
        <v>838</v>
      </c>
    </row>
    <row r="154" spans="1:48" x14ac:dyDescent="0.25">
      <c r="A154" s="25">
        <v>147</v>
      </c>
      <c r="B154" s="6">
        <v>44973</v>
      </c>
      <c r="C154" s="9" t="s">
        <v>803</v>
      </c>
      <c r="D154" s="3" t="s">
        <v>42</v>
      </c>
      <c r="E154" t="s">
        <v>7</v>
      </c>
      <c r="G154" t="s">
        <v>804</v>
      </c>
      <c r="H154" s="9" t="s">
        <v>803</v>
      </c>
      <c r="I154" s="55"/>
      <c r="J154" s="8"/>
      <c r="K154" s="8"/>
      <c r="L154" s="8"/>
      <c r="M154" s="8"/>
      <c r="O154" s="8"/>
      <c r="P154" s="8"/>
      <c r="U154" s="41" t="e">
        <f t="shared" ref="U154" si="37">AVERAGE(R154:T154)</f>
        <v>#DIV/0!</v>
      </c>
      <c r="Y154" s="41" t="e">
        <f t="shared" si="33"/>
        <v>#DIV/0!</v>
      </c>
      <c r="AC154" s="44" t="e">
        <f t="shared" si="34"/>
        <v>#DIV/0!</v>
      </c>
      <c r="AQ154" s="55" t="s">
        <v>838</v>
      </c>
      <c r="AR154" s="55" t="s">
        <v>840</v>
      </c>
      <c r="AS154" s="55" t="s">
        <v>838</v>
      </c>
      <c r="AT154" s="55" t="s">
        <v>838</v>
      </c>
      <c r="AU154" s="55" t="s">
        <v>840</v>
      </c>
      <c r="AV154" s="55" t="s">
        <v>838</v>
      </c>
    </row>
    <row r="155" spans="1:48" x14ac:dyDescent="0.25">
      <c r="A155" s="25">
        <v>148</v>
      </c>
      <c r="B155" s="6">
        <v>44984</v>
      </c>
      <c r="C155" s="9" t="s">
        <v>800</v>
      </c>
      <c r="D155" s="3" t="s">
        <v>42</v>
      </c>
      <c r="E155" t="s">
        <v>4</v>
      </c>
      <c r="F155" t="s">
        <v>8</v>
      </c>
      <c r="G155" t="s">
        <v>805</v>
      </c>
      <c r="H155" s="9" t="s">
        <v>800</v>
      </c>
      <c r="I155" s="55" t="s">
        <v>324</v>
      </c>
      <c r="J155">
        <v>10</v>
      </c>
      <c r="K155">
        <v>8</v>
      </c>
      <c r="L155">
        <v>13</v>
      </c>
      <c r="M155">
        <f>J155/5+7*K155/2+L155</f>
        <v>43</v>
      </c>
      <c r="N155" t="str">
        <f>IF(M155&lt;25,"Mild",IF(AND(M155&gt;=25,M155&lt;=50),"Moderate",IF(M155&gt;50,"Severe","")))</f>
        <v>Moderate</v>
      </c>
      <c r="O155">
        <v>9.1</v>
      </c>
      <c r="P155">
        <v>1.4</v>
      </c>
      <c r="Q155" s="8"/>
      <c r="R155">
        <v>6.1</v>
      </c>
      <c r="S155">
        <v>7.1</v>
      </c>
      <c r="T155">
        <v>7.2</v>
      </c>
      <c r="U155">
        <f>AVERAGE(R155:T155)</f>
        <v>6.8</v>
      </c>
      <c r="V155">
        <v>24.5</v>
      </c>
      <c r="W155">
        <v>34.4</v>
      </c>
      <c r="X155">
        <v>22.9</v>
      </c>
      <c r="Y155" s="41">
        <f>AVERAGE(V155:X155)</f>
        <v>27.266666666666666</v>
      </c>
      <c r="Z155">
        <v>5.19</v>
      </c>
      <c r="AA155">
        <v>5.25</v>
      </c>
      <c r="AB155">
        <v>5.25</v>
      </c>
      <c r="AC155">
        <f>AVERAGE(Z155:AB155)</f>
        <v>5.23</v>
      </c>
      <c r="AD155" s="9">
        <v>5</v>
      </c>
      <c r="AE155" s="9">
        <v>6.6</v>
      </c>
      <c r="AF155" s="9">
        <v>14</v>
      </c>
      <c r="AG155" s="9" t="s">
        <v>809</v>
      </c>
      <c r="AH155" s="9" t="s">
        <v>810</v>
      </c>
      <c r="AI155" s="9" t="s">
        <v>652</v>
      </c>
      <c r="AJ155" s="9">
        <v>27.06</v>
      </c>
      <c r="AK155" s="9">
        <v>65.599999999999994</v>
      </c>
      <c r="AL155" s="9">
        <v>155.69999999999999</v>
      </c>
      <c r="AM155" s="9">
        <v>0.98</v>
      </c>
      <c r="AN155" s="9">
        <v>92</v>
      </c>
      <c r="AO155" s="9">
        <v>94</v>
      </c>
      <c r="AQ155" s="55" t="s">
        <v>839</v>
      </c>
      <c r="AR155" s="55" t="s">
        <v>840</v>
      </c>
      <c r="AS155" s="55" t="s">
        <v>839</v>
      </c>
      <c r="AT155" s="55" t="s">
        <v>839</v>
      </c>
      <c r="AU155" s="55" t="s">
        <v>840</v>
      </c>
      <c r="AV155" s="55" t="s">
        <v>837</v>
      </c>
    </row>
    <row r="156" spans="1:48" x14ac:dyDescent="0.25">
      <c r="A156" s="25">
        <v>149</v>
      </c>
      <c r="B156" s="6">
        <v>44985</v>
      </c>
      <c r="C156" s="9" t="s">
        <v>801</v>
      </c>
      <c r="D156" s="3" t="s">
        <v>42</v>
      </c>
      <c r="E156" t="s">
        <v>4</v>
      </c>
      <c r="F156" t="s">
        <v>5</v>
      </c>
      <c r="G156" t="s">
        <v>759</v>
      </c>
      <c r="H156" s="9" t="s">
        <v>802</v>
      </c>
      <c r="I156" s="55" t="s">
        <v>324</v>
      </c>
      <c r="J156" s="8"/>
      <c r="K156" s="8"/>
      <c r="L156" s="8"/>
      <c r="M156" s="8"/>
      <c r="N156" s="8"/>
      <c r="O156" s="8"/>
      <c r="P156" s="8"/>
      <c r="Q156" s="8"/>
      <c r="R156">
        <v>8</v>
      </c>
      <c r="S156">
        <v>8.4</v>
      </c>
      <c r="T156">
        <v>8.5</v>
      </c>
      <c r="U156" s="41">
        <f t="shared" ref="U156:U159" si="38">AVERAGE(R156:T156)</f>
        <v>8.2999999999999989</v>
      </c>
      <c r="V156">
        <v>50.5</v>
      </c>
      <c r="W156">
        <v>52</v>
      </c>
      <c r="X156">
        <v>52.2</v>
      </c>
      <c r="Y156" s="41">
        <f t="shared" ref="Y156" si="39">AVERAGE(V156:X156)</f>
        <v>51.566666666666663</v>
      </c>
      <c r="Z156">
        <v>5.5</v>
      </c>
      <c r="AA156">
        <v>5.43</v>
      </c>
      <c r="AB156">
        <v>5.39</v>
      </c>
      <c r="AC156" s="44">
        <f t="shared" ref="AC156" si="40">AVERAGE(Z156:AB156)</f>
        <v>5.44</v>
      </c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Q156" s="55" t="s">
        <v>839</v>
      </c>
      <c r="AR156" s="55" t="s">
        <v>839</v>
      </c>
      <c r="AS156" s="55" t="s">
        <v>838</v>
      </c>
      <c r="AT156" s="55" t="s">
        <v>839</v>
      </c>
      <c r="AU156" s="55" t="s">
        <v>839</v>
      </c>
      <c r="AV156" s="55" t="s">
        <v>838</v>
      </c>
    </row>
    <row r="157" spans="1:48" x14ac:dyDescent="0.25">
      <c r="A157" s="25">
        <v>150</v>
      </c>
      <c r="B157" s="6">
        <v>44986</v>
      </c>
      <c r="C157" s="9" t="s">
        <v>806</v>
      </c>
      <c r="D157" s="3" t="s">
        <v>42</v>
      </c>
      <c r="E157" t="s">
        <v>4</v>
      </c>
      <c r="G157" t="s">
        <v>819</v>
      </c>
      <c r="H157" s="9" t="s">
        <v>806</v>
      </c>
      <c r="I157" s="55"/>
      <c r="M157">
        <f t="shared" ref="M157" si="41">J157/5+7*K157/2+L157</f>
        <v>0</v>
      </c>
      <c r="N157" t="str">
        <f>IF(M157&lt;25,"Mild",IF(AND(M157&gt;=25,M157&lt;=50),"Moderate",IF(M157&gt;50,"Severe","")))</f>
        <v>Mild</v>
      </c>
      <c r="Q157" s="8"/>
      <c r="AQ157" s="55" t="s">
        <v>839</v>
      </c>
      <c r="AR157" s="55" t="s">
        <v>840</v>
      </c>
      <c r="AS157" s="55" t="s">
        <v>838</v>
      </c>
      <c r="AT157" s="55" t="s">
        <v>839</v>
      </c>
      <c r="AU157" s="55" t="s">
        <v>840</v>
      </c>
      <c r="AV157" s="55" t="s">
        <v>838</v>
      </c>
    </row>
    <row r="158" spans="1:48" x14ac:dyDescent="0.25">
      <c r="A158" s="25">
        <v>151</v>
      </c>
      <c r="B158" s="6">
        <v>44994</v>
      </c>
      <c r="C158" s="9" t="s">
        <v>817</v>
      </c>
      <c r="D158" s="3" t="s">
        <v>42</v>
      </c>
      <c r="E158" t="s">
        <v>7</v>
      </c>
      <c r="F158" t="s">
        <v>5</v>
      </c>
      <c r="G158" t="s">
        <v>829</v>
      </c>
      <c r="H158" s="9" t="s">
        <v>817</v>
      </c>
      <c r="I158" s="55" t="s">
        <v>824</v>
      </c>
      <c r="J158" s="8"/>
      <c r="K158" s="8"/>
      <c r="L158" s="8"/>
      <c r="M158" s="8"/>
      <c r="N158" t="str">
        <f>IF(Q158&lt;10,"Mild",IF(AND(Q158&gt;=10,Q158&lt;=15),"Moderate",IF(Q158&gt;15,"Severe","")))</f>
        <v>Mild</v>
      </c>
      <c r="O158" s="8"/>
      <c r="P158" s="8"/>
      <c r="Q158">
        <v>6.6</v>
      </c>
      <c r="R158">
        <v>7</v>
      </c>
      <c r="S158">
        <v>5.6</v>
      </c>
      <c r="T158">
        <v>5.8</v>
      </c>
      <c r="U158" s="41">
        <f t="shared" si="38"/>
        <v>6.1333333333333329</v>
      </c>
      <c r="V158">
        <v>57.9</v>
      </c>
      <c r="W158">
        <v>58.2</v>
      </c>
      <c r="X158">
        <v>55.7</v>
      </c>
      <c r="Y158" s="41">
        <f t="shared" ref="Y158:Y159" si="42">AVERAGE(V158:X158)</f>
        <v>57.266666666666673</v>
      </c>
      <c r="Z158">
        <v>4.8099999999999996</v>
      </c>
      <c r="AA158">
        <v>4.84</v>
      </c>
      <c r="AB158">
        <v>4.9000000000000004</v>
      </c>
      <c r="AC158" s="44">
        <f t="shared" ref="AC158:AC159" si="43">AVERAGE(Z158:AB158)</f>
        <v>4.8499999999999996</v>
      </c>
      <c r="AD158" s="9">
        <v>4.4000000000000004</v>
      </c>
      <c r="AE158" s="9">
        <v>5.4</v>
      </c>
      <c r="AF158" s="9">
        <v>20</v>
      </c>
      <c r="AG158" s="9" t="s">
        <v>825</v>
      </c>
      <c r="AH158" s="9" t="s">
        <v>826</v>
      </c>
      <c r="AI158" s="9" t="s">
        <v>827</v>
      </c>
      <c r="AJ158" s="9">
        <v>22.59</v>
      </c>
      <c r="AK158" s="9">
        <v>56.75</v>
      </c>
      <c r="AL158" s="9">
        <v>158.5</v>
      </c>
      <c r="AM158" s="9">
        <v>0.93</v>
      </c>
      <c r="AN158" s="9">
        <v>82</v>
      </c>
      <c r="AO158" s="9">
        <v>88</v>
      </c>
      <c r="AQ158" s="55" t="s">
        <v>837</v>
      </c>
      <c r="AR158" s="55" t="s">
        <v>840</v>
      </c>
      <c r="AS158" s="55" t="s">
        <v>838</v>
      </c>
      <c r="AT158" s="55" t="s">
        <v>838</v>
      </c>
      <c r="AU158" s="55" t="s">
        <v>840</v>
      </c>
      <c r="AV158" s="55" t="s">
        <v>838</v>
      </c>
    </row>
    <row r="159" spans="1:48" x14ac:dyDescent="0.25">
      <c r="A159" s="25">
        <v>152</v>
      </c>
      <c r="B159" s="6">
        <v>44998</v>
      </c>
      <c r="C159" s="9" t="s">
        <v>818</v>
      </c>
      <c r="D159" s="3" t="s">
        <v>42</v>
      </c>
      <c r="E159" t="s">
        <v>4</v>
      </c>
      <c r="F159" t="s">
        <v>5</v>
      </c>
      <c r="G159" t="s">
        <v>830</v>
      </c>
      <c r="H159" s="9" t="s">
        <v>818</v>
      </c>
      <c r="I159" s="55" t="s">
        <v>324</v>
      </c>
      <c r="J159">
        <v>35</v>
      </c>
      <c r="K159">
        <v>8</v>
      </c>
      <c r="L159">
        <v>8</v>
      </c>
      <c r="M159">
        <f>J159/5+7*K159/2+L159</f>
        <v>43</v>
      </c>
      <c r="N159" t="str">
        <f>IF(M159&lt;25,"Mild",IF(AND(M159&gt;=25,M159&lt;=50),"Moderate",IF(M159&gt;50,"Severe","")))</f>
        <v>Moderate</v>
      </c>
      <c r="O159">
        <v>16.399999999999999</v>
      </c>
      <c r="P159">
        <v>4</v>
      </c>
      <c r="Q159" s="8"/>
      <c r="R159">
        <v>10.1</v>
      </c>
      <c r="S159">
        <v>11.3</v>
      </c>
      <c r="T159">
        <v>11.6</v>
      </c>
      <c r="U159">
        <f t="shared" si="38"/>
        <v>11</v>
      </c>
      <c r="V159">
        <v>6.2</v>
      </c>
      <c r="W159">
        <v>7.8</v>
      </c>
      <c r="X159">
        <v>6.7</v>
      </c>
      <c r="Y159" s="41">
        <f t="shared" si="42"/>
        <v>6.8999999999999995</v>
      </c>
      <c r="Z159">
        <v>5.43</v>
      </c>
      <c r="AA159">
        <v>5.47</v>
      </c>
      <c r="AB159">
        <v>5.43</v>
      </c>
      <c r="AC159" s="44">
        <f t="shared" si="43"/>
        <v>5.4433333333333325</v>
      </c>
      <c r="AD159" s="9">
        <v>5.4</v>
      </c>
      <c r="AE159" s="9">
        <v>5.5</v>
      </c>
      <c r="AF159" s="9">
        <v>2</v>
      </c>
      <c r="AG159" s="9" t="s">
        <v>868</v>
      </c>
      <c r="AH159" s="9" t="s">
        <v>869</v>
      </c>
      <c r="AI159" s="9" t="s">
        <v>753</v>
      </c>
      <c r="AJ159" s="9">
        <v>21.45</v>
      </c>
      <c r="AK159" s="9">
        <v>62</v>
      </c>
      <c r="AL159" s="9">
        <v>170</v>
      </c>
      <c r="AM159" s="9">
        <v>0.88</v>
      </c>
      <c r="AN159" s="9">
        <v>76</v>
      </c>
      <c r="AO159" s="9">
        <v>86</v>
      </c>
      <c r="AQ159" s="55" t="s">
        <v>838</v>
      </c>
      <c r="AR159" s="55" t="s">
        <v>840</v>
      </c>
      <c r="AS159" s="55" t="s">
        <v>839</v>
      </c>
      <c r="AT159" s="55" t="s">
        <v>838</v>
      </c>
      <c r="AU159" s="55" t="s">
        <v>840</v>
      </c>
      <c r="AV159" s="55" t="s">
        <v>838</v>
      </c>
    </row>
    <row r="160" spans="1:48" x14ac:dyDescent="0.25">
      <c r="A160" s="25">
        <v>153</v>
      </c>
      <c r="B160" s="6">
        <v>45001</v>
      </c>
      <c r="C160" s="9" t="s">
        <v>820</v>
      </c>
      <c r="D160" s="3" t="s">
        <v>42</v>
      </c>
      <c r="E160" t="s">
        <v>4</v>
      </c>
      <c r="G160" t="s">
        <v>831</v>
      </c>
      <c r="H160" s="9" t="s">
        <v>820</v>
      </c>
      <c r="I160" s="55"/>
      <c r="M160">
        <f t="shared" ref="M160" si="44">J160/5+7*K160/2+L160</f>
        <v>0</v>
      </c>
      <c r="N160" t="str">
        <f>IF(M160&lt;25,"Mild",IF(AND(M160&gt;=25,M160&lt;=50),"Moderate",IF(M160&gt;50,"Severe","")))</f>
        <v>Mild</v>
      </c>
      <c r="Q160" s="8"/>
      <c r="AQ160" s="55" t="s">
        <v>838</v>
      </c>
      <c r="AR160" s="55" t="s">
        <v>840</v>
      </c>
      <c r="AS160" s="55" t="s">
        <v>838</v>
      </c>
      <c r="AT160" s="55" t="s">
        <v>838</v>
      </c>
      <c r="AU160" s="55" t="s">
        <v>840</v>
      </c>
      <c r="AV160" s="55" t="s">
        <v>843</v>
      </c>
    </row>
    <row r="161" spans="1:48" x14ac:dyDescent="0.25">
      <c r="A161" s="25">
        <v>154</v>
      </c>
      <c r="B161" s="6">
        <v>45009</v>
      </c>
      <c r="C161" s="9" t="s">
        <v>821</v>
      </c>
      <c r="D161" s="3" t="s">
        <v>42</v>
      </c>
      <c r="E161" t="s">
        <v>4</v>
      </c>
      <c r="F161" t="s">
        <v>5</v>
      </c>
      <c r="G161" t="s">
        <v>773</v>
      </c>
      <c r="H161" s="9" t="s">
        <v>844</v>
      </c>
      <c r="I161" s="55" t="s">
        <v>324</v>
      </c>
      <c r="J161" s="8"/>
      <c r="K161" s="8"/>
      <c r="L161" s="8"/>
      <c r="M161" s="8"/>
      <c r="N161" s="8"/>
      <c r="O161" s="8"/>
      <c r="P161" s="8"/>
      <c r="Q161" s="8"/>
      <c r="R161">
        <v>16.600000000000001</v>
      </c>
      <c r="S161">
        <v>15.8</v>
      </c>
      <c r="T161">
        <v>15.4</v>
      </c>
      <c r="U161" s="41">
        <f t="shared" ref="U161:U170" si="45">AVERAGE(R161:T161)</f>
        <v>15.933333333333335</v>
      </c>
      <c r="V161">
        <v>16</v>
      </c>
      <c r="W161">
        <v>15.8</v>
      </c>
      <c r="X161">
        <v>15.4</v>
      </c>
      <c r="Y161" s="41">
        <f t="shared" ref="Y161:Y170" si="46">AVERAGE(V161:X161)</f>
        <v>15.733333333333334</v>
      </c>
      <c r="Z161">
        <v>5.68</v>
      </c>
      <c r="AA161">
        <v>5.68</v>
      </c>
      <c r="AB161">
        <v>5.68</v>
      </c>
      <c r="AC161" s="44">
        <f t="shared" ref="AC161:AC170" si="47">AVERAGE(Z161:AB161)</f>
        <v>5.68</v>
      </c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Q161" s="55" t="s">
        <v>839</v>
      </c>
      <c r="AR161" s="55" t="s">
        <v>839</v>
      </c>
      <c r="AS161" s="55" t="s">
        <v>838</v>
      </c>
      <c r="AT161" s="55" t="s">
        <v>838</v>
      </c>
      <c r="AU161" s="55" t="s">
        <v>838</v>
      </c>
      <c r="AV161" s="55" t="s">
        <v>838</v>
      </c>
    </row>
    <row r="162" spans="1:48" x14ac:dyDescent="0.25">
      <c r="A162" s="25">
        <v>155</v>
      </c>
      <c r="B162" s="6">
        <v>45012</v>
      </c>
      <c r="C162" s="9" t="s">
        <v>871</v>
      </c>
      <c r="D162" s="3" t="s">
        <v>42</v>
      </c>
      <c r="E162" t="s">
        <v>4</v>
      </c>
      <c r="F162" t="s">
        <v>5</v>
      </c>
      <c r="G162" t="s">
        <v>870</v>
      </c>
      <c r="H162" s="9" t="s">
        <v>871</v>
      </c>
      <c r="I162" s="55" t="s">
        <v>323</v>
      </c>
      <c r="J162">
        <v>30</v>
      </c>
      <c r="K162">
        <v>10</v>
      </c>
      <c r="L162">
        <v>13</v>
      </c>
      <c r="M162">
        <f t="shared" ref="M162" si="48">J162/5+7*K162/2+L162</f>
        <v>54</v>
      </c>
      <c r="N162" t="str">
        <f>IF(M162&lt;25,"Mild",IF(AND(M162&gt;=25,M162&lt;=50),"Moderate",IF(M162&gt;50,"Severe","")))</f>
        <v>Severe</v>
      </c>
      <c r="O162">
        <v>5.4</v>
      </c>
      <c r="P162">
        <v>0.8</v>
      </c>
      <c r="Q162" s="8"/>
      <c r="R162">
        <v>7.7</v>
      </c>
      <c r="S162">
        <v>7.9</v>
      </c>
      <c r="T162">
        <v>8</v>
      </c>
      <c r="U162" s="41">
        <f t="shared" ref="U162" si="49">AVERAGE(R162:T162)</f>
        <v>7.8666666666666671</v>
      </c>
      <c r="V162">
        <v>15.8</v>
      </c>
      <c r="W162">
        <v>17.5</v>
      </c>
      <c r="X162">
        <v>19.100000000000001</v>
      </c>
      <c r="Y162" s="41">
        <f t="shared" ref="Y162" si="50">AVERAGE(V162:X162)</f>
        <v>17.466666666666665</v>
      </c>
      <c r="Z162">
        <v>4.97</v>
      </c>
      <c r="AA162">
        <v>4.95</v>
      </c>
      <c r="AB162">
        <v>4.9400000000000004</v>
      </c>
      <c r="AC162" s="41">
        <f t="shared" ref="AC162" si="51">AVERAGE(Z162:AB162)</f>
        <v>4.9533333333333331</v>
      </c>
      <c r="AD162" s="9">
        <v>7.1</v>
      </c>
      <c r="AE162" s="9">
        <v>6</v>
      </c>
      <c r="AF162" s="9">
        <v>76</v>
      </c>
      <c r="AG162" s="9" t="s">
        <v>872</v>
      </c>
      <c r="AH162" s="9" t="s">
        <v>471</v>
      </c>
      <c r="AI162" s="9" t="s">
        <v>873</v>
      </c>
      <c r="AJ162" s="9">
        <v>25.72</v>
      </c>
      <c r="AK162" s="9">
        <v>63</v>
      </c>
      <c r="AL162" s="9">
        <v>156.5</v>
      </c>
      <c r="AM162" s="9">
        <v>1.01</v>
      </c>
      <c r="AN162" s="9">
        <v>93</v>
      </c>
      <c r="AO162" s="9">
        <v>92</v>
      </c>
      <c r="AQ162" s="55" t="s">
        <v>838</v>
      </c>
      <c r="AR162" s="55" t="s">
        <v>840</v>
      </c>
      <c r="AS162" s="55" t="s">
        <v>838</v>
      </c>
      <c r="AT162" s="55" t="s">
        <v>838</v>
      </c>
      <c r="AU162" s="55" t="s">
        <v>840</v>
      </c>
      <c r="AV162" s="55" t="s">
        <v>838</v>
      </c>
    </row>
    <row r="163" spans="1:48" x14ac:dyDescent="0.25">
      <c r="A163" s="25">
        <v>156</v>
      </c>
      <c r="B163" s="6">
        <v>45033</v>
      </c>
      <c r="C163" s="9" t="s">
        <v>828</v>
      </c>
      <c r="D163" s="3" t="s">
        <v>42</v>
      </c>
      <c r="E163" t="s">
        <v>4</v>
      </c>
      <c r="G163" t="s">
        <v>832</v>
      </c>
      <c r="H163" s="9" t="s">
        <v>828</v>
      </c>
      <c r="I163" s="55"/>
      <c r="M163">
        <f t="shared" ref="M163:M164" si="52">J163/5+7*K163/2+L163</f>
        <v>0</v>
      </c>
      <c r="N163" t="str">
        <f>IF(M163&lt;25,"Mild",IF(AND(M163&gt;=25,M163&lt;=50),"Moderate",IF(M163&gt;50,"Severe","")))</f>
        <v>Mild</v>
      </c>
      <c r="Q163" s="8"/>
      <c r="U163" s="41" t="e">
        <f t="shared" si="45"/>
        <v>#DIV/0!</v>
      </c>
      <c r="Y163" s="41" t="e">
        <f t="shared" si="46"/>
        <v>#DIV/0!</v>
      </c>
      <c r="AC163" s="41" t="e">
        <f t="shared" si="47"/>
        <v>#DIV/0!</v>
      </c>
      <c r="AQ163" s="55" t="s">
        <v>838</v>
      </c>
      <c r="AR163" s="55" t="s">
        <v>840</v>
      </c>
      <c r="AS163" s="55" t="s">
        <v>839</v>
      </c>
      <c r="AT163" s="55" t="s">
        <v>838</v>
      </c>
      <c r="AU163" s="55" t="s">
        <v>840</v>
      </c>
      <c r="AV163" s="55" t="s">
        <v>839</v>
      </c>
    </row>
    <row r="164" spans="1:48" x14ac:dyDescent="0.25">
      <c r="A164" s="25">
        <v>157</v>
      </c>
      <c r="B164" s="6">
        <v>45040</v>
      </c>
      <c r="C164" s="9" t="s">
        <v>845</v>
      </c>
      <c r="D164" s="3" t="s">
        <v>42</v>
      </c>
      <c r="E164" t="s">
        <v>4</v>
      </c>
      <c r="G164" t="s">
        <v>846</v>
      </c>
      <c r="H164" s="9" t="s">
        <v>845</v>
      </c>
      <c r="I164" s="55"/>
      <c r="M164">
        <f t="shared" si="52"/>
        <v>0</v>
      </c>
      <c r="N164" t="str">
        <f>IF(M164&lt;25,"Mild",IF(AND(M164&gt;=25,M164&lt;=50),"Moderate",IF(M164&gt;50,"Severe","")))</f>
        <v>Mild</v>
      </c>
      <c r="Q164" s="8"/>
      <c r="U164" s="41" t="e">
        <f t="shared" si="45"/>
        <v>#DIV/0!</v>
      </c>
      <c r="Y164" s="41" t="e">
        <f t="shared" si="46"/>
        <v>#DIV/0!</v>
      </c>
      <c r="AC164" s="41" t="e">
        <f t="shared" si="47"/>
        <v>#DIV/0!</v>
      </c>
      <c r="AQ164" s="55" t="s">
        <v>837</v>
      </c>
      <c r="AR164" s="55" t="s">
        <v>840</v>
      </c>
      <c r="AS164" s="55" t="s">
        <v>838</v>
      </c>
      <c r="AT164" s="55" t="s">
        <v>837</v>
      </c>
      <c r="AU164" s="55" t="s">
        <v>840</v>
      </c>
      <c r="AV164" s="55" t="s">
        <v>838</v>
      </c>
    </row>
    <row r="165" spans="1:48" x14ac:dyDescent="0.25">
      <c r="A165" s="25">
        <v>158</v>
      </c>
      <c r="B165" s="6">
        <v>45050</v>
      </c>
      <c r="C165" s="9" t="s">
        <v>852</v>
      </c>
      <c r="D165" s="3" t="s">
        <v>42</v>
      </c>
      <c r="E165" t="s">
        <v>4</v>
      </c>
      <c r="F165" t="s">
        <v>8</v>
      </c>
      <c r="G165" t="s">
        <v>792</v>
      </c>
      <c r="H165" s="9" t="s">
        <v>853</v>
      </c>
      <c r="I165" s="55" t="s">
        <v>324</v>
      </c>
      <c r="J165" s="8"/>
      <c r="K165" s="8"/>
      <c r="L165" s="8"/>
      <c r="M165" s="8"/>
      <c r="N165" s="8"/>
      <c r="O165" s="8"/>
      <c r="P165" s="8"/>
      <c r="Q165" s="8"/>
      <c r="R165">
        <v>5.6</v>
      </c>
      <c r="S165">
        <v>6.5</v>
      </c>
      <c r="T165">
        <v>6.1</v>
      </c>
      <c r="U165" s="41">
        <f t="shared" si="45"/>
        <v>6.0666666666666664</v>
      </c>
      <c r="V165">
        <v>32.200000000000003</v>
      </c>
      <c r="W165">
        <v>37.299999999999997</v>
      </c>
      <c r="X165">
        <v>37.299999999999997</v>
      </c>
      <c r="Y165" s="41">
        <f t="shared" si="46"/>
        <v>35.6</v>
      </c>
      <c r="Z165">
        <v>4.67</v>
      </c>
      <c r="AA165">
        <v>4.6900000000000004</v>
      </c>
      <c r="AB165">
        <v>4.6900000000000004</v>
      </c>
      <c r="AC165" s="44">
        <f t="shared" si="47"/>
        <v>4.6833333333333336</v>
      </c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Q165" s="55" t="s">
        <v>838</v>
      </c>
      <c r="AR165" s="55" t="s">
        <v>838</v>
      </c>
      <c r="AS165" s="55" t="s">
        <v>838</v>
      </c>
      <c r="AT165" s="55" t="s">
        <v>838</v>
      </c>
      <c r="AU165" s="55" t="s">
        <v>838</v>
      </c>
      <c r="AV165" s="55" t="s">
        <v>838</v>
      </c>
    </row>
    <row r="166" spans="1:48" x14ac:dyDescent="0.25">
      <c r="A166" s="25">
        <v>159</v>
      </c>
      <c r="B166" s="6">
        <v>45054</v>
      </c>
      <c r="C166" s="9" t="s">
        <v>857</v>
      </c>
      <c r="D166" s="3" t="s">
        <v>42</v>
      </c>
      <c r="E166" t="s">
        <v>4</v>
      </c>
      <c r="F166" t="s">
        <v>5</v>
      </c>
      <c r="G166" t="s">
        <v>776</v>
      </c>
      <c r="H166" s="9" t="s">
        <v>860</v>
      </c>
      <c r="I166" s="55" t="s">
        <v>324</v>
      </c>
      <c r="J166" s="8"/>
      <c r="K166" s="8"/>
      <c r="L166" s="8"/>
      <c r="M166" s="8"/>
      <c r="N166" s="8"/>
      <c r="O166" s="8"/>
      <c r="P166" s="8"/>
      <c r="Q166" s="8"/>
      <c r="R166">
        <v>7.3</v>
      </c>
      <c r="S166">
        <v>8.5</v>
      </c>
      <c r="T166">
        <v>9.4</v>
      </c>
      <c r="U166" s="41">
        <f t="shared" si="45"/>
        <v>8.4</v>
      </c>
      <c r="V166">
        <v>10.8</v>
      </c>
      <c r="W166">
        <v>10.9</v>
      </c>
      <c r="X166">
        <v>10.9</v>
      </c>
      <c r="Y166" s="41">
        <f t="shared" si="46"/>
        <v>10.866666666666667</v>
      </c>
      <c r="Z166">
        <v>4.2699999999999996</v>
      </c>
      <c r="AA166">
        <v>4.3899999999999997</v>
      </c>
      <c r="AB166">
        <v>4.32</v>
      </c>
      <c r="AC166" s="41">
        <f t="shared" si="47"/>
        <v>4.3266666666666671</v>
      </c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Q166" s="55" t="s">
        <v>838</v>
      </c>
      <c r="AR166" s="55" t="s">
        <v>838</v>
      </c>
      <c r="AS166" s="55" t="s">
        <v>838</v>
      </c>
      <c r="AT166" s="55" t="s">
        <v>838</v>
      </c>
      <c r="AU166" s="55" t="s">
        <v>839</v>
      </c>
      <c r="AV166" s="55" t="s">
        <v>838</v>
      </c>
    </row>
    <row r="167" spans="1:48" x14ac:dyDescent="0.25">
      <c r="A167" s="25">
        <v>160</v>
      </c>
      <c r="B167" s="6">
        <v>45054</v>
      </c>
      <c r="C167" s="9" t="s">
        <v>858</v>
      </c>
      <c r="D167" s="3" t="s">
        <v>42</v>
      </c>
      <c r="E167" t="s">
        <v>4</v>
      </c>
      <c r="G167" t="s">
        <v>859</v>
      </c>
      <c r="H167" s="9" t="s">
        <v>858</v>
      </c>
      <c r="M167">
        <f t="shared" ref="M167" si="53">J167/5+7*K167/2+L167</f>
        <v>0</v>
      </c>
      <c r="N167" t="str">
        <f>IF(M167&lt;25,"Mild",IF(AND(M167&gt;=25,M167&lt;=50),"Moderate",IF(M167&gt;50,"Severe","")))</f>
        <v>Mild</v>
      </c>
      <c r="Q167" s="8"/>
      <c r="U167" s="41" t="e">
        <f t="shared" si="45"/>
        <v>#DIV/0!</v>
      </c>
      <c r="Y167" s="41" t="e">
        <f t="shared" si="46"/>
        <v>#DIV/0!</v>
      </c>
      <c r="AC167" s="41" t="e">
        <f t="shared" si="47"/>
        <v>#DIV/0!</v>
      </c>
      <c r="AQ167" s="55" t="s">
        <v>839</v>
      </c>
      <c r="AR167" s="55" t="s">
        <v>840</v>
      </c>
      <c r="AS167" s="55" t="s">
        <v>839</v>
      </c>
      <c r="AT167" s="55" t="s">
        <v>839</v>
      </c>
      <c r="AU167" s="55" t="s">
        <v>840</v>
      </c>
      <c r="AV167" s="55" t="s">
        <v>843</v>
      </c>
    </row>
    <row r="168" spans="1:48" x14ac:dyDescent="0.25">
      <c r="A168" s="25">
        <v>161</v>
      </c>
      <c r="B168" s="6">
        <v>45072</v>
      </c>
      <c r="C168" s="9" t="s">
        <v>862</v>
      </c>
      <c r="D168" s="3" t="s">
        <v>42</v>
      </c>
      <c r="E168" t="s">
        <v>4</v>
      </c>
      <c r="G168" t="s">
        <v>831</v>
      </c>
      <c r="H168" s="9" t="s">
        <v>863</v>
      </c>
      <c r="M168">
        <f t="shared" ref="M168:M169" si="54">J168/5+7*K168/2+L168</f>
        <v>0</v>
      </c>
      <c r="N168" t="str">
        <f>IF(M168&lt;25,"Mild",IF(AND(M168&gt;=25,M168&lt;=50),"Moderate",IF(M168&gt;50,"Severe","")))</f>
        <v>Mild</v>
      </c>
      <c r="Q168" s="8"/>
      <c r="U168" s="41"/>
      <c r="Y168" s="41"/>
      <c r="AC168" s="41"/>
      <c r="AQ168" s="55" t="s">
        <v>843</v>
      </c>
      <c r="AR168" s="55" t="s">
        <v>840</v>
      </c>
      <c r="AS168" s="55" t="s">
        <v>843</v>
      </c>
      <c r="AT168" s="55" t="s">
        <v>838</v>
      </c>
      <c r="AU168" s="55" t="s">
        <v>840</v>
      </c>
      <c r="AV168" s="55" t="s">
        <v>838</v>
      </c>
    </row>
    <row r="169" spans="1:48" x14ac:dyDescent="0.25">
      <c r="A169" s="25">
        <v>162</v>
      </c>
      <c r="B169" s="6">
        <v>45075</v>
      </c>
      <c r="C169" s="9" t="s">
        <v>861</v>
      </c>
      <c r="D169" s="3" t="s">
        <v>42</v>
      </c>
      <c r="E169" t="s">
        <v>4</v>
      </c>
      <c r="G169" t="s">
        <v>864</v>
      </c>
      <c r="H169" s="9" t="s">
        <v>861</v>
      </c>
      <c r="M169">
        <f t="shared" si="54"/>
        <v>0</v>
      </c>
      <c r="N169" t="str">
        <f>IF(M169&lt;25,"Mild",IF(AND(M169&gt;=25,M169&lt;=50),"Moderate",IF(M169&gt;50,"Severe","")))</f>
        <v>Mild</v>
      </c>
      <c r="Q169" s="8"/>
      <c r="U169" s="41" t="e">
        <f t="shared" si="45"/>
        <v>#DIV/0!</v>
      </c>
      <c r="Y169" s="41" t="e">
        <f t="shared" si="46"/>
        <v>#DIV/0!</v>
      </c>
      <c r="AC169" s="41" t="e">
        <f t="shared" si="47"/>
        <v>#DIV/0!</v>
      </c>
      <c r="AQ169" s="55" t="s">
        <v>838</v>
      </c>
      <c r="AR169" s="55" t="s">
        <v>840</v>
      </c>
      <c r="AS169" s="55" t="s">
        <v>838</v>
      </c>
      <c r="AT169" s="55" t="s">
        <v>838</v>
      </c>
      <c r="AU169" s="55" t="s">
        <v>840</v>
      </c>
      <c r="AV169" s="55" t="s">
        <v>839</v>
      </c>
    </row>
    <row r="170" spans="1:48" x14ac:dyDescent="0.25">
      <c r="U170" s="41" t="e">
        <f t="shared" si="45"/>
        <v>#DIV/0!</v>
      </c>
      <c r="Y170" s="41" t="e">
        <f t="shared" si="46"/>
        <v>#DIV/0!</v>
      </c>
      <c r="AC170" s="41" t="e">
        <f t="shared" si="47"/>
        <v>#DIV/0!</v>
      </c>
      <c r="AQ170" s="55"/>
      <c r="AR170" s="55"/>
      <c r="AS170" s="55"/>
      <c r="AT170" s="55"/>
      <c r="AU170" s="55"/>
      <c r="AV170" s="55"/>
    </row>
    <row r="171" spans="1:48" x14ac:dyDescent="0.25">
      <c r="AQ171" s="55"/>
      <c r="AR171" s="55"/>
      <c r="AS171" s="55"/>
      <c r="AT171" s="55"/>
      <c r="AU171" s="55"/>
      <c r="AV171" s="55"/>
    </row>
    <row r="172" spans="1:48" x14ac:dyDescent="0.25">
      <c r="AQ172" s="55"/>
      <c r="AR172" s="55"/>
      <c r="AS172" s="55"/>
      <c r="AT172" s="55"/>
      <c r="AU172" s="55"/>
      <c r="AV172" s="55"/>
    </row>
    <row r="173" spans="1:48" x14ac:dyDescent="0.25">
      <c r="AQ173" s="55"/>
      <c r="AR173" s="55"/>
      <c r="AS173" s="55"/>
      <c r="AT173" s="55"/>
      <c r="AU173" s="55"/>
      <c r="AV173" s="55"/>
    </row>
    <row r="174" spans="1:48" x14ac:dyDescent="0.25">
      <c r="AQ174" s="55"/>
      <c r="AR174" s="55"/>
      <c r="AS174" s="55"/>
      <c r="AT174" s="55"/>
      <c r="AU174" s="55"/>
      <c r="AV174" s="55"/>
    </row>
    <row r="175" spans="1:48" x14ac:dyDescent="0.25">
      <c r="AQ175" s="55"/>
      <c r="AR175" s="55"/>
      <c r="AS175" s="55"/>
      <c r="AT175" s="55"/>
      <c r="AU175" s="55"/>
      <c r="AV175" s="55"/>
    </row>
    <row r="176" spans="1:48" x14ac:dyDescent="0.25">
      <c r="AQ176" s="55"/>
      <c r="AR176" s="55"/>
      <c r="AS176" s="55"/>
      <c r="AT176" s="55"/>
      <c r="AU176" s="55"/>
      <c r="AV176" s="55"/>
    </row>
    <row r="177" spans="43:48" x14ac:dyDescent="0.25">
      <c r="AQ177" s="55"/>
      <c r="AR177" s="55"/>
      <c r="AS177" s="55"/>
      <c r="AT177" s="55"/>
      <c r="AU177" s="55"/>
      <c r="AV177" s="55"/>
    </row>
    <row r="178" spans="43:48" x14ac:dyDescent="0.25">
      <c r="AQ178" s="55"/>
      <c r="AR178" s="55"/>
      <c r="AS178" s="55"/>
      <c r="AT178" s="55"/>
      <c r="AU178" s="55"/>
      <c r="AV178" s="55"/>
    </row>
    <row r="179" spans="43:48" x14ac:dyDescent="0.25">
      <c r="AQ179" s="55"/>
      <c r="AR179" s="55"/>
      <c r="AS179" s="55"/>
      <c r="AT179" s="55"/>
      <c r="AU179" s="55"/>
      <c r="AV179" s="55"/>
    </row>
    <row r="180" spans="43:48" x14ac:dyDescent="0.25">
      <c r="AQ180" s="55"/>
      <c r="AR180" s="55"/>
      <c r="AS180" s="55"/>
      <c r="AT180" s="55"/>
      <c r="AU180" s="55"/>
      <c r="AV180" s="55"/>
    </row>
    <row r="181" spans="43:48" x14ac:dyDescent="0.25">
      <c r="AQ181" s="55"/>
      <c r="AR181" s="55"/>
      <c r="AS181" s="55"/>
      <c r="AT181" s="55"/>
      <c r="AU181" s="55"/>
      <c r="AV181" s="55"/>
    </row>
    <row r="182" spans="43:48" x14ac:dyDescent="0.25">
      <c r="AQ182" s="55"/>
      <c r="AR182" s="55"/>
      <c r="AS182" s="55"/>
      <c r="AT182" s="55"/>
      <c r="AU182" s="55"/>
      <c r="AV182" s="55"/>
    </row>
    <row r="183" spans="43:48" x14ac:dyDescent="0.25">
      <c r="AQ183" s="55"/>
      <c r="AR183" s="55"/>
      <c r="AS183" s="55"/>
      <c r="AT183" s="55"/>
      <c r="AU183" s="55"/>
      <c r="AV183" s="55"/>
    </row>
    <row r="184" spans="43:48" x14ac:dyDescent="0.25">
      <c r="AQ184" s="55"/>
      <c r="AR184" s="55"/>
      <c r="AS184" s="55"/>
      <c r="AT184" s="55"/>
      <c r="AU184" s="55"/>
      <c r="AV184" s="55"/>
    </row>
    <row r="185" spans="43:48" x14ac:dyDescent="0.25">
      <c r="AQ185" s="55"/>
      <c r="AR185" s="55"/>
      <c r="AS185" s="55"/>
      <c r="AT185" s="55"/>
      <c r="AU185" s="55"/>
      <c r="AV185" s="55"/>
    </row>
    <row r="186" spans="43:48" x14ac:dyDescent="0.25">
      <c r="AQ186" s="55"/>
      <c r="AR186" s="55"/>
      <c r="AS186" s="55"/>
      <c r="AT186" s="55"/>
      <c r="AU186" s="55"/>
      <c r="AV186" s="55"/>
    </row>
    <row r="187" spans="43:48" x14ac:dyDescent="0.25">
      <c r="AQ187" s="55"/>
      <c r="AR187" s="55"/>
      <c r="AS187" s="55"/>
      <c r="AT187" s="55"/>
      <c r="AU187" s="55"/>
      <c r="AV187" s="55"/>
    </row>
    <row r="188" spans="43:48" x14ac:dyDescent="0.25">
      <c r="AQ188" s="55"/>
      <c r="AR188" s="55"/>
      <c r="AS188" s="55"/>
      <c r="AT188" s="55"/>
      <c r="AU188" s="55"/>
      <c r="AV188" s="55"/>
    </row>
    <row r="189" spans="43:48" x14ac:dyDescent="0.25">
      <c r="AQ189" s="55"/>
      <c r="AR189" s="55"/>
      <c r="AS189" s="55"/>
      <c r="AT189" s="55"/>
      <c r="AU189" s="55"/>
      <c r="AV189" s="55"/>
    </row>
    <row r="190" spans="43:48" x14ac:dyDescent="0.25">
      <c r="AQ190" s="55"/>
      <c r="AR190" s="55"/>
      <c r="AS190" s="55"/>
      <c r="AT190" s="55"/>
      <c r="AU190" s="55"/>
      <c r="AV190" s="55"/>
    </row>
    <row r="191" spans="43:48" x14ac:dyDescent="0.25">
      <c r="AQ191" s="55"/>
      <c r="AR191" s="55"/>
      <c r="AS191" s="55"/>
      <c r="AT191" s="55"/>
      <c r="AU191" s="55"/>
      <c r="AV191" s="55"/>
    </row>
    <row r="192" spans="43:48" x14ac:dyDescent="0.25">
      <c r="AQ192" s="55"/>
      <c r="AR192" s="55"/>
      <c r="AS192" s="55"/>
      <c r="AT192" s="55"/>
      <c r="AU192" s="55"/>
      <c r="AV192" s="55"/>
    </row>
    <row r="193" spans="43:48" x14ac:dyDescent="0.25">
      <c r="AQ193" s="55"/>
      <c r="AR193" s="55"/>
      <c r="AS193" s="55"/>
      <c r="AT193" s="55"/>
      <c r="AU193" s="55"/>
      <c r="AV193" s="55"/>
    </row>
    <row r="194" spans="43:48" x14ac:dyDescent="0.25">
      <c r="AQ194" s="55"/>
      <c r="AR194" s="55"/>
      <c r="AS194" s="55"/>
      <c r="AT194" s="55"/>
      <c r="AU194" s="55"/>
      <c r="AV194" s="55"/>
    </row>
  </sheetData>
  <autoFilter ref="A4:AP164" xr:uid="{00000000-0009-0000-0000-000000000000}"/>
  <phoneticPr fontId="13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R43"/>
  <sheetViews>
    <sheetView zoomScaleNormal="100" workbookViewId="0">
      <pane xSplit="4" ySplit="2" topLeftCell="E18" activePane="bottomRight" state="frozen"/>
      <selection pane="topRight" activeCell="E1" sqref="E1"/>
      <selection pane="bottomLeft" activeCell="A2" sqref="A2"/>
      <selection pane="bottomRight" activeCell="S13" sqref="S13"/>
    </sheetView>
  </sheetViews>
  <sheetFormatPr defaultRowHeight="15" x14ac:dyDescent="0.25"/>
  <cols>
    <col min="1" max="1" width="4.140625" bestFit="1" customWidth="1"/>
    <col min="2" max="2" width="13.28515625" customWidth="1"/>
    <col min="3" max="3" width="17.7109375" customWidth="1"/>
    <col min="4" max="4" width="16.85546875" customWidth="1"/>
    <col min="5" max="5" width="17" customWidth="1"/>
    <col min="6" max="6" width="15" customWidth="1"/>
    <col min="7" max="7" width="14.140625" customWidth="1"/>
    <col min="8" max="8" width="10.42578125" customWidth="1"/>
    <col min="9" max="9" width="10.7109375" customWidth="1"/>
    <col min="10" max="10" width="10.5703125" customWidth="1"/>
    <col min="13" max="13" width="12" customWidth="1"/>
    <col min="14" max="14" width="9.140625" style="43"/>
    <col min="38" max="49" width="9.140625" style="44"/>
    <col min="50" max="50" width="9.140625" style="43"/>
    <col min="74" max="85" width="9.140625" style="44"/>
    <col min="86" max="86" width="9.140625" style="43"/>
    <col min="110" max="121" width="9.140625" style="44"/>
    <col min="122" max="122" width="9.140625" style="43"/>
  </cols>
  <sheetData>
    <row r="1" spans="1:121" ht="15.75" thickBot="1" x14ac:dyDescent="0.3">
      <c r="N1" s="59" t="s">
        <v>487</v>
      </c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59" t="s">
        <v>488</v>
      </c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59" t="s">
        <v>108</v>
      </c>
      <c r="CI1" s="59"/>
      <c r="CJ1" s="59"/>
      <c r="CK1" s="59"/>
      <c r="CL1" s="59"/>
      <c r="CM1" s="59"/>
      <c r="CN1" s="59"/>
      <c r="CO1" s="59"/>
      <c r="CP1" s="59"/>
      <c r="CQ1" s="59"/>
      <c r="CR1" s="59"/>
      <c r="CS1" s="59"/>
      <c r="CT1" s="59"/>
      <c r="CU1" s="59"/>
      <c r="CV1" s="59"/>
      <c r="CW1" s="59"/>
      <c r="CX1" s="59"/>
      <c r="CY1" s="59"/>
      <c r="CZ1" s="59"/>
      <c r="DA1" s="59"/>
      <c r="DB1" s="59"/>
      <c r="DC1" s="59"/>
      <c r="DD1" s="59"/>
      <c r="DE1" s="59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</row>
    <row r="2" spans="1:121" ht="60.75" thickBot="1" x14ac:dyDescent="0.3">
      <c r="A2" s="5" t="s">
        <v>27</v>
      </c>
      <c r="B2" s="1" t="s">
        <v>26</v>
      </c>
      <c r="C2" s="1" t="s">
        <v>59</v>
      </c>
      <c r="D2" s="1" t="s">
        <v>0</v>
      </c>
      <c r="E2" s="1" t="s">
        <v>73</v>
      </c>
      <c r="F2" s="1" t="s">
        <v>71</v>
      </c>
      <c r="G2" s="1" t="s">
        <v>24</v>
      </c>
      <c r="H2" s="1" t="s">
        <v>45</v>
      </c>
      <c r="I2" s="1" t="s">
        <v>46</v>
      </c>
      <c r="J2" s="1" t="s">
        <v>47</v>
      </c>
      <c r="K2" s="1" t="s">
        <v>48</v>
      </c>
      <c r="L2" s="1" t="s">
        <v>52</v>
      </c>
      <c r="M2" s="1" t="s">
        <v>53</v>
      </c>
      <c r="N2" s="53" t="s">
        <v>627</v>
      </c>
      <c r="O2" s="47" t="s">
        <v>628</v>
      </c>
      <c r="P2" s="47" t="s">
        <v>629</v>
      </c>
      <c r="Q2" s="42" t="s">
        <v>62</v>
      </c>
      <c r="R2" s="47" t="s">
        <v>630</v>
      </c>
      <c r="S2" s="47" t="s">
        <v>631</v>
      </c>
      <c r="T2" s="47" t="s">
        <v>632</v>
      </c>
      <c r="U2" s="42" t="s">
        <v>63</v>
      </c>
      <c r="V2" s="47" t="s">
        <v>633</v>
      </c>
      <c r="W2" s="47" t="s">
        <v>634</v>
      </c>
      <c r="X2" s="47" t="s">
        <v>635</v>
      </c>
      <c r="Y2" s="42" t="s">
        <v>64</v>
      </c>
      <c r="Z2" s="48" t="s">
        <v>687</v>
      </c>
      <c r="AA2" s="48" t="s">
        <v>688</v>
      </c>
      <c r="AB2" s="48" t="s">
        <v>689</v>
      </c>
      <c r="AC2" s="49" t="s">
        <v>65</v>
      </c>
      <c r="AD2" s="48" t="s">
        <v>690</v>
      </c>
      <c r="AE2" s="48" t="s">
        <v>691</v>
      </c>
      <c r="AF2" s="48" t="s">
        <v>692</v>
      </c>
      <c r="AG2" s="49" t="s">
        <v>66</v>
      </c>
      <c r="AH2" s="48" t="s">
        <v>693</v>
      </c>
      <c r="AI2" s="48" t="s">
        <v>694</v>
      </c>
      <c r="AJ2" s="48" t="s">
        <v>695</v>
      </c>
      <c r="AK2" s="49" t="s">
        <v>67</v>
      </c>
      <c r="AL2" s="50" t="s">
        <v>696</v>
      </c>
      <c r="AM2" s="50" t="s">
        <v>697</v>
      </c>
      <c r="AN2" s="50" t="s">
        <v>698</v>
      </c>
      <c r="AO2" s="51" t="s">
        <v>68</v>
      </c>
      <c r="AP2" s="50" t="s">
        <v>699</v>
      </c>
      <c r="AQ2" s="50" t="s">
        <v>700</v>
      </c>
      <c r="AR2" s="50" t="s">
        <v>701</v>
      </c>
      <c r="AS2" s="51" t="s">
        <v>69</v>
      </c>
      <c r="AT2" s="50" t="s">
        <v>702</v>
      </c>
      <c r="AU2" s="50" t="s">
        <v>703</v>
      </c>
      <c r="AV2" s="50" t="s">
        <v>704</v>
      </c>
      <c r="AW2" s="52" t="s">
        <v>70</v>
      </c>
      <c r="AX2" s="53" t="s">
        <v>627</v>
      </c>
      <c r="AY2" s="47" t="s">
        <v>628</v>
      </c>
      <c r="AZ2" s="47" t="s">
        <v>629</v>
      </c>
      <c r="BA2" s="42" t="s">
        <v>62</v>
      </c>
      <c r="BB2" s="47" t="s">
        <v>630</v>
      </c>
      <c r="BC2" s="47" t="s">
        <v>631</v>
      </c>
      <c r="BD2" s="47" t="s">
        <v>632</v>
      </c>
      <c r="BE2" s="42" t="s">
        <v>63</v>
      </c>
      <c r="BF2" s="47" t="s">
        <v>633</v>
      </c>
      <c r="BG2" s="47" t="s">
        <v>634</v>
      </c>
      <c r="BH2" s="47" t="s">
        <v>635</v>
      </c>
      <c r="BI2" s="42" t="s">
        <v>64</v>
      </c>
      <c r="BJ2" s="48" t="s">
        <v>687</v>
      </c>
      <c r="BK2" s="48" t="s">
        <v>688</v>
      </c>
      <c r="BL2" s="48" t="s">
        <v>689</v>
      </c>
      <c r="BM2" s="49" t="s">
        <v>65</v>
      </c>
      <c r="BN2" s="48" t="s">
        <v>690</v>
      </c>
      <c r="BO2" s="48" t="s">
        <v>691</v>
      </c>
      <c r="BP2" s="48" t="s">
        <v>692</v>
      </c>
      <c r="BQ2" s="49" t="s">
        <v>66</v>
      </c>
      <c r="BR2" s="48" t="s">
        <v>693</v>
      </c>
      <c r="BS2" s="48" t="s">
        <v>694</v>
      </c>
      <c r="BT2" s="48" t="s">
        <v>695</v>
      </c>
      <c r="BU2" s="49" t="s">
        <v>67</v>
      </c>
      <c r="BV2" s="50" t="s">
        <v>696</v>
      </c>
      <c r="BW2" s="50" t="s">
        <v>697</v>
      </c>
      <c r="BX2" s="50" t="s">
        <v>698</v>
      </c>
      <c r="BY2" s="51" t="s">
        <v>68</v>
      </c>
      <c r="BZ2" s="50" t="s">
        <v>699</v>
      </c>
      <c r="CA2" s="50" t="s">
        <v>700</v>
      </c>
      <c r="CB2" s="50" t="s">
        <v>701</v>
      </c>
      <c r="CC2" s="51" t="s">
        <v>69</v>
      </c>
      <c r="CD2" s="50" t="s">
        <v>702</v>
      </c>
      <c r="CE2" s="50" t="s">
        <v>703</v>
      </c>
      <c r="CF2" s="50" t="s">
        <v>704</v>
      </c>
      <c r="CG2" s="52" t="s">
        <v>70</v>
      </c>
      <c r="CH2" s="53" t="s">
        <v>627</v>
      </c>
      <c r="CI2" s="47" t="s">
        <v>628</v>
      </c>
      <c r="CJ2" s="47" t="s">
        <v>629</v>
      </c>
      <c r="CK2" s="42" t="s">
        <v>62</v>
      </c>
      <c r="CL2" s="47" t="s">
        <v>630</v>
      </c>
      <c r="CM2" s="47" t="s">
        <v>631</v>
      </c>
      <c r="CN2" s="47" t="s">
        <v>632</v>
      </c>
      <c r="CO2" s="42" t="s">
        <v>63</v>
      </c>
      <c r="CP2" s="47" t="s">
        <v>633</v>
      </c>
      <c r="CQ2" s="47" t="s">
        <v>634</v>
      </c>
      <c r="CR2" s="47" t="s">
        <v>635</v>
      </c>
      <c r="CS2" s="42" t="s">
        <v>64</v>
      </c>
      <c r="CT2" s="48" t="s">
        <v>687</v>
      </c>
      <c r="CU2" s="48" t="s">
        <v>688</v>
      </c>
      <c r="CV2" s="48" t="s">
        <v>689</v>
      </c>
      <c r="CW2" s="49" t="s">
        <v>65</v>
      </c>
      <c r="CX2" s="48" t="s">
        <v>690</v>
      </c>
      <c r="CY2" s="48" t="s">
        <v>691</v>
      </c>
      <c r="CZ2" s="48" t="s">
        <v>692</v>
      </c>
      <c r="DA2" s="49" t="s">
        <v>66</v>
      </c>
      <c r="DB2" s="48" t="s">
        <v>693</v>
      </c>
      <c r="DC2" s="48" t="s">
        <v>694</v>
      </c>
      <c r="DD2" s="48" t="s">
        <v>695</v>
      </c>
      <c r="DE2" s="49" t="s">
        <v>67</v>
      </c>
      <c r="DF2" s="50" t="s">
        <v>696</v>
      </c>
      <c r="DG2" s="50" t="s">
        <v>697</v>
      </c>
      <c r="DH2" s="50" t="s">
        <v>698</v>
      </c>
      <c r="DI2" s="51" t="s">
        <v>68</v>
      </c>
      <c r="DJ2" s="50" t="s">
        <v>699</v>
      </c>
      <c r="DK2" s="50" t="s">
        <v>700</v>
      </c>
      <c r="DL2" s="50" t="s">
        <v>701</v>
      </c>
      <c r="DM2" s="51" t="s">
        <v>69</v>
      </c>
      <c r="DN2" s="50" t="s">
        <v>702</v>
      </c>
      <c r="DO2" s="50" t="s">
        <v>703</v>
      </c>
      <c r="DP2" s="50" t="s">
        <v>704</v>
      </c>
      <c r="DQ2" s="52" t="s">
        <v>70</v>
      </c>
    </row>
    <row r="3" spans="1:121" x14ac:dyDescent="0.25">
      <c r="A3">
        <v>1</v>
      </c>
      <c r="B3" s="2">
        <v>44298</v>
      </c>
      <c r="C3" s="2">
        <v>44299</v>
      </c>
      <c r="D3" s="3" t="s">
        <v>41</v>
      </c>
      <c r="E3" s="3" t="s">
        <v>38</v>
      </c>
      <c r="F3" s="4" t="s">
        <v>4</v>
      </c>
      <c r="G3" s="3" t="s">
        <v>41</v>
      </c>
      <c r="H3">
        <v>10</v>
      </c>
      <c r="I3">
        <v>5</v>
      </c>
      <c r="J3">
        <v>6</v>
      </c>
      <c r="K3">
        <f t="shared" ref="K3" si="0">H3/5+7*I3/2+J3</f>
        <v>25.5</v>
      </c>
      <c r="L3">
        <v>1.8</v>
      </c>
      <c r="M3">
        <v>0.2</v>
      </c>
      <c r="N3" s="43">
        <v>10.1</v>
      </c>
      <c r="O3">
        <v>13.1</v>
      </c>
      <c r="P3">
        <v>12.6</v>
      </c>
      <c r="Q3" s="41">
        <f>AVERAGE(N3:P3)</f>
        <v>11.933333333333332</v>
      </c>
      <c r="R3">
        <v>11.6</v>
      </c>
      <c r="S3">
        <v>15.1</v>
      </c>
      <c r="T3">
        <v>10.7</v>
      </c>
      <c r="U3" s="41">
        <f>AVERAGE(R3:T3)</f>
        <v>12.466666666666667</v>
      </c>
      <c r="V3">
        <v>14.9</v>
      </c>
      <c r="W3">
        <v>15.8</v>
      </c>
      <c r="X3">
        <v>16.3</v>
      </c>
      <c r="Y3" s="41">
        <f>AVERAGE(V3:X3)</f>
        <v>15.666666666666666</v>
      </c>
      <c r="Z3" s="41">
        <v>49.4</v>
      </c>
      <c r="AA3" s="41">
        <v>48</v>
      </c>
      <c r="AB3" s="41">
        <v>53.2</v>
      </c>
      <c r="AC3" s="41">
        <f>AVERAGE(Z3:AB3)</f>
        <v>50.20000000000001</v>
      </c>
      <c r="AD3">
        <v>45.3</v>
      </c>
      <c r="AE3">
        <v>45.3</v>
      </c>
      <c r="AF3">
        <v>44.5</v>
      </c>
      <c r="AG3" s="41">
        <f>AVERAGE(AD3:AF3)</f>
        <v>45.033333333333331</v>
      </c>
      <c r="AH3">
        <v>59.1</v>
      </c>
      <c r="AI3">
        <v>48.4</v>
      </c>
      <c r="AJ3">
        <v>53.7</v>
      </c>
      <c r="AK3" s="41">
        <f>AVERAGE(AH3:AJ3)</f>
        <v>53.733333333333327</v>
      </c>
      <c r="AL3" s="44">
        <v>7.11</v>
      </c>
      <c r="AM3" s="44">
        <v>7.08</v>
      </c>
      <c r="AN3" s="44">
        <v>7.1</v>
      </c>
      <c r="AO3" s="44">
        <f>AVERAGE(AL3:AN3)</f>
        <v>7.0966666666666667</v>
      </c>
      <c r="AP3" s="44">
        <v>5.39</v>
      </c>
      <c r="AQ3" s="44">
        <v>5.38</v>
      </c>
      <c r="AR3" s="44">
        <v>5.34</v>
      </c>
      <c r="AS3" s="44">
        <f>AVERAGE(AP3:AR3)</f>
        <v>5.37</v>
      </c>
      <c r="AT3" s="44">
        <v>5.58</v>
      </c>
      <c r="AU3" s="44">
        <v>5.51</v>
      </c>
      <c r="AV3" s="44">
        <v>5.48</v>
      </c>
      <c r="AW3" s="44">
        <f>AVERAGE(AT3:AV3)</f>
        <v>5.5233333333333334</v>
      </c>
      <c r="AX3" s="43">
        <v>14.3</v>
      </c>
      <c r="AY3">
        <v>12.9</v>
      </c>
      <c r="AZ3">
        <v>14.5</v>
      </c>
      <c r="BA3" s="41">
        <f>AVERAGE(AX3:AZ3)</f>
        <v>13.9</v>
      </c>
      <c r="BB3">
        <v>16.8</v>
      </c>
      <c r="BC3">
        <v>14.6</v>
      </c>
      <c r="BD3">
        <v>13.2</v>
      </c>
      <c r="BE3" s="41">
        <f>AVERAGE(BB3:BD3)</f>
        <v>14.866666666666665</v>
      </c>
      <c r="BF3">
        <v>12.3</v>
      </c>
      <c r="BG3">
        <v>14.2</v>
      </c>
      <c r="BH3">
        <v>14.4</v>
      </c>
      <c r="BI3" s="41">
        <f>AVERAGE(BF3:BH3)</f>
        <v>13.633333333333333</v>
      </c>
      <c r="BJ3" s="41">
        <v>56</v>
      </c>
      <c r="BK3" s="41">
        <v>55.4</v>
      </c>
      <c r="BL3" s="41">
        <v>62.6</v>
      </c>
      <c r="BM3" s="41">
        <f>AVERAGE(BJ3:BL3)</f>
        <v>58</v>
      </c>
      <c r="BN3" s="41">
        <v>32.299999999999997</v>
      </c>
      <c r="BO3" s="41">
        <v>33.299999999999997</v>
      </c>
      <c r="BP3" s="41">
        <v>33.299999999999997</v>
      </c>
      <c r="BQ3" s="41">
        <f>AVERAGE(BN3:BP3)</f>
        <v>32.966666666666661</v>
      </c>
      <c r="BR3" s="41">
        <v>44.6</v>
      </c>
      <c r="BS3" s="41">
        <v>44.5</v>
      </c>
      <c r="BT3" s="41">
        <v>49.7</v>
      </c>
      <c r="BU3" s="41">
        <f>AVERAGE(BR3:BT3)</f>
        <v>46.266666666666673</v>
      </c>
      <c r="BV3" s="44">
        <v>7.13</v>
      </c>
      <c r="BW3" s="44">
        <v>7</v>
      </c>
      <c r="BX3" s="44">
        <v>6.87</v>
      </c>
      <c r="BY3" s="44">
        <f>AVERAGE(BV3:BX3)</f>
        <v>7</v>
      </c>
      <c r="BZ3" s="44">
        <v>5.13</v>
      </c>
      <c r="CA3" s="44">
        <v>5.27</v>
      </c>
      <c r="CB3" s="44">
        <v>5.3</v>
      </c>
      <c r="CC3" s="44">
        <f>AVERAGE(BZ3:CB3)</f>
        <v>5.2333333333333334</v>
      </c>
      <c r="CD3" s="44">
        <v>6.14</v>
      </c>
      <c r="CE3" s="44">
        <v>6.07</v>
      </c>
      <c r="CF3" s="44">
        <v>6.02</v>
      </c>
      <c r="CG3" s="44">
        <f>AVERAGE(CD3:CF3)</f>
        <v>6.0766666666666671</v>
      </c>
      <c r="CH3" s="43">
        <v>6.1</v>
      </c>
      <c r="CI3">
        <v>7</v>
      </c>
      <c r="CJ3">
        <v>6.8</v>
      </c>
      <c r="CK3" s="41">
        <f>AVERAGE(CH3:CJ3)</f>
        <v>6.6333333333333329</v>
      </c>
      <c r="CL3">
        <v>17.3</v>
      </c>
      <c r="CM3">
        <v>17.8</v>
      </c>
      <c r="CN3">
        <v>18.399999999999999</v>
      </c>
      <c r="CO3" s="41">
        <f>AVERAGE(CL3:CN3)</f>
        <v>17.833333333333332</v>
      </c>
      <c r="CP3">
        <v>18.7</v>
      </c>
      <c r="CQ3">
        <v>23.4</v>
      </c>
      <c r="CR3">
        <v>21.7</v>
      </c>
      <c r="CS3" s="41">
        <f>AVERAGE(CP3:CR3)</f>
        <v>21.266666666666666</v>
      </c>
      <c r="CT3" s="41">
        <v>25.9</v>
      </c>
      <c r="CU3" s="41">
        <v>32.200000000000003</v>
      </c>
      <c r="CV3" s="41">
        <v>25.8</v>
      </c>
      <c r="CW3" s="41">
        <f>AVERAGE(CT3:CV3)</f>
        <v>27.966666666666669</v>
      </c>
      <c r="CX3" s="41">
        <v>37.200000000000003</v>
      </c>
      <c r="CY3" s="41">
        <v>30.6</v>
      </c>
      <c r="CZ3" s="41">
        <v>35.1</v>
      </c>
      <c r="DA3" s="41">
        <f>AVERAGE(CX3:CZ3)</f>
        <v>34.300000000000004</v>
      </c>
      <c r="DB3" s="41">
        <v>17.600000000000001</v>
      </c>
      <c r="DC3" s="41">
        <v>22.4</v>
      </c>
      <c r="DD3" s="41">
        <v>24.1</v>
      </c>
      <c r="DE3" s="41">
        <f>AVERAGE(DB3:DD3)</f>
        <v>21.366666666666664</v>
      </c>
      <c r="DF3" s="41">
        <v>7.36</v>
      </c>
      <c r="DG3" s="41">
        <v>7.46</v>
      </c>
      <c r="DH3" s="41">
        <v>7.4</v>
      </c>
      <c r="DI3" s="44">
        <f>AVERAGE(DF3:DH3)</f>
        <v>7.4066666666666663</v>
      </c>
      <c r="DJ3" s="41">
        <v>6.15</v>
      </c>
      <c r="DK3" s="41">
        <v>6.1</v>
      </c>
      <c r="DL3" s="41">
        <v>6.06</v>
      </c>
      <c r="DM3" s="44">
        <f>AVERAGE(DJ3:DL3)</f>
        <v>6.1033333333333326</v>
      </c>
      <c r="DN3" s="41">
        <v>6.38</v>
      </c>
      <c r="DO3" s="41">
        <v>6.3</v>
      </c>
      <c r="DP3" s="41">
        <v>6.19</v>
      </c>
      <c r="DQ3" s="44">
        <f>AVERAGE(DN3:DP3)</f>
        <v>6.29</v>
      </c>
    </row>
    <row r="4" spans="1:121" x14ac:dyDescent="0.25">
      <c r="A4">
        <v>2</v>
      </c>
      <c r="B4" s="6">
        <v>44384</v>
      </c>
      <c r="C4" s="6">
        <v>44385</v>
      </c>
      <c r="D4" s="3" t="s">
        <v>60</v>
      </c>
      <c r="E4" s="3" t="s">
        <v>55</v>
      </c>
      <c r="F4" t="s">
        <v>72</v>
      </c>
      <c r="G4" s="3" t="s">
        <v>60</v>
      </c>
      <c r="H4" s="8"/>
      <c r="I4" s="8"/>
      <c r="J4" s="8"/>
      <c r="K4" s="8"/>
      <c r="L4" s="8"/>
      <c r="M4" s="8"/>
      <c r="N4" s="43">
        <v>6</v>
      </c>
      <c r="O4">
        <v>5.5</v>
      </c>
      <c r="P4">
        <v>5.6</v>
      </c>
      <c r="Q4" s="41">
        <f t="shared" ref="Q4:Q42" si="1">AVERAGE(N4:P4)</f>
        <v>5.7</v>
      </c>
      <c r="R4">
        <v>7.4</v>
      </c>
      <c r="S4">
        <v>8.5</v>
      </c>
      <c r="T4">
        <v>8</v>
      </c>
      <c r="U4" s="41">
        <f t="shared" ref="U4:U42" si="2">AVERAGE(R4:T4)</f>
        <v>7.9666666666666659</v>
      </c>
      <c r="V4">
        <v>7.2</v>
      </c>
      <c r="W4">
        <v>7.1</v>
      </c>
      <c r="X4">
        <v>7.2</v>
      </c>
      <c r="Y4" s="41">
        <f t="shared" ref="Y4:Y42" si="3">AVERAGE(V4:X4)</f>
        <v>7.166666666666667</v>
      </c>
      <c r="Z4" s="41">
        <v>30.2</v>
      </c>
      <c r="AA4" s="41">
        <v>31.9</v>
      </c>
      <c r="AB4" s="41">
        <v>39.200000000000003</v>
      </c>
      <c r="AC4" s="41">
        <f t="shared" ref="AC4:AC42" si="4">AVERAGE(Z4:AB4)</f>
        <v>33.766666666666666</v>
      </c>
      <c r="AD4" s="41">
        <v>50.2</v>
      </c>
      <c r="AE4" s="41">
        <v>50.2</v>
      </c>
      <c r="AF4" s="41">
        <v>46.7</v>
      </c>
      <c r="AG4" s="41">
        <f t="shared" ref="AG4:AG42" si="5">AVERAGE(AD4:AF4)</f>
        <v>49.033333333333339</v>
      </c>
      <c r="AH4" s="41">
        <v>46.7</v>
      </c>
      <c r="AI4" s="41">
        <v>45.2</v>
      </c>
      <c r="AJ4" s="41">
        <v>50.1</v>
      </c>
      <c r="AK4" s="41">
        <f t="shared" ref="AK4:AK42" si="6">AVERAGE(AH4:AJ4)</f>
        <v>47.333333333333336</v>
      </c>
      <c r="AL4" s="44">
        <v>6.63</v>
      </c>
      <c r="AM4" s="44">
        <v>5.98</v>
      </c>
      <c r="AN4" s="44">
        <v>5.94</v>
      </c>
      <c r="AO4" s="44">
        <f t="shared" ref="AO4:AO42" si="7">AVERAGE(AL4:AN4)</f>
        <v>6.1833333333333336</v>
      </c>
      <c r="AP4" s="44">
        <v>6.54</v>
      </c>
      <c r="AQ4" s="44">
        <v>6.51</v>
      </c>
      <c r="AR4" s="44">
        <v>6.49</v>
      </c>
      <c r="AS4" s="44">
        <f t="shared" ref="AS4:AS42" si="8">AVERAGE(AP4:AR4)</f>
        <v>6.5133333333333328</v>
      </c>
      <c r="AT4" s="44">
        <v>6.46</v>
      </c>
      <c r="AU4" s="44">
        <v>6.42</v>
      </c>
      <c r="AV4" s="44">
        <v>6.41</v>
      </c>
      <c r="AW4" s="44">
        <f t="shared" ref="AW4:AW42" si="9">AVERAGE(AT4:AV4)</f>
        <v>6.43</v>
      </c>
      <c r="AX4" s="43">
        <v>6.4</v>
      </c>
      <c r="AY4">
        <v>6.1</v>
      </c>
      <c r="AZ4">
        <v>6.7</v>
      </c>
      <c r="BA4" s="41">
        <f t="shared" ref="BA4:BA42" si="10">AVERAGE(AX4:AZ4)</f>
        <v>6.3999999999999995</v>
      </c>
      <c r="BB4">
        <v>6.8</v>
      </c>
      <c r="BC4">
        <v>7.3</v>
      </c>
      <c r="BD4">
        <v>7</v>
      </c>
      <c r="BE4" s="41">
        <f t="shared" ref="BE4:BE42" si="11">AVERAGE(BB4:BD4)</f>
        <v>7.0333333333333341</v>
      </c>
      <c r="BF4">
        <v>7.5</v>
      </c>
      <c r="BG4">
        <v>8.3000000000000007</v>
      </c>
      <c r="BH4">
        <v>7.4</v>
      </c>
      <c r="BI4" s="41">
        <f t="shared" ref="BI4:BI42" si="12">AVERAGE(BF4:BH4)</f>
        <v>7.7333333333333343</v>
      </c>
      <c r="BJ4" s="41">
        <v>26.5</v>
      </c>
      <c r="BK4" s="41">
        <v>28.5</v>
      </c>
      <c r="BL4" s="41">
        <v>32</v>
      </c>
      <c r="BM4" s="41">
        <f t="shared" ref="BM4:BM42" si="13">AVERAGE(BJ4:BL4)</f>
        <v>29</v>
      </c>
      <c r="BN4" s="41">
        <v>60.6</v>
      </c>
      <c r="BO4" s="41">
        <v>67.5</v>
      </c>
      <c r="BP4" s="41">
        <v>69.5</v>
      </c>
      <c r="BQ4" s="41">
        <f t="shared" ref="BQ4:BQ42" si="14">AVERAGE(BN4:BP4)</f>
        <v>65.86666666666666</v>
      </c>
      <c r="BR4" s="41">
        <v>33.799999999999997</v>
      </c>
      <c r="BS4" s="41">
        <v>36.4</v>
      </c>
      <c r="BT4" s="41">
        <v>39.1</v>
      </c>
      <c r="BU4" s="41">
        <f t="shared" ref="BU4:BU42" si="15">AVERAGE(BR4:BT4)</f>
        <v>36.43333333333333</v>
      </c>
      <c r="BV4" s="44">
        <v>7.12</v>
      </c>
      <c r="BW4" s="44">
        <v>7.13</v>
      </c>
      <c r="BX4" s="44">
        <v>7.11</v>
      </c>
      <c r="BY4" s="44">
        <f t="shared" ref="BY4:BY42" si="16">AVERAGE(BV4:BX4)</f>
        <v>7.12</v>
      </c>
      <c r="BZ4" s="44">
        <v>7.42</v>
      </c>
      <c r="CA4" s="44">
        <v>7.36</v>
      </c>
      <c r="CB4" s="44">
        <v>7.33</v>
      </c>
      <c r="CC4" s="44">
        <f t="shared" ref="CC4:CC42" si="17">AVERAGE(BZ4:CB4)</f>
        <v>7.37</v>
      </c>
      <c r="CD4" s="44">
        <v>7.5</v>
      </c>
      <c r="CE4" s="44">
        <v>7.47</v>
      </c>
      <c r="CF4" s="44">
        <v>6.96</v>
      </c>
      <c r="CG4" s="44">
        <f t="shared" ref="CG4:CG42" si="18">AVERAGE(CD4:CF4)</f>
        <v>7.31</v>
      </c>
      <c r="CH4" s="43">
        <v>6.2</v>
      </c>
      <c r="CI4">
        <v>7.5</v>
      </c>
      <c r="CJ4">
        <v>6.7</v>
      </c>
      <c r="CK4" s="41">
        <f t="shared" ref="CK4:CK42" si="19">AVERAGE(CH4:CJ4)</f>
        <v>6.8</v>
      </c>
      <c r="CL4">
        <v>7.5</v>
      </c>
      <c r="CM4">
        <v>12.1</v>
      </c>
      <c r="CN4">
        <v>10.4</v>
      </c>
      <c r="CO4" s="41">
        <f t="shared" ref="CO4:CO42" si="20">AVERAGE(CL4:CN4)</f>
        <v>10</v>
      </c>
      <c r="CP4">
        <v>4.9000000000000004</v>
      </c>
      <c r="CQ4">
        <v>5.7</v>
      </c>
      <c r="CR4">
        <v>6.4</v>
      </c>
      <c r="CS4" s="41">
        <f t="shared" ref="CS4:CS42" si="21">AVERAGE(CP4:CR4)</f>
        <v>5.666666666666667</v>
      </c>
      <c r="CT4" s="41">
        <v>23.4</v>
      </c>
      <c r="CU4" s="41">
        <v>21</v>
      </c>
      <c r="CV4" s="41">
        <v>28.9</v>
      </c>
      <c r="CW4" s="41">
        <f t="shared" ref="CW4:CW42" si="22">AVERAGE(CT4:CV4)</f>
        <v>24.433333333333334</v>
      </c>
      <c r="CX4" s="41">
        <v>28.8</v>
      </c>
      <c r="CY4" s="41">
        <v>30.4</v>
      </c>
      <c r="CZ4" s="41">
        <v>34.4</v>
      </c>
      <c r="DA4" s="41">
        <f t="shared" ref="DA4:DA42" si="23">AVERAGE(CX4:CZ4)</f>
        <v>31.2</v>
      </c>
      <c r="DB4" s="41">
        <v>17.5</v>
      </c>
      <c r="DC4" s="41">
        <v>17.5</v>
      </c>
      <c r="DD4" s="41">
        <v>19.100000000000001</v>
      </c>
      <c r="DE4" s="41">
        <f t="shared" ref="DE4:DE42" si="24">AVERAGE(DB4:DD4)</f>
        <v>18.033333333333335</v>
      </c>
      <c r="DF4" s="44">
        <v>7.05</v>
      </c>
      <c r="DG4" s="44">
        <v>6.39</v>
      </c>
      <c r="DH4" s="44">
        <v>6.95</v>
      </c>
      <c r="DI4" s="44">
        <f t="shared" ref="DI4:DI42" si="25">AVERAGE(DF4:DH4)</f>
        <v>6.7966666666666669</v>
      </c>
      <c r="DJ4" s="44">
        <v>6.69</v>
      </c>
      <c r="DK4" s="44">
        <v>6.63</v>
      </c>
      <c r="DL4" s="44">
        <v>6.67</v>
      </c>
      <c r="DM4" s="44">
        <f t="shared" ref="DM4:DM42" si="26">AVERAGE(DJ4:DL4)</f>
        <v>6.663333333333334</v>
      </c>
      <c r="DN4" s="44">
        <v>7.3</v>
      </c>
      <c r="DO4" s="44">
        <v>7.19</v>
      </c>
      <c r="DP4" s="44">
        <v>7.14</v>
      </c>
      <c r="DQ4" s="44">
        <f t="shared" ref="DQ4:DQ42" si="27">AVERAGE(DN4:DP4)</f>
        <v>7.21</v>
      </c>
    </row>
    <row r="5" spans="1:121" x14ac:dyDescent="0.25">
      <c r="A5">
        <v>3</v>
      </c>
      <c r="B5" s="6">
        <v>44384</v>
      </c>
      <c r="C5" s="6">
        <v>44385</v>
      </c>
      <c r="D5" s="3" t="s">
        <v>61</v>
      </c>
      <c r="E5" s="3" t="s">
        <v>56</v>
      </c>
      <c r="F5" t="s">
        <v>72</v>
      </c>
      <c r="G5" s="3" t="s">
        <v>61</v>
      </c>
      <c r="H5" s="8"/>
      <c r="I5" s="8"/>
      <c r="J5" s="8"/>
      <c r="K5" s="8"/>
      <c r="L5" s="8"/>
      <c r="M5" s="8"/>
      <c r="N5" s="43">
        <v>7.5</v>
      </c>
      <c r="O5">
        <v>7.5</v>
      </c>
      <c r="P5">
        <v>8</v>
      </c>
      <c r="Q5" s="41">
        <f t="shared" si="1"/>
        <v>7.666666666666667</v>
      </c>
      <c r="R5">
        <v>5.5</v>
      </c>
      <c r="S5">
        <v>5</v>
      </c>
      <c r="T5">
        <v>5.7</v>
      </c>
      <c r="U5" s="41">
        <f t="shared" si="2"/>
        <v>5.3999999999999995</v>
      </c>
      <c r="V5">
        <v>8.3000000000000007</v>
      </c>
      <c r="W5">
        <v>7.5</v>
      </c>
      <c r="X5">
        <v>7.5</v>
      </c>
      <c r="Y5" s="41">
        <f t="shared" si="3"/>
        <v>7.7666666666666666</v>
      </c>
      <c r="Z5" s="41">
        <v>35.700000000000003</v>
      </c>
      <c r="AA5" s="41">
        <v>41.5</v>
      </c>
      <c r="AB5" s="41">
        <v>44.7</v>
      </c>
      <c r="AC5" s="41">
        <f t="shared" si="4"/>
        <v>40.633333333333333</v>
      </c>
      <c r="AD5" s="41">
        <v>43.5</v>
      </c>
      <c r="AE5" s="41">
        <v>40.6</v>
      </c>
      <c r="AF5" s="41">
        <v>55.6</v>
      </c>
      <c r="AG5" s="41">
        <f t="shared" si="5"/>
        <v>46.566666666666663</v>
      </c>
      <c r="AH5" s="41">
        <v>42.6</v>
      </c>
      <c r="AI5" s="41">
        <v>49.2</v>
      </c>
      <c r="AJ5" s="41">
        <v>48.8</v>
      </c>
      <c r="AK5" s="41">
        <f t="shared" si="6"/>
        <v>46.866666666666674</v>
      </c>
      <c r="AL5" s="44">
        <v>4.9000000000000004</v>
      </c>
      <c r="AM5" s="44">
        <v>4.9000000000000004</v>
      </c>
      <c r="AN5" s="44">
        <v>4.78</v>
      </c>
      <c r="AO5" s="44">
        <f t="shared" si="7"/>
        <v>4.8600000000000003</v>
      </c>
      <c r="AP5" s="44">
        <v>5.91</v>
      </c>
      <c r="AQ5" s="44">
        <v>5.84</v>
      </c>
      <c r="AR5" s="44">
        <v>5.8</v>
      </c>
      <c r="AS5" s="44">
        <f t="shared" si="8"/>
        <v>5.8500000000000005</v>
      </c>
      <c r="AT5" s="44">
        <v>5.71</v>
      </c>
      <c r="AU5" s="44">
        <v>5.68</v>
      </c>
      <c r="AV5" s="44">
        <v>5.66</v>
      </c>
      <c r="AW5" s="44">
        <f t="shared" si="9"/>
        <v>5.6833333333333336</v>
      </c>
      <c r="AX5" s="43">
        <v>9.1</v>
      </c>
      <c r="AY5">
        <v>7.7</v>
      </c>
      <c r="AZ5">
        <v>9</v>
      </c>
      <c r="BA5" s="41">
        <f t="shared" si="10"/>
        <v>8.6</v>
      </c>
      <c r="BB5">
        <v>6.9</v>
      </c>
      <c r="BC5">
        <v>6.7</v>
      </c>
      <c r="BD5">
        <v>6.4</v>
      </c>
      <c r="BE5" s="41">
        <f t="shared" si="11"/>
        <v>6.666666666666667</v>
      </c>
      <c r="BF5">
        <v>6.5</v>
      </c>
      <c r="BG5">
        <v>6.6</v>
      </c>
      <c r="BH5">
        <v>6.1</v>
      </c>
      <c r="BI5" s="41">
        <f t="shared" si="12"/>
        <v>6.3999999999999995</v>
      </c>
      <c r="BJ5" s="41">
        <v>49</v>
      </c>
      <c r="BK5" s="41">
        <v>57.6</v>
      </c>
      <c r="BL5" s="41">
        <v>52.2</v>
      </c>
      <c r="BM5" s="41">
        <f t="shared" si="13"/>
        <v>52.933333333333337</v>
      </c>
      <c r="BN5" s="41">
        <v>66.3</v>
      </c>
      <c r="BO5" s="41">
        <v>67.900000000000006</v>
      </c>
      <c r="BP5" s="41">
        <v>73.3</v>
      </c>
      <c r="BQ5" s="41">
        <f t="shared" si="14"/>
        <v>69.166666666666671</v>
      </c>
      <c r="BR5" s="41">
        <v>33.1</v>
      </c>
      <c r="BS5" s="41">
        <v>33.9</v>
      </c>
      <c r="BT5" s="41">
        <v>37</v>
      </c>
      <c r="BU5" s="41">
        <f t="shared" si="15"/>
        <v>34.666666666666664</v>
      </c>
      <c r="BV5" s="44">
        <v>5.0999999999999996</v>
      </c>
      <c r="BW5" s="44">
        <v>4.96</v>
      </c>
      <c r="BX5" s="44">
        <v>4.57</v>
      </c>
      <c r="BY5" s="44">
        <f t="shared" si="16"/>
        <v>4.876666666666666</v>
      </c>
      <c r="BZ5" s="44">
        <v>5.33</v>
      </c>
      <c r="CA5" s="44">
        <v>5.34</v>
      </c>
      <c r="CB5" s="44">
        <v>5.33</v>
      </c>
      <c r="CC5" s="44">
        <f t="shared" si="17"/>
        <v>5.333333333333333</v>
      </c>
      <c r="CD5" s="44">
        <v>5.65</v>
      </c>
      <c r="CE5" s="44">
        <v>5.57</v>
      </c>
      <c r="CF5" s="44">
        <v>5.53</v>
      </c>
      <c r="CG5" s="44">
        <f t="shared" si="18"/>
        <v>5.583333333333333</v>
      </c>
      <c r="CH5" s="43">
        <v>4.4000000000000004</v>
      </c>
      <c r="CI5">
        <v>6.6</v>
      </c>
      <c r="CJ5">
        <v>8.1999999999999993</v>
      </c>
      <c r="CK5" s="41">
        <f t="shared" si="19"/>
        <v>6.3999999999999995</v>
      </c>
      <c r="CL5">
        <v>4.7</v>
      </c>
      <c r="CM5">
        <v>6.1</v>
      </c>
      <c r="CN5">
        <v>6.1</v>
      </c>
      <c r="CO5" s="41">
        <f t="shared" si="20"/>
        <v>5.6333333333333329</v>
      </c>
      <c r="CP5">
        <v>8.5</v>
      </c>
      <c r="CQ5">
        <v>7.5</v>
      </c>
      <c r="CR5">
        <v>7.6</v>
      </c>
      <c r="CS5" s="41">
        <f t="shared" si="21"/>
        <v>7.8666666666666671</v>
      </c>
      <c r="CT5" s="41">
        <v>16.399999999999999</v>
      </c>
      <c r="CU5" s="41">
        <v>29.2</v>
      </c>
      <c r="CV5" s="41">
        <v>29.2</v>
      </c>
      <c r="CW5" s="41">
        <f t="shared" si="22"/>
        <v>24.933333333333334</v>
      </c>
      <c r="CX5" s="41">
        <v>27.7</v>
      </c>
      <c r="CY5" s="41">
        <v>29.2</v>
      </c>
      <c r="CZ5" s="41">
        <v>26</v>
      </c>
      <c r="DA5" s="41">
        <f t="shared" si="23"/>
        <v>27.633333333333336</v>
      </c>
      <c r="DB5" s="41">
        <v>34.5</v>
      </c>
      <c r="DC5" s="41">
        <v>33.5</v>
      </c>
      <c r="DD5" s="41">
        <v>33.6</v>
      </c>
      <c r="DE5" s="41">
        <f t="shared" si="24"/>
        <v>33.866666666666667</v>
      </c>
      <c r="DF5" s="44">
        <v>5.89</v>
      </c>
      <c r="DG5" s="44">
        <v>4.88</v>
      </c>
      <c r="DH5" s="44">
        <v>4.8499999999999996</v>
      </c>
      <c r="DI5" s="44">
        <f t="shared" si="25"/>
        <v>5.2066666666666661</v>
      </c>
      <c r="DJ5" s="44">
        <v>5.32</v>
      </c>
      <c r="DK5" s="44">
        <v>5.25</v>
      </c>
      <c r="DL5" s="44">
        <v>5.2</v>
      </c>
      <c r="DM5" s="44">
        <f t="shared" si="26"/>
        <v>5.2566666666666668</v>
      </c>
      <c r="DN5" s="44">
        <v>6.13</v>
      </c>
      <c r="DO5" s="44">
        <v>6.09</v>
      </c>
      <c r="DP5" s="44">
        <v>6.07</v>
      </c>
      <c r="DQ5" s="44">
        <f t="shared" si="27"/>
        <v>6.0966666666666667</v>
      </c>
    </row>
    <row r="6" spans="1:121" x14ac:dyDescent="0.25">
      <c r="A6">
        <v>4</v>
      </c>
      <c r="B6" s="6">
        <v>44391</v>
      </c>
      <c r="C6" s="6">
        <v>44392</v>
      </c>
      <c r="D6" s="3" t="s">
        <v>80</v>
      </c>
      <c r="E6" s="3" t="s">
        <v>78</v>
      </c>
      <c r="F6" t="s">
        <v>72</v>
      </c>
      <c r="G6" s="3" t="s">
        <v>80</v>
      </c>
      <c r="H6" s="8"/>
      <c r="I6" s="8"/>
      <c r="J6" s="8"/>
      <c r="K6" s="8"/>
      <c r="L6" s="8"/>
      <c r="M6" s="8"/>
      <c r="N6" s="43">
        <v>5.0999999999999996</v>
      </c>
      <c r="O6">
        <v>5.3</v>
      </c>
      <c r="P6">
        <v>5.6</v>
      </c>
      <c r="Q6" s="41">
        <f t="shared" si="1"/>
        <v>5.333333333333333</v>
      </c>
      <c r="R6">
        <v>3.8</v>
      </c>
      <c r="S6">
        <v>4</v>
      </c>
      <c r="T6">
        <v>4</v>
      </c>
      <c r="U6" s="41">
        <f t="shared" si="2"/>
        <v>3.9333333333333336</v>
      </c>
      <c r="V6">
        <v>6.2</v>
      </c>
      <c r="W6">
        <v>4.7</v>
      </c>
      <c r="X6">
        <v>6.1</v>
      </c>
      <c r="Y6" s="41">
        <f t="shared" si="3"/>
        <v>5.666666666666667</v>
      </c>
      <c r="Z6" s="41">
        <v>25.3</v>
      </c>
      <c r="AA6" s="41">
        <v>22.2</v>
      </c>
      <c r="AB6" s="41">
        <v>25.1</v>
      </c>
      <c r="AC6" s="41">
        <f t="shared" si="4"/>
        <v>24.2</v>
      </c>
      <c r="AD6" s="41">
        <v>37.1</v>
      </c>
      <c r="AE6" s="41">
        <v>38.9</v>
      </c>
      <c r="AF6" s="41">
        <v>42</v>
      </c>
      <c r="AG6" s="41">
        <f t="shared" si="5"/>
        <v>39.333333333333336</v>
      </c>
      <c r="AH6" s="41">
        <v>24.1</v>
      </c>
      <c r="AI6" s="41">
        <v>27.3</v>
      </c>
      <c r="AJ6" s="41">
        <v>29</v>
      </c>
      <c r="AK6" s="41">
        <f t="shared" si="6"/>
        <v>26.8</v>
      </c>
      <c r="AL6" s="44">
        <v>8.6</v>
      </c>
      <c r="AM6" s="44">
        <v>7.97</v>
      </c>
      <c r="AN6" s="44">
        <v>7.91</v>
      </c>
      <c r="AO6" s="44">
        <f t="shared" si="7"/>
        <v>8.16</v>
      </c>
      <c r="AP6" s="44">
        <v>5.58</v>
      </c>
      <c r="AQ6" s="44">
        <v>5.66</v>
      </c>
      <c r="AR6" s="44">
        <v>5.69</v>
      </c>
      <c r="AS6" s="44">
        <f t="shared" si="8"/>
        <v>5.6433333333333335</v>
      </c>
      <c r="AT6" s="44">
        <v>6.14</v>
      </c>
      <c r="AU6" s="44">
        <v>6.11</v>
      </c>
      <c r="AV6" s="44">
        <v>6.1</v>
      </c>
      <c r="AW6" s="44">
        <f t="shared" si="9"/>
        <v>6.1166666666666671</v>
      </c>
      <c r="AX6" s="43">
        <v>5.9</v>
      </c>
      <c r="AY6">
        <v>5.3</v>
      </c>
      <c r="AZ6">
        <v>5.6</v>
      </c>
      <c r="BA6" s="41">
        <f t="shared" si="10"/>
        <v>5.5999999999999988</v>
      </c>
      <c r="BB6">
        <v>6.9</v>
      </c>
      <c r="BC6">
        <v>5.7</v>
      </c>
      <c r="BD6">
        <v>5.8</v>
      </c>
      <c r="BE6" s="41">
        <f t="shared" si="11"/>
        <v>6.1333333333333337</v>
      </c>
      <c r="BF6">
        <v>5.7</v>
      </c>
      <c r="BG6">
        <v>5.9</v>
      </c>
      <c r="BH6">
        <v>5.7</v>
      </c>
      <c r="BI6" s="41">
        <f t="shared" si="12"/>
        <v>5.7666666666666666</v>
      </c>
      <c r="BJ6" s="41">
        <v>17.5</v>
      </c>
      <c r="BK6" s="41">
        <v>19.100000000000001</v>
      </c>
      <c r="BL6" s="41">
        <v>20.7</v>
      </c>
      <c r="BM6" s="41">
        <f t="shared" si="13"/>
        <v>19.099999999999998</v>
      </c>
      <c r="BN6" s="41">
        <v>57.5</v>
      </c>
      <c r="BO6" s="41">
        <v>60.9</v>
      </c>
      <c r="BP6" s="41">
        <v>62.5</v>
      </c>
      <c r="BQ6" s="41">
        <f t="shared" si="14"/>
        <v>60.300000000000004</v>
      </c>
      <c r="BR6" s="41">
        <v>27</v>
      </c>
      <c r="BS6" s="41">
        <v>32.299999999999997</v>
      </c>
      <c r="BT6" s="41">
        <v>28.8</v>
      </c>
      <c r="BU6" s="41">
        <f t="shared" si="15"/>
        <v>29.366666666666664</v>
      </c>
      <c r="BV6" s="44">
        <v>7.98</v>
      </c>
      <c r="BW6" s="44">
        <v>7.97</v>
      </c>
      <c r="BX6" s="44">
        <v>7.47</v>
      </c>
      <c r="BY6" s="44">
        <f t="shared" si="16"/>
        <v>7.8066666666666658</v>
      </c>
      <c r="BZ6" s="44">
        <v>5.53</v>
      </c>
      <c r="CA6" s="44">
        <v>5.6</v>
      </c>
      <c r="CB6" s="44">
        <v>5.64</v>
      </c>
      <c r="CC6" s="44">
        <f t="shared" si="17"/>
        <v>5.59</v>
      </c>
      <c r="CD6" s="44">
        <v>5.97</v>
      </c>
      <c r="CE6" s="44">
        <v>6.12</v>
      </c>
      <c r="CF6" s="44">
        <v>6.33</v>
      </c>
      <c r="CG6" s="44">
        <f t="shared" si="18"/>
        <v>6.1400000000000006</v>
      </c>
      <c r="CH6" s="43">
        <v>5.2</v>
      </c>
      <c r="CI6">
        <v>5.9</v>
      </c>
      <c r="CJ6">
        <v>6</v>
      </c>
      <c r="CK6" s="41">
        <f t="shared" si="19"/>
        <v>5.7</v>
      </c>
      <c r="CL6">
        <v>6.8</v>
      </c>
      <c r="CM6">
        <v>7.3</v>
      </c>
      <c r="CN6">
        <v>6.9</v>
      </c>
      <c r="CO6" s="41">
        <f t="shared" si="20"/>
        <v>7</v>
      </c>
      <c r="CP6">
        <v>8.1999999999999993</v>
      </c>
      <c r="CQ6">
        <v>7.1</v>
      </c>
      <c r="CR6">
        <v>7.1</v>
      </c>
      <c r="CS6" s="41">
        <f t="shared" si="21"/>
        <v>7.4666666666666659</v>
      </c>
      <c r="CT6" s="41">
        <v>16.399999999999999</v>
      </c>
      <c r="CU6" s="41">
        <v>17.7</v>
      </c>
      <c r="CV6" s="41">
        <v>17.899999999999999</v>
      </c>
      <c r="CW6" s="41">
        <f t="shared" si="22"/>
        <v>17.333333333333332</v>
      </c>
      <c r="CX6" s="41">
        <v>32.6</v>
      </c>
      <c r="CY6" s="41">
        <v>28.8</v>
      </c>
      <c r="CZ6" s="41">
        <v>33.9</v>
      </c>
      <c r="DA6" s="41">
        <f t="shared" si="23"/>
        <v>31.766666666666669</v>
      </c>
      <c r="DB6" s="41">
        <v>14.6</v>
      </c>
      <c r="DC6" s="41">
        <v>20.7</v>
      </c>
      <c r="DD6" s="41">
        <v>19.100000000000001</v>
      </c>
      <c r="DE6" s="41">
        <f t="shared" si="24"/>
        <v>18.133333333333333</v>
      </c>
      <c r="DF6" s="44">
        <v>7.03</v>
      </c>
      <c r="DG6" s="44">
        <v>6.77</v>
      </c>
      <c r="DH6" s="44">
        <v>6.75</v>
      </c>
      <c r="DI6" s="44">
        <f t="shared" si="25"/>
        <v>6.8500000000000005</v>
      </c>
      <c r="DJ6" s="44">
        <v>5.34</v>
      </c>
      <c r="DK6" s="44">
        <v>5.41</v>
      </c>
      <c r="DL6" s="44">
        <v>5.44</v>
      </c>
      <c r="DM6" s="44">
        <f t="shared" si="26"/>
        <v>5.3966666666666674</v>
      </c>
      <c r="DN6" s="44">
        <v>6.44</v>
      </c>
      <c r="DO6" s="44">
        <v>6.39</v>
      </c>
      <c r="DP6" s="44">
        <v>6.36</v>
      </c>
      <c r="DQ6" s="44">
        <f t="shared" si="27"/>
        <v>6.3966666666666674</v>
      </c>
    </row>
    <row r="7" spans="1:121" x14ac:dyDescent="0.25">
      <c r="A7">
        <v>5</v>
      </c>
      <c r="B7" s="6">
        <v>44391</v>
      </c>
      <c r="C7" s="6">
        <v>44392</v>
      </c>
      <c r="D7" s="3" t="s">
        <v>81</v>
      </c>
      <c r="E7" s="3" t="s">
        <v>79</v>
      </c>
      <c r="F7" t="s">
        <v>72</v>
      </c>
      <c r="G7" s="3" t="s">
        <v>81</v>
      </c>
      <c r="H7" s="8"/>
      <c r="I7" s="8"/>
      <c r="J7" s="8"/>
      <c r="K7" s="8"/>
      <c r="L7" s="8"/>
      <c r="M7" s="8"/>
      <c r="N7" s="43">
        <v>11</v>
      </c>
      <c r="O7">
        <v>11.4</v>
      </c>
      <c r="P7">
        <v>10.3</v>
      </c>
      <c r="Q7" s="41">
        <f t="shared" si="1"/>
        <v>10.9</v>
      </c>
      <c r="R7">
        <v>11.2</v>
      </c>
      <c r="S7">
        <v>10.3</v>
      </c>
      <c r="T7">
        <v>10</v>
      </c>
      <c r="U7" s="41">
        <f t="shared" si="2"/>
        <v>10.5</v>
      </c>
      <c r="V7">
        <v>7.5</v>
      </c>
      <c r="W7">
        <v>8</v>
      </c>
      <c r="X7">
        <v>7.5</v>
      </c>
      <c r="Y7" s="41">
        <f t="shared" si="3"/>
        <v>7.666666666666667</v>
      </c>
      <c r="Z7" s="41">
        <v>79.8</v>
      </c>
      <c r="AA7" s="41">
        <v>82.7</v>
      </c>
      <c r="AB7" s="41">
        <v>81.400000000000006</v>
      </c>
      <c r="AC7" s="41">
        <f t="shared" si="4"/>
        <v>81.3</v>
      </c>
      <c r="AD7" s="41">
        <v>78.8</v>
      </c>
      <c r="AE7" s="41">
        <v>77.900000000000006</v>
      </c>
      <c r="AF7" s="41">
        <v>80.7</v>
      </c>
      <c r="AG7" s="41">
        <f t="shared" si="5"/>
        <v>79.133333333333326</v>
      </c>
      <c r="AH7" s="41">
        <v>79.2</v>
      </c>
      <c r="AI7" s="41">
        <v>83.7</v>
      </c>
      <c r="AJ7" s="41">
        <v>73.599999999999994</v>
      </c>
      <c r="AK7" s="41">
        <f t="shared" si="6"/>
        <v>78.833333333333329</v>
      </c>
      <c r="AL7" s="44">
        <v>6.14</v>
      </c>
      <c r="AM7" s="44">
        <v>6.02</v>
      </c>
      <c r="AN7" s="44">
        <v>5.94</v>
      </c>
      <c r="AO7" s="44">
        <f t="shared" si="7"/>
        <v>6.0333333333333341</v>
      </c>
      <c r="AP7" s="44">
        <v>4.49</v>
      </c>
      <c r="AQ7" s="44">
        <v>4.4800000000000004</v>
      </c>
      <c r="AR7" s="44">
        <v>4.46</v>
      </c>
      <c r="AS7" s="44">
        <f t="shared" si="8"/>
        <v>4.4766666666666666</v>
      </c>
      <c r="AT7" s="44">
        <v>4.6100000000000003</v>
      </c>
      <c r="AU7" s="44">
        <v>4.5999999999999996</v>
      </c>
      <c r="AV7" s="44">
        <v>4.59</v>
      </c>
      <c r="AW7" s="44">
        <f t="shared" si="9"/>
        <v>4.6000000000000005</v>
      </c>
      <c r="AX7" s="43">
        <v>7.5</v>
      </c>
      <c r="AY7">
        <v>6.9</v>
      </c>
      <c r="AZ7">
        <v>6.6</v>
      </c>
      <c r="BA7" s="41">
        <f t="shared" si="10"/>
        <v>7</v>
      </c>
      <c r="BB7">
        <v>7.2</v>
      </c>
      <c r="BC7">
        <v>7.1</v>
      </c>
      <c r="BD7">
        <v>7.5</v>
      </c>
      <c r="BE7" s="41">
        <f t="shared" si="11"/>
        <v>7.2666666666666666</v>
      </c>
      <c r="BF7">
        <v>7.5</v>
      </c>
      <c r="BG7">
        <v>5.7</v>
      </c>
      <c r="BH7">
        <v>7.1</v>
      </c>
      <c r="BI7" s="41">
        <f t="shared" si="12"/>
        <v>6.7666666666666657</v>
      </c>
      <c r="BJ7" s="41">
        <v>63.7</v>
      </c>
      <c r="BK7" s="41">
        <v>69.099999999999994</v>
      </c>
      <c r="BL7" s="41">
        <v>72.2</v>
      </c>
      <c r="BM7" s="41">
        <f t="shared" si="13"/>
        <v>68.333333333333329</v>
      </c>
      <c r="BN7" s="41">
        <v>46.4</v>
      </c>
      <c r="BO7" s="41">
        <v>76.7</v>
      </c>
      <c r="BP7" s="41">
        <v>61.3</v>
      </c>
      <c r="BQ7" s="41">
        <f t="shared" si="14"/>
        <v>61.466666666666661</v>
      </c>
      <c r="BR7" s="41">
        <v>91</v>
      </c>
      <c r="BS7" s="41">
        <v>91.9</v>
      </c>
      <c r="BT7" s="41">
        <v>96.7</v>
      </c>
      <c r="BU7" s="41">
        <f t="shared" si="15"/>
        <v>93.2</v>
      </c>
      <c r="BV7" s="44">
        <v>4.6500000000000004</v>
      </c>
      <c r="BW7" s="44">
        <v>4.62</v>
      </c>
      <c r="BX7" s="44">
        <v>4.62</v>
      </c>
      <c r="BY7" s="44">
        <f t="shared" si="16"/>
        <v>4.63</v>
      </c>
      <c r="BZ7" s="44">
        <v>4.67</v>
      </c>
      <c r="CA7" s="44">
        <v>4.6399999999999997</v>
      </c>
      <c r="CB7" s="44">
        <v>4.62</v>
      </c>
      <c r="CC7" s="44">
        <f t="shared" si="17"/>
        <v>4.6433333333333335</v>
      </c>
      <c r="CD7" s="44">
        <v>5.27</v>
      </c>
      <c r="CE7" s="44">
        <v>5.2</v>
      </c>
      <c r="CF7" s="44">
        <v>5.24</v>
      </c>
      <c r="CG7" s="44">
        <f t="shared" si="18"/>
        <v>5.2366666666666664</v>
      </c>
      <c r="CH7" s="43">
        <v>11.8</v>
      </c>
      <c r="CI7">
        <v>12.2</v>
      </c>
      <c r="CJ7">
        <v>14.3</v>
      </c>
      <c r="CK7" s="41">
        <f t="shared" si="19"/>
        <v>12.766666666666666</v>
      </c>
      <c r="CL7">
        <v>7.9</v>
      </c>
      <c r="CM7">
        <v>7.9</v>
      </c>
      <c r="CN7">
        <v>6.8</v>
      </c>
      <c r="CO7" s="41">
        <f t="shared" si="20"/>
        <v>7.5333333333333341</v>
      </c>
      <c r="CP7">
        <v>10.3</v>
      </c>
      <c r="CQ7">
        <v>10</v>
      </c>
      <c r="CR7">
        <v>8.3000000000000007</v>
      </c>
      <c r="CS7" s="41">
        <f t="shared" si="21"/>
        <v>9.5333333333333332</v>
      </c>
      <c r="CT7" s="41">
        <v>30.7</v>
      </c>
      <c r="CU7" s="41">
        <v>32.299999999999997</v>
      </c>
      <c r="CV7" s="41">
        <v>30.7</v>
      </c>
      <c r="CW7" s="41">
        <f t="shared" si="22"/>
        <v>31.233333333333334</v>
      </c>
      <c r="CX7" s="41">
        <v>99.5</v>
      </c>
      <c r="CY7" s="41">
        <v>98.9</v>
      </c>
      <c r="CZ7" s="41">
        <v>98.1</v>
      </c>
      <c r="DA7" s="41">
        <f t="shared" si="23"/>
        <v>98.833333333333329</v>
      </c>
      <c r="DB7" s="41">
        <v>37.299999999999997</v>
      </c>
      <c r="DC7" s="41">
        <v>56.7</v>
      </c>
      <c r="DD7" s="41">
        <v>68.900000000000006</v>
      </c>
      <c r="DE7" s="41">
        <f t="shared" si="24"/>
        <v>54.300000000000004</v>
      </c>
      <c r="DF7" s="44">
        <v>4.84</v>
      </c>
      <c r="DG7" s="44">
        <v>4.79</v>
      </c>
      <c r="DH7" s="44">
        <v>4.7699999999999996</v>
      </c>
      <c r="DI7" s="44">
        <f t="shared" si="25"/>
        <v>4.8</v>
      </c>
      <c r="DJ7" s="44">
        <v>4.43</v>
      </c>
      <c r="DK7" s="44">
        <v>4.8099999999999996</v>
      </c>
      <c r="DL7" s="44">
        <v>4.84</v>
      </c>
      <c r="DM7" s="44">
        <f t="shared" si="26"/>
        <v>4.6933333333333325</v>
      </c>
      <c r="DN7" s="44">
        <v>6.02</v>
      </c>
      <c r="DO7" s="44">
        <v>5.89</v>
      </c>
      <c r="DP7" s="44">
        <v>5.86</v>
      </c>
      <c r="DQ7" s="44">
        <f t="shared" si="27"/>
        <v>5.9233333333333329</v>
      </c>
    </row>
    <row r="8" spans="1:121" x14ac:dyDescent="0.25">
      <c r="A8">
        <v>6</v>
      </c>
      <c r="B8" s="6">
        <v>44399</v>
      </c>
      <c r="C8" s="6">
        <v>44400</v>
      </c>
      <c r="D8" s="3" t="s">
        <v>92</v>
      </c>
      <c r="E8" s="3" t="s">
        <v>94</v>
      </c>
      <c r="F8" s="4" t="s">
        <v>4</v>
      </c>
      <c r="G8" s="3" t="s">
        <v>92</v>
      </c>
      <c r="H8">
        <v>1</v>
      </c>
      <c r="I8">
        <v>3</v>
      </c>
      <c r="J8">
        <v>4</v>
      </c>
      <c r="K8">
        <f t="shared" ref="K8:K42" si="28">H8/5+7*I8/2+J8</f>
        <v>14.7</v>
      </c>
      <c r="L8">
        <v>0.5</v>
      </c>
      <c r="M8">
        <v>0.2</v>
      </c>
      <c r="N8" s="43">
        <v>5.4</v>
      </c>
      <c r="O8">
        <v>5.3</v>
      </c>
      <c r="P8">
        <v>5</v>
      </c>
      <c r="Q8" s="41">
        <f t="shared" si="1"/>
        <v>5.2333333333333334</v>
      </c>
      <c r="R8">
        <v>5.0999999999999996</v>
      </c>
      <c r="S8">
        <v>5</v>
      </c>
      <c r="T8">
        <v>4.7</v>
      </c>
      <c r="U8" s="41">
        <f t="shared" si="2"/>
        <v>4.9333333333333336</v>
      </c>
      <c r="V8">
        <v>5.5</v>
      </c>
      <c r="W8">
        <v>4.5</v>
      </c>
      <c r="X8">
        <v>47</v>
      </c>
      <c r="Y8" s="41">
        <f t="shared" si="3"/>
        <v>19</v>
      </c>
      <c r="Z8" s="41">
        <v>43.7</v>
      </c>
      <c r="AA8" s="41">
        <v>45</v>
      </c>
      <c r="AB8" s="41">
        <v>45.3</v>
      </c>
      <c r="AC8" s="41">
        <f t="shared" si="4"/>
        <v>44.666666666666664</v>
      </c>
      <c r="AD8" s="41">
        <v>63.8</v>
      </c>
      <c r="AE8" s="41">
        <v>68.7</v>
      </c>
      <c r="AF8" s="41">
        <v>73.7</v>
      </c>
      <c r="AG8" s="41">
        <f t="shared" si="5"/>
        <v>68.733333333333334</v>
      </c>
      <c r="AH8" s="41">
        <v>53.7</v>
      </c>
      <c r="AI8" s="41">
        <v>50.5</v>
      </c>
      <c r="AJ8" s="41">
        <v>50.6</v>
      </c>
      <c r="AK8" s="41">
        <f t="shared" si="6"/>
        <v>51.6</v>
      </c>
      <c r="AL8" s="44">
        <v>6.61</v>
      </c>
      <c r="AM8" s="44">
        <v>6.62</v>
      </c>
      <c r="AN8" s="44">
        <v>6.64</v>
      </c>
      <c r="AO8" s="44">
        <f t="shared" si="7"/>
        <v>6.623333333333334</v>
      </c>
      <c r="AP8" s="44">
        <v>5.97</v>
      </c>
      <c r="AQ8" s="44">
        <v>6</v>
      </c>
      <c r="AR8" s="44">
        <v>6</v>
      </c>
      <c r="AS8" s="44">
        <f t="shared" si="8"/>
        <v>5.9899999999999993</v>
      </c>
      <c r="AT8" s="44">
        <v>6.91</v>
      </c>
      <c r="AU8" s="44">
        <v>6.88</v>
      </c>
      <c r="AV8" s="44">
        <v>6.87</v>
      </c>
      <c r="AW8" s="44">
        <f t="shared" si="9"/>
        <v>6.8866666666666667</v>
      </c>
      <c r="AX8" s="43">
        <v>5.4</v>
      </c>
      <c r="AY8">
        <v>5.2</v>
      </c>
      <c r="AZ8">
        <v>5.4</v>
      </c>
      <c r="BA8" s="41">
        <f t="shared" si="10"/>
        <v>5.333333333333333</v>
      </c>
      <c r="BB8">
        <v>5.3</v>
      </c>
      <c r="BC8">
        <v>4.2</v>
      </c>
      <c r="BD8">
        <v>4.3</v>
      </c>
      <c r="BE8" s="41">
        <f t="shared" si="11"/>
        <v>4.6000000000000005</v>
      </c>
      <c r="BF8">
        <v>3.9</v>
      </c>
      <c r="BG8">
        <v>5</v>
      </c>
      <c r="BH8">
        <v>4.2</v>
      </c>
      <c r="BI8" s="41">
        <f t="shared" si="12"/>
        <v>4.3666666666666671</v>
      </c>
      <c r="BJ8" s="41">
        <v>42</v>
      </c>
      <c r="BK8" s="41">
        <v>48.6</v>
      </c>
      <c r="BL8" s="41">
        <v>46.9</v>
      </c>
      <c r="BM8" s="41">
        <f t="shared" si="13"/>
        <v>45.833333333333336</v>
      </c>
      <c r="BN8" s="41">
        <v>67.900000000000006</v>
      </c>
      <c r="BO8" s="41">
        <v>79.900000000000006</v>
      </c>
      <c r="BP8" s="41">
        <v>72.400000000000006</v>
      </c>
      <c r="BQ8" s="41">
        <f t="shared" si="14"/>
        <v>73.400000000000006</v>
      </c>
      <c r="BR8" s="41">
        <v>64.099999999999994</v>
      </c>
      <c r="BS8" s="41">
        <v>52.1</v>
      </c>
      <c r="BT8" s="41">
        <v>43.9</v>
      </c>
      <c r="BU8" s="41">
        <f t="shared" si="15"/>
        <v>53.366666666666667</v>
      </c>
      <c r="BV8" s="44">
        <v>6.86</v>
      </c>
      <c r="BW8" s="44">
        <v>6.86</v>
      </c>
      <c r="BX8" s="44">
        <v>6.83</v>
      </c>
      <c r="BY8" s="44">
        <f t="shared" si="16"/>
        <v>6.8500000000000005</v>
      </c>
      <c r="BZ8" s="44">
        <v>6.14</v>
      </c>
      <c r="CA8" s="44">
        <v>6.1</v>
      </c>
      <c r="CB8" s="44">
        <v>6.1</v>
      </c>
      <c r="CC8" s="44">
        <f t="shared" si="17"/>
        <v>6.1133333333333324</v>
      </c>
      <c r="CD8" s="44">
        <v>6.68</v>
      </c>
      <c r="CE8" s="44">
        <v>6.67</v>
      </c>
      <c r="CF8" s="44">
        <v>6.67</v>
      </c>
      <c r="CG8" s="44">
        <f t="shared" si="18"/>
        <v>6.6733333333333329</v>
      </c>
      <c r="CH8" s="43">
        <v>6.4</v>
      </c>
      <c r="CI8">
        <v>6.7</v>
      </c>
      <c r="CJ8">
        <v>6.3</v>
      </c>
      <c r="CK8" s="41">
        <f t="shared" si="19"/>
        <v>6.4666666666666677</v>
      </c>
      <c r="CL8">
        <v>4</v>
      </c>
      <c r="CM8">
        <v>4.2</v>
      </c>
      <c r="CN8">
        <v>4.3</v>
      </c>
      <c r="CO8" s="41">
        <f t="shared" si="20"/>
        <v>4.166666666666667</v>
      </c>
      <c r="CP8">
        <v>5.7</v>
      </c>
      <c r="CQ8">
        <v>4.9000000000000004</v>
      </c>
      <c r="CR8">
        <v>5.6</v>
      </c>
      <c r="CS8" s="41">
        <f t="shared" si="21"/>
        <v>5.4000000000000012</v>
      </c>
      <c r="CT8" s="41">
        <v>17.5</v>
      </c>
      <c r="CU8" s="41">
        <v>19.100000000000001</v>
      </c>
      <c r="CV8" s="41">
        <v>19.100000000000001</v>
      </c>
      <c r="CW8" s="41">
        <f t="shared" si="22"/>
        <v>18.566666666666666</v>
      </c>
      <c r="CX8" s="41">
        <v>42</v>
      </c>
      <c r="CY8" s="41">
        <v>42.1</v>
      </c>
      <c r="CZ8" s="41">
        <v>40.4</v>
      </c>
      <c r="DA8" s="41">
        <f t="shared" si="23"/>
        <v>41.5</v>
      </c>
      <c r="DB8" s="41">
        <v>24.1</v>
      </c>
      <c r="DC8" s="41">
        <v>29.9</v>
      </c>
      <c r="DD8" s="41">
        <v>28.2</v>
      </c>
      <c r="DE8" s="41">
        <f t="shared" si="24"/>
        <v>27.400000000000002</v>
      </c>
      <c r="DF8" s="41">
        <v>8.19</v>
      </c>
      <c r="DG8" s="41">
        <v>8.1199999999999992</v>
      </c>
      <c r="DH8" s="41">
        <v>8.07</v>
      </c>
      <c r="DI8" s="44">
        <f t="shared" si="25"/>
        <v>8.1266666666666669</v>
      </c>
      <c r="DJ8" s="41">
        <v>7.24</v>
      </c>
      <c r="DK8" s="41">
        <v>7.16</v>
      </c>
      <c r="DL8" s="41">
        <v>7.06</v>
      </c>
      <c r="DM8" s="44">
        <f t="shared" si="26"/>
        <v>7.1533333333333333</v>
      </c>
      <c r="DN8" s="41">
        <v>7.43</v>
      </c>
      <c r="DO8" s="41">
        <v>7.38</v>
      </c>
      <c r="DP8" s="41">
        <v>7.36</v>
      </c>
      <c r="DQ8" s="44">
        <f t="shared" si="27"/>
        <v>7.39</v>
      </c>
    </row>
    <row r="9" spans="1:121" x14ac:dyDescent="0.25">
      <c r="A9">
        <v>7</v>
      </c>
      <c r="B9" s="2">
        <v>44403</v>
      </c>
      <c r="C9" s="2">
        <v>44404</v>
      </c>
      <c r="D9" s="3" t="s">
        <v>95</v>
      </c>
      <c r="E9" s="3" t="s">
        <v>96</v>
      </c>
      <c r="F9" s="4" t="s">
        <v>4</v>
      </c>
      <c r="G9" s="3" t="s">
        <v>95</v>
      </c>
      <c r="H9">
        <v>20</v>
      </c>
      <c r="I9">
        <v>7</v>
      </c>
      <c r="J9">
        <v>6</v>
      </c>
      <c r="K9">
        <f t="shared" si="28"/>
        <v>34.5</v>
      </c>
      <c r="L9">
        <v>5.7</v>
      </c>
      <c r="M9">
        <v>1.2</v>
      </c>
      <c r="N9" s="43">
        <v>5.2</v>
      </c>
      <c r="O9">
        <v>6.3</v>
      </c>
      <c r="P9">
        <v>5.7</v>
      </c>
      <c r="Q9" s="41">
        <f t="shared" si="1"/>
        <v>5.7333333333333334</v>
      </c>
      <c r="R9">
        <v>5.7</v>
      </c>
      <c r="S9">
        <v>6.4</v>
      </c>
      <c r="T9">
        <v>6.2</v>
      </c>
      <c r="U9" s="41">
        <f t="shared" si="2"/>
        <v>6.1000000000000005</v>
      </c>
      <c r="V9">
        <v>9.1999999999999993</v>
      </c>
      <c r="W9">
        <v>7.4</v>
      </c>
      <c r="X9">
        <v>8.1</v>
      </c>
      <c r="Y9" s="41">
        <f t="shared" si="3"/>
        <v>8.2333333333333343</v>
      </c>
      <c r="Z9" s="41">
        <v>43.9</v>
      </c>
      <c r="AA9" s="41">
        <v>40.700000000000003</v>
      </c>
      <c r="AB9" s="41">
        <v>40.6</v>
      </c>
      <c r="AC9" s="41">
        <f t="shared" si="4"/>
        <v>41.733333333333327</v>
      </c>
      <c r="AD9" s="41">
        <v>45.2</v>
      </c>
      <c r="AE9" s="41">
        <v>55.2</v>
      </c>
      <c r="AF9" s="41">
        <v>53</v>
      </c>
      <c r="AG9" s="41">
        <f t="shared" si="5"/>
        <v>51.133333333333333</v>
      </c>
      <c r="AH9" s="41">
        <v>32.5</v>
      </c>
      <c r="AI9" s="41">
        <v>43.9</v>
      </c>
      <c r="AJ9" s="41">
        <v>46.5</v>
      </c>
      <c r="AK9" s="41">
        <f t="shared" si="6"/>
        <v>40.966666666666669</v>
      </c>
      <c r="AL9" s="44">
        <v>6.81</v>
      </c>
      <c r="AM9" s="44">
        <v>6.77</v>
      </c>
      <c r="AN9" s="44">
        <v>6.74</v>
      </c>
      <c r="AO9" s="44">
        <f t="shared" si="7"/>
        <v>6.7733333333333334</v>
      </c>
      <c r="AP9" s="44">
        <v>7.61</v>
      </c>
      <c r="AQ9" s="44">
        <v>7.67</v>
      </c>
      <c r="AR9" s="44">
        <v>7.63</v>
      </c>
      <c r="AS9" s="44">
        <f t="shared" si="8"/>
        <v>7.6366666666666667</v>
      </c>
      <c r="AT9" s="44">
        <v>5.21</v>
      </c>
      <c r="AU9" s="44">
        <v>5.18</v>
      </c>
      <c r="AV9" s="44">
        <v>5.15</v>
      </c>
      <c r="AW9" s="44">
        <f t="shared" si="9"/>
        <v>5.1800000000000006</v>
      </c>
      <c r="AX9" s="43">
        <v>5.9</v>
      </c>
      <c r="AY9">
        <v>6.1</v>
      </c>
      <c r="AZ9">
        <v>6</v>
      </c>
      <c r="BA9" s="41">
        <f t="shared" si="10"/>
        <v>6</v>
      </c>
      <c r="BB9">
        <v>6.6</v>
      </c>
      <c r="BC9">
        <v>6</v>
      </c>
      <c r="BD9">
        <v>6.3</v>
      </c>
      <c r="BE9" s="41">
        <f t="shared" si="11"/>
        <v>6.3</v>
      </c>
      <c r="BF9">
        <v>7</v>
      </c>
      <c r="BG9">
        <v>5.9</v>
      </c>
      <c r="BH9">
        <v>6.6</v>
      </c>
      <c r="BI9" s="41">
        <f t="shared" si="12"/>
        <v>6.5</v>
      </c>
      <c r="BJ9" s="41">
        <v>40.799999999999997</v>
      </c>
      <c r="BK9" s="41">
        <v>52.4</v>
      </c>
      <c r="BL9" s="41">
        <v>55.9</v>
      </c>
      <c r="BM9" s="41">
        <f t="shared" si="13"/>
        <v>49.699999999999996</v>
      </c>
      <c r="BN9" s="41">
        <v>58.1</v>
      </c>
      <c r="BO9" s="41">
        <v>51.3</v>
      </c>
      <c r="BP9" s="41">
        <v>46</v>
      </c>
      <c r="BQ9" s="41">
        <f t="shared" si="14"/>
        <v>51.800000000000004</v>
      </c>
      <c r="BR9" s="41">
        <v>23.7</v>
      </c>
      <c r="BS9" s="41">
        <v>25.6</v>
      </c>
      <c r="BT9" s="41">
        <v>27.6</v>
      </c>
      <c r="BU9" s="41">
        <f t="shared" si="15"/>
        <v>25.633333333333336</v>
      </c>
      <c r="BV9" s="44">
        <v>6.5</v>
      </c>
      <c r="BW9" s="44">
        <v>6.56</v>
      </c>
      <c r="BX9" s="44">
        <v>6.57</v>
      </c>
      <c r="BY9" s="44">
        <f t="shared" si="16"/>
        <v>6.543333333333333</v>
      </c>
      <c r="BZ9" s="44">
        <v>7.26</v>
      </c>
      <c r="CA9" s="44">
        <v>6.39</v>
      </c>
      <c r="CB9" s="44">
        <v>6.36</v>
      </c>
      <c r="CC9" s="44">
        <f t="shared" si="17"/>
        <v>6.669999999999999</v>
      </c>
      <c r="CD9" s="44">
        <v>5.36</v>
      </c>
      <c r="CE9" s="44">
        <v>5.32</v>
      </c>
      <c r="CF9" s="44">
        <v>5.31</v>
      </c>
      <c r="CG9" s="44">
        <f t="shared" si="18"/>
        <v>5.3299999999999992</v>
      </c>
      <c r="CH9" s="43">
        <v>6.5</v>
      </c>
      <c r="CI9">
        <v>6.7</v>
      </c>
      <c r="CJ9">
        <v>8.5</v>
      </c>
      <c r="CK9" s="41">
        <f t="shared" si="19"/>
        <v>7.2333333333333334</v>
      </c>
      <c r="CL9">
        <v>7.2</v>
      </c>
      <c r="CM9">
        <v>7.2</v>
      </c>
      <c r="CN9">
        <v>7.2</v>
      </c>
      <c r="CO9" s="41">
        <f t="shared" si="20"/>
        <v>7.2</v>
      </c>
      <c r="CP9">
        <v>8.1</v>
      </c>
      <c r="CQ9">
        <v>8.8000000000000007</v>
      </c>
      <c r="CR9">
        <v>7.7</v>
      </c>
      <c r="CS9" s="41">
        <f t="shared" si="21"/>
        <v>8.1999999999999993</v>
      </c>
      <c r="CT9" s="41">
        <v>19.399999999999999</v>
      </c>
      <c r="CU9" s="41">
        <v>19.600000000000001</v>
      </c>
      <c r="CV9" s="41">
        <v>19.600000000000001</v>
      </c>
      <c r="CW9" s="41">
        <f t="shared" si="22"/>
        <v>19.533333333333335</v>
      </c>
      <c r="CX9" s="41">
        <v>16.399999999999999</v>
      </c>
      <c r="CY9" s="41">
        <v>15.4</v>
      </c>
      <c r="CZ9" s="41">
        <v>19.3</v>
      </c>
      <c r="DA9" s="41">
        <f t="shared" si="23"/>
        <v>17.033333333333331</v>
      </c>
      <c r="DB9" s="41">
        <v>14.4</v>
      </c>
      <c r="DC9" s="41">
        <v>17.7</v>
      </c>
      <c r="DD9" s="41">
        <v>16</v>
      </c>
      <c r="DE9" s="41">
        <f t="shared" si="24"/>
        <v>16.033333333333335</v>
      </c>
      <c r="DF9" s="41">
        <v>6.41</v>
      </c>
      <c r="DG9" s="41">
        <v>6.4</v>
      </c>
      <c r="DH9" s="41">
        <v>6.4</v>
      </c>
      <c r="DI9" s="44">
        <f t="shared" si="25"/>
        <v>6.4033333333333333</v>
      </c>
      <c r="DJ9" s="41">
        <v>7.65</v>
      </c>
      <c r="DK9" s="41">
        <v>7.64</v>
      </c>
      <c r="DL9" s="41">
        <v>7.73</v>
      </c>
      <c r="DM9" s="44">
        <f t="shared" si="26"/>
        <v>7.6733333333333329</v>
      </c>
      <c r="DN9" s="41">
        <v>5.87</v>
      </c>
      <c r="DO9" s="41">
        <v>5.82</v>
      </c>
      <c r="DP9" s="41">
        <v>5.79</v>
      </c>
      <c r="DQ9" s="44">
        <f t="shared" si="27"/>
        <v>5.8266666666666671</v>
      </c>
    </row>
    <row r="10" spans="1:121" x14ac:dyDescent="0.25">
      <c r="A10">
        <v>8</v>
      </c>
      <c r="B10" s="6">
        <v>44431</v>
      </c>
      <c r="C10" s="6">
        <v>44432</v>
      </c>
      <c r="D10" s="3" t="s">
        <v>111</v>
      </c>
      <c r="E10" s="3" t="s">
        <v>109</v>
      </c>
      <c r="F10" s="4" t="s">
        <v>4</v>
      </c>
      <c r="G10" s="3" t="s">
        <v>111</v>
      </c>
      <c r="H10">
        <v>40</v>
      </c>
      <c r="I10">
        <v>6</v>
      </c>
      <c r="J10">
        <v>6</v>
      </c>
      <c r="K10">
        <f t="shared" si="28"/>
        <v>35</v>
      </c>
      <c r="L10">
        <v>18.100000000000001</v>
      </c>
      <c r="M10">
        <v>1.6</v>
      </c>
      <c r="N10" s="43">
        <v>10.9</v>
      </c>
      <c r="O10">
        <v>9.8000000000000007</v>
      </c>
      <c r="P10">
        <v>10.4</v>
      </c>
      <c r="Q10" s="41">
        <f t="shared" si="1"/>
        <v>10.366666666666667</v>
      </c>
      <c r="R10">
        <v>11.5</v>
      </c>
      <c r="S10">
        <v>12.5</v>
      </c>
      <c r="T10">
        <v>12.4</v>
      </c>
      <c r="U10" s="41">
        <f t="shared" si="2"/>
        <v>12.133333333333333</v>
      </c>
      <c r="V10">
        <v>8.1999999999999993</v>
      </c>
      <c r="W10">
        <v>8.9</v>
      </c>
      <c r="X10">
        <v>10.4</v>
      </c>
      <c r="Y10" s="41">
        <f t="shared" si="3"/>
        <v>9.1666666666666661</v>
      </c>
      <c r="Z10" s="41">
        <v>9.8000000000000007</v>
      </c>
      <c r="AA10" s="41">
        <v>8.1</v>
      </c>
      <c r="AB10" s="41">
        <v>9.6999999999999993</v>
      </c>
      <c r="AC10" s="41">
        <f t="shared" si="4"/>
        <v>9.1999999999999993</v>
      </c>
      <c r="AD10" s="41">
        <v>11.3</v>
      </c>
      <c r="AE10" s="41">
        <v>11.9</v>
      </c>
      <c r="AF10" s="41">
        <v>11.3</v>
      </c>
      <c r="AG10" s="41">
        <f t="shared" si="5"/>
        <v>11.5</v>
      </c>
      <c r="AH10" s="41">
        <v>8.6999999999999993</v>
      </c>
      <c r="AI10" s="41">
        <v>11.2</v>
      </c>
      <c r="AJ10" s="41">
        <v>11.3</v>
      </c>
      <c r="AK10" s="41">
        <f t="shared" si="6"/>
        <v>10.4</v>
      </c>
      <c r="AL10" s="44">
        <v>5.52</v>
      </c>
      <c r="AM10" s="44">
        <v>5.42</v>
      </c>
      <c r="AN10" s="44">
        <v>5.35</v>
      </c>
      <c r="AO10" s="44">
        <f t="shared" si="7"/>
        <v>5.43</v>
      </c>
      <c r="AP10" s="44">
        <v>4.8600000000000003</v>
      </c>
      <c r="AQ10" s="44">
        <v>4.87</v>
      </c>
      <c r="AR10" s="44">
        <v>4.87</v>
      </c>
      <c r="AS10" s="44">
        <f t="shared" si="8"/>
        <v>4.8666666666666671</v>
      </c>
      <c r="AT10" s="44">
        <v>6.56</v>
      </c>
      <c r="AU10" s="44">
        <v>6.6</v>
      </c>
      <c r="AV10" s="44">
        <v>6.64</v>
      </c>
      <c r="AW10" s="44">
        <f t="shared" si="9"/>
        <v>6.6000000000000005</v>
      </c>
      <c r="AX10" s="43">
        <v>14.9</v>
      </c>
      <c r="AY10">
        <v>17.2</v>
      </c>
      <c r="AZ10">
        <v>15.3</v>
      </c>
      <c r="BA10" s="41">
        <f t="shared" si="10"/>
        <v>15.800000000000002</v>
      </c>
      <c r="BB10">
        <v>16.399999999999999</v>
      </c>
      <c r="BC10">
        <v>18.3</v>
      </c>
      <c r="BD10">
        <v>17.5</v>
      </c>
      <c r="BE10" s="41">
        <f t="shared" si="11"/>
        <v>17.400000000000002</v>
      </c>
      <c r="BF10">
        <v>7</v>
      </c>
      <c r="BG10">
        <v>7.5</v>
      </c>
      <c r="BH10">
        <v>7.6</v>
      </c>
      <c r="BI10" s="41">
        <f t="shared" si="12"/>
        <v>7.3666666666666671</v>
      </c>
      <c r="BJ10" s="41">
        <v>13</v>
      </c>
      <c r="BK10" s="41">
        <v>13.1</v>
      </c>
      <c r="BL10" s="41">
        <v>14.9</v>
      </c>
      <c r="BM10" s="41">
        <f t="shared" si="13"/>
        <v>13.666666666666666</v>
      </c>
      <c r="BN10" s="41">
        <v>20.9</v>
      </c>
      <c r="BO10" s="41">
        <v>14.8</v>
      </c>
      <c r="BP10" s="41">
        <v>13.1</v>
      </c>
      <c r="BQ10" s="41">
        <f t="shared" si="14"/>
        <v>16.266666666666669</v>
      </c>
      <c r="BR10" s="41">
        <v>8.1999999999999993</v>
      </c>
      <c r="BS10" s="41">
        <v>8.3000000000000007</v>
      </c>
      <c r="BT10" s="41">
        <v>9.1999999999999993</v>
      </c>
      <c r="BU10" s="41">
        <f t="shared" si="15"/>
        <v>8.5666666666666664</v>
      </c>
      <c r="BV10" s="44">
        <v>5.49</v>
      </c>
      <c r="BW10" s="44">
        <v>5.48</v>
      </c>
      <c r="BX10" s="44">
        <v>5.47</v>
      </c>
      <c r="BY10" s="44">
        <f t="shared" si="16"/>
        <v>5.48</v>
      </c>
      <c r="BZ10" s="44">
        <v>4.7699999999999996</v>
      </c>
      <c r="CA10" s="44">
        <v>4.8</v>
      </c>
      <c r="CB10" s="44">
        <v>4.83</v>
      </c>
      <c r="CC10" s="44">
        <f t="shared" si="17"/>
        <v>4.8</v>
      </c>
      <c r="CD10" s="44">
        <v>6.66</v>
      </c>
      <c r="CE10" s="44">
        <v>6.66</v>
      </c>
      <c r="CF10" s="44">
        <v>6.66</v>
      </c>
      <c r="CG10" s="44">
        <f t="shared" si="18"/>
        <v>6.66</v>
      </c>
      <c r="CH10" s="43">
        <v>16.3</v>
      </c>
      <c r="CI10">
        <v>13.1</v>
      </c>
      <c r="CJ10">
        <v>12.6</v>
      </c>
      <c r="CK10" s="41">
        <f t="shared" si="19"/>
        <v>14</v>
      </c>
      <c r="CL10">
        <v>15.1</v>
      </c>
      <c r="CM10">
        <v>18.5</v>
      </c>
      <c r="CN10">
        <v>18.899999999999999</v>
      </c>
      <c r="CO10" s="41">
        <f t="shared" si="20"/>
        <v>17.5</v>
      </c>
      <c r="CP10">
        <v>11</v>
      </c>
      <c r="CQ10">
        <v>11.5</v>
      </c>
      <c r="CR10">
        <v>11.5</v>
      </c>
      <c r="CS10" s="41">
        <f t="shared" si="21"/>
        <v>11.333333333333334</v>
      </c>
      <c r="CT10" s="41">
        <v>25.2</v>
      </c>
      <c r="CU10" s="41">
        <v>21.4</v>
      </c>
      <c r="CV10" s="41">
        <v>23.5</v>
      </c>
      <c r="CW10" s="41">
        <f t="shared" si="22"/>
        <v>23.366666666666664</v>
      </c>
      <c r="CX10" s="41">
        <v>11.6</v>
      </c>
      <c r="CY10" s="41">
        <v>10.3</v>
      </c>
      <c r="CZ10" s="41">
        <v>11.7</v>
      </c>
      <c r="DA10" s="41">
        <f t="shared" si="23"/>
        <v>11.199999999999998</v>
      </c>
      <c r="DB10" s="41">
        <v>13.2</v>
      </c>
      <c r="DC10" s="41">
        <v>13.2</v>
      </c>
      <c r="DD10" s="41">
        <v>13.2</v>
      </c>
      <c r="DE10" s="41">
        <f t="shared" si="24"/>
        <v>13.199999999999998</v>
      </c>
      <c r="DF10" s="41">
        <v>5.83</v>
      </c>
      <c r="DG10" s="41">
        <v>5.75</v>
      </c>
      <c r="DH10" s="41">
        <v>5.67</v>
      </c>
      <c r="DI10" s="44">
        <f t="shared" si="25"/>
        <v>5.75</v>
      </c>
      <c r="DJ10" s="41">
        <v>4.9400000000000004</v>
      </c>
      <c r="DK10" s="41">
        <v>4.93</v>
      </c>
      <c r="DL10" s="41">
        <v>4.93</v>
      </c>
      <c r="DM10" s="44">
        <f t="shared" si="26"/>
        <v>4.9333333333333336</v>
      </c>
      <c r="DN10" s="41">
        <v>6.69</v>
      </c>
      <c r="DO10" s="41">
        <v>6.67</v>
      </c>
      <c r="DP10">
        <v>6.69</v>
      </c>
      <c r="DQ10" s="44">
        <f t="shared" si="27"/>
        <v>6.6833333333333336</v>
      </c>
    </row>
    <row r="11" spans="1:121" x14ac:dyDescent="0.25">
      <c r="A11">
        <v>9</v>
      </c>
      <c r="B11" s="6">
        <v>44452</v>
      </c>
      <c r="C11" s="6">
        <v>44453</v>
      </c>
      <c r="D11" s="3" t="s">
        <v>115</v>
      </c>
      <c r="E11" s="3" t="s">
        <v>112</v>
      </c>
      <c r="F11" s="4" t="s">
        <v>4</v>
      </c>
      <c r="G11" s="3" t="s">
        <v>115</v>
      </c>
      <c r="H11">
        <v>15</v>
      </c>
      <c r="I11">
        <v>9</v>
      </c>
      <c r="J11">
        <v>9</v>
      </c>
      <c r="K11">
        <f t="shared" si="28"/>
        <v>43.5</v>
      </c>
      <c r="L11">
        <v>8.4</v>
      </c>
      <c r="M11">
        <v>0.8</v>
      </c>
      <c r="N11" s="43">
        <v>8.5</v>
      </c>
      <c r="O11">
        <v>8.6</v>
      </c>
      <c r="P11">
        <v>8.6</v>
      </c>
      <c r="Q11" s="41">
        <f t="shared" si="1"/>
        <v>8.5666666666666682</v>
      </c>
      <c r="R11">
        <v>7.6</v>
      </c>
      <c r="S11">
        <v>7.7</v>
      </c>
      <c r="T11">
        <v>8.1999999999999993</v>
      </c>
      <c r="U11" s="41">
        <f t="shared" si="2"/>
        <v>7.833333333333333</v>
      </c>
      <c r="V11">
        <v>6</v>
      </c>
      <c r="W11">
        <v>5.4</v>
      </c>
      <c r="X11">
        <v>7.1</v>
      </c>
      <c r="Y11" s="41">
        <f t="shared" si="3"/>
        <v>6.166666666666667</v>
      </c>
      <c r="Z11" s="41">
        <v>24</v>
      </c>
      <c r="AA11" s="41">
        <v>25.7</v>
      </c>
      <c r="AB11" s="41">
        <v>25.7</v>
      </c>
      <c r="AC11" s="41">
        <f t="shared" si="4"/>
        <v>25.133333333333336</v>
      </c>
      <c r="AD11" s="41">
        <v>29</v>
      </c>
      <c r="AE11" s="41">
        <v>32.299999999999997</v>
      </c>
      <c r="AF11" s="41">
        <v>31</v>
      </c>
      <c r="AG11" s="41">
        <f t="shared" si="5"/>
        <v>30.766666666666666</v>
      </c>
      <c r="AH11" s="41">
        <v>24.1</v>
      </c>
      <c r="AI11" s="41">
        <v>25.7</v>
      </c>
      <c r="AJ11" s="41">
        <v>27.3</v>
      </c>
      <c r="AK11" s="41">
        <f t="shared" si="6"/>
        <v>25.7</v>
      </c>
      <c r="AL11" s="44">
        <v>7.06</v>
      </c>
      <c r="AM11" s="44">
        <v>7.01</v>
      </c>
      <c r="AN11" s="44">
        <v>6.94</v>
      </c>
      <c r="AO11" s="44">
        <f t="shared" si="7"/>
        <v>7.0033333333333339</v>
      </c>
      <c r="AP11" s="44">
        <v>7.54</v>
      </c>
      <c r="AQ11" s="44">
        <v>7.53</v>
      </c>
      <c r="AR11" s="44">
        <v>7.51</v>
      </c>
      <c r="AS11" s="44">
        <f t="shared" si="8"/>
        <v>7.5266666666666664</v>
      </c>
      <c r="AT11" s="44">
        <v>8.25</v>
      </c>
      <c r="AU11" s="44">
        <v>8.31</v>
      </c>
      <c r="AV11" s="44">
        <v>8.32</v>
      </c>
      <c r="AW11" s="44">
        <f t="shared" si="9"/>
        <v>8.2933333333333348</v>
      </c>
      <c r="AX11" s="43">
        <v>8.6999999999999993</v>
      </c>
      <c r="AY11">
        <v>8.9</v>
      </c>
      <c r="AZ11">
        <v>9.6999999999999993</v>
      </c>
      <c r="BA11" s="41">
        <f t="shared" si="10"/>
        <v>9.1</v>
      </c>
      <c r="BB11">
        <v>7.6</v>
      </c>
      <c r="BC11">
        <v>7.2</v>
      </c>
      <c r="BD11">
        <v>7.2</v>
      </c>
      <c r="BE11" s="41">
        <f t="shared" si="11"/>
        <v>7.333333333333333</v>
      </c>
      <c r="BF11">
        <v>6.6</v>
      </c>
      <c r="BG11">
        <v>7.4</v>
      </c>
      <c r="BH11">
        <v>7.3</v>
      </c>
      <c r="BI11" s="41">
        <f t="shared" si="12"/>
        <v>7.1000000000000005</v>
      </c>
      <c r="BJ11" s="41">
        <v>19.3</v>
      </c>
      <c r="BK11" s="41">
        <v>18.3</v>
      </c>
      <c r="BL11" s="41">
        <v>19.399999999999999</v>
      </c>
      <c r="BM11" s="41">
        <f t="shared" si="13"/>
        <v>19</v>
      </c>
      <c r="BN11" s="41">
        <v>16</v>
      </c>
      <c r="BO11" s="41">
        <v>19.100000000000001</v>
      </c>
      <c r="BP11" s="41">
        <v>19.2</v>
      </c>
      <c r="BQ11" s="41">
        <f t="shared" si="14"/>
        <v>18.099999999999998</v>
      </c>
      <c r="BR11" s="41">
        <v>22.2</v>
      </c>
      <c r="BS11" s="41">
        <v>25.7</v>
      </c>
      <c r="BT11" s="41">
        <v>28.8</v>
      </c>
      <c r="BU11" s="41">
        <f t="shared" si="15"/>
        <v>25.566666666666666</v>
      </c>
      <c r="BV11" s="44">
        <v>6.74</v>
      </c>
      <c r="BW11" s="44">
        <v>6.61</v>
      </c>
      <c r="BX11" s="44">
        <v>6.61</v>
      </c>
      <c r="BY11" s="44">
        <f t="shared" si="16"/>
        <v>6.6533333333333333</v>
      </c>
      <c r="BZ11" s="44">
        <v>7.06</v>
      </c>
      <c r="CA11" s="44">
        <v>7</v>
      </c>
      <c r="CB11" s="44">
        <v>6.95</v>
      </c>
      <c r="CC11" s="44">
        <f t="shared" si="17"/>
        <v>7.003333333333333</v>
      </c>
      <c r="CD11" s="44">
        <v>7.76</v>
      </c>
      <c r="CE11" s="44">
        <v>7.96</v>
      </c>
      <c r="CF11" s="44">
        <v>8.0399999999999991</v>
      </c>
      <c r="CG11" s="44">
        <f t="shared" si="18"/>
        <v>7.919999999999999</v>
      </c>
      <c r="CH11" s="43">
        <v>9.6</v>
      </c>
      <c r="CI11">
        <v>9.8000000000000007</v>
      </c>
      <c r="CJ11">
        <v>10.6</v>
      </c>
      <c r="CK11" s="41">
        <f t="shared" si="19"/>
        <v>10</v>
      </c>
      <c r="CL11">
        <v>8.6999999999999993</v>
      </c>
      <c r="CM11">
        <v>9.8000000000000007</v>
      </c>
      <c r="CN11">
        <v>10.1</v>
      </c>
      <c r="CO11" s="41">
        <f t="shared" si="20"/>
        <v>9.5333333333333332</v>
      </c>
      <c r="CP11">
        <v>10.5</v>
      </c>
      <c r="CQ11">
        <v>11.5</v>
      </c>
      <c r="CR11">
        <v>11.4</v>
      </c>
      <c r="CS11" s="41">
        <f t="shared" si="21"/>
        <v>11.133333333333333</v>
      </c>
      <c r="CT11" s="41">
        <v>8</v>
      </c>
      <c r="CU11" s="41">
        <v>8.1</v>
      </c>
      <c r="CV11" s="41">
        <v>8.1</v>
      </c>
      <c r="CW11" s="41">
        <f t="shared" si="22"/>
        <v>8.0666666666666682</v>
      </c>
      <c r="CX11" s="41">
        <v>7.9</v>
      </c>
      <c r="CY11" s="41">
        <v>8</v>
      </c>
      <c r="CZ11" s="41">
        <v>9.6999999999999993</v>
      </c>
      <c r="DA11" s="41">
        <f t="shared" si="23"/>
        <v>8.5333333333333332</v>
      </c>
      <c r="DB11" s="41">
        <v>14.1</v>
      </c>
      <c r="DC11" s="41">
        <v>11.4</v>
      </c>
      <c r="DD11" s="41">
        <v>12.8</v>
      </c>
      <c r="DE11" s="41">
        <f t="shared" si="24"/>
        <v>12.766666666666666</v>
      </c>
      <c r="DF11" s="41">
        <v>7.42</v>
      </c>
      <c r="DG11" s="41">
        <v>7.31</v>
      </c>
      <c r="DH11" s="41">
        <v>7.28</v>
      </c>
      <c r="DI11" s="44">
        <f t="shared" si="25"/>
        <v>7.3366666666666669</v>
      </c>
      <c r="DJ11" s="41">
        <v>8.24</v>
      </c>
      <c r="DK11" s="41">
        <v>7.94</v>
      </c>
      <c r="DL11" s="41">
        <v>7.82</v>
      </c>
      <c r="DM11" s="44">
        <f t="shared" si="26"/>
        <v>8</v>
      </c>
      <c r="DN11" s="41">
        <v>8.33</v>
      </c>
      <c r="DO11" s="41">
        <v>8.3699999999999992</v>
      </c>
      <c r="DP11" s="41">
        <v>8.39</v>
      </c>
      <c r="DQ11" s="44">
        <f t="shared" si="27"/>
        <v>8.3633333333333333</v>
      </c>
    </row>
    <row r="12" spans="1:121" x14ac:dyDescent="0.25">
      <c r="A12">
        <v>10</v>
      </c>
      <c r="B12" s="6">
        <v>44455</v>
      </c>
      <c r="C12" s="6">
        <v>44456</v>
      </c>
      <c r="D12" s="3" t="s">
        <v>119</v>
      </c>
      <c r="E12" s="3" t="s">
        <v>120</v>
      </c>
      <c r="F12" s="4" t="s">
        <v>4</v>
      </c>
      <c r="G12" s="3" t="s">
        <v>119</v>
      </c>
      <c r="H12">
        <v>20</v>
      </c>
      <c r="I12">
        <v>5</v>
      </c>
      <c r="J12">
        <v>10</v>
      </c>
      <c r="K12">
        <f t="shared" si="28"/>
        <v>31.5</v>
      </c>
      <c r="L12">
        <v>9.1999999999999993</v>
      </c>
      <c r="M12">
        <v>2.4</v>
      </c>
      <c r="N12" s="43">
        <v>11.8</v>
      </c>
      <c r="O12">
        <v>11.9</v>
      </c>
      <c r="P12">
        <v>12.3</v>
      </c>
      <c r="Q12" s="41">
        <f t="shared" si="1"/>
        <v>12</v>
      </c>
      <c r="R12">
        <v>14.1</v>
      </c>
      <c r="S12">
        <v>14.5</v>
      </c>
      <c r="T12">
        <v>13.7</v>
      </c>
      <c r="U12" s="41">
        <f t="shared" si="2"/>
        <v>14.1</v>
      </c>
      <c r="V12">
        <v>13.3</v>
      </c>
      <c r="W12">
        <v>13.4</v>
      </c>
      <c r="X12">
        <v>14.5</v>
      </c>
      <c r="Y12" s="41">
        <f t="shared" si="3"/>
        <v>13.733333333333334</v>
      </c>
      <c r="Z12" s="41">
        <v>8.1999999999999993</v>
      </c>
      <c r="AA12" s="41">
        <v>6.6</v>
      </c>
      <c r="AB12" s="41">
        <v>4.8</v>
      </c>
      <c r="AC12" s="41">
        <f t="shared" si="4"/>
        <v>6.5333333333333323</v>
      </c>
      <c r="AD12" s="41">
        <v>7.6</v>
      </c>
      <c r="AE12" s="41">
        <v>7.7</v>
      </c>
      <c r="AF12" s="41">
        <v>8.1</v>
      </c>
      <c r="AG12" s="41">
        <f t="shared" si="5"/>
        <v>7.8</v>
      </c>
      <c r="AH12" s="41">
        <v>4.8</v>
      </c>
      <c r="AI12" s="41">
        <v>4.8</v>
      </c>
      <c r="AJ12" s="41">
        <v>4.9000000000000004</v>
      </c>
      <c r="AK12" s="41">
        <f t="shared" si="6"/>
        <v>4.833333333333333</v>
      </c>
      <c r="AL12" s="44">
        <v>6.22</v>
      </c>
      <c r="AM12" s="44">
        <v>6.21</v>
      </c>
      <c r="AN12" s="44">
        <v>6.15</v>
      </c>
      <c r="AO12" s="44">
        <f t="shared" si="7"/>
        <v>6.1933333333333325</v>
      </c>
      <c r="AP12" s="44">
        <v>7.87</v>
      </c>
      <c r="AQ12" s="44">
        <v>7.91</v>
      </c>
      <c r="AR12" s="44">
        <v>7.94</v>
      </c>
      <c r="AS12" s="44">
        <f t="shared" si="8"/>
        <v>7.9066666666666672</v>
      </c>
      <c r="AT12" s="44">
        <v>7.48</v>
      </c>
      <c r="AU12" s="44">
        <v>7.51</v>
      </c>
      <c r="AV12" s="44">
        <v>7.55</v>
      </c>
      <c r="AW12" s="44">
        <f t="shared" si="9"/>
        <v>7.5133333333333328</v>
      </c>
      <c r="AX12" s="43">
        <v>11</v>
      </c>
      <c r="AY12">
        <v>10.6</v>
      </c>
      <c r="AZ12">
        <v>10.9</v>
      </c>
      <c r="BA12" s="41">
        <f t="shared" si="10"/>
        <v>10.833333333333334</v>
      </c>
      <c r="BB12">
        <v>13.3</v>
      </c>
      <c r="BC12">
        <v>11.4</v>
      </c>
      <c r="BD12">
        <v>12.2</v>
      </c>
      <c r="BE12" s="41">
        <f t="shared" si="11"/>
        <v>12.300000000000002</v>
      </c>
      <c r="BF12">
        <v>12.2</v>
      </c>
      <c r="BG12">
        <v>11.8</v>
      </c>
      <c r="BH12">
        <v>11.8</v>
      </c>
      <c r="BI12" s="41">
        <f t="shared" si="12"/>
        <v>11.933333333333332</v>
      </c>
      <c r="BJ12" s="41">
        <v>19.2</v>
      </c>
      <c r="BK12" s="41">
        <v>20.9</v>
      </c>
      <c r="BL12" s="41">
        <v>17.600000000000001</v>
      </c>
      <c r="BM12" s="41">
        <f t="shared" si="13"/>
        <v>19.233333333333331</v>
      </c>
      <c r="BN12" s="41">
        <v>30.7</v>
      </c>
      <c r="BO12" s="41">
        <v>35.799999999999997</v>
      </c>
      <c r="BP12" s="41">
        <v>37.200000000000003</v>
      </c>
      <c r="BQ12" s="41">
        <f t="shared" si="14"/>
        <v>34.56666666666667</v>
      </c>
      <c r="BR12" s="41">
        <v>15.6</v>
      </c>
      <c r="BS12" s="41">
        <v>15.4</v>
      </c>
      <c r="BT12" s="41">
        <v>15.6</v>
      </c>
      <c r="BU12" s="41">
        <f t="shared" si="15"/>
        <v>15.533333333333333</v>
      </c>
      <c r="BV12" s="44">
        <v>6.08</v>
      </c>
      <c r="BW12" s="44">
        <v>6.06</v>
      </c>
      <c r="BX12" s="44">
        <v>6.05</v>
      </c>
      <c r="BY12" s="44">
        <f t="shared" si="16"/>
        <v>6.0633333333333335</v>
      </c>
      <c r="BZ12" s="44">
        <v>7.68</v>
      </c>
      <c r="CA12" s="44">
        <v>7.67</v>
      </c>
      <c r="CB12" s="44">
        <v>7.61</v>
      </c>
      <c r="CC12" s="44">
        <f t="shared" si="17"/>
        <v>7.6533333333333333</v>
      </c>
      <c r="CD12" s="44">
        <v>7.54</v>
      </c>
      <c r="CE12" s="44">
        <v>7.54</v>
      </c>
      <c r="CF12" s="44">
        <v>7.53</v>
      </c>
      <c r="CG12" s="44">
        <f t="shared" si="18"/>
        <v>7.5366666666666662</v>
      </c>
      <c r="CH12" s="43">
        <v>14.8</v>
      </c>
      <c r="CI12">
        <v>11.4</v>
      </c>
      <c r="CJ12">
        <v>11.6</v>
      </c>
      <c r="CK12" s="41">
        <f t="shared" si="19"/>
        <v>12.600000000000001</v>
      </c>
      <c r="CL12">
        <v>13</v>
      </c>
      <c r="CM12">
        <v>13.9</v>
      </c>
      <c r="CN12">
        <v>13.8</v>
      </c>
      <c r="CO12" s="41">
        <f t="shared" si="20"/>
        <v>13.566666666666668</v>
      </c>
      <c r="CP12">
        <v>11.7</v>
      </c>
      <c r="CQ12">
        <v>12.5</v>
      </c>
      <c r="CR12">
        <v>13</v>
      </c>
      <c r="CS12" s="41">
        <f t="shared" si="21"/>
        <v>12.4</v>
      </c>
      <c r="CT12" s="41">
        <v>6.4</v>
      </c>
      <c r="CU12" s="41">
        <v>7.9</v>
      </c>
      <c r="CV12" s="41">
        <v>9.1999999999999993</v>
      </c>
      <c r="CW12" s="41">
        <f t="shared" si="22"/>
        <v>7.833333333333333</v>
      </c>
      <c r="CX12" s="41">
        <v>14.8</v>
      </c>
      <c r="CY12" s="41">
        <v>10.9</v>
      </c>
      <c r="CZ12" s="41">
        <v>12.6</v>
      </c>
      <c r="DA12" s="41">
        <f t="shared" si="23"/>
        <v>12.766666666666667</v>
      </c>
      <c r="DB12" s="41">
        <v>11.2</v>
      </c>
      <c r="DC12" s="41">
        <v>10.8</v>
      </c>
      <c r="DD12" s="41">
        <v>6.6</v>
      </c>
      <c r="DE12" s="41">
        <f t="shared" si="24"/>
        <v>9.5333333333333332</v>
      </c>
      <c r="DF12" s="41">
        <v>6.67</v>
      </c>
      <c r="DG12" s="41">
        <v>6.52</v>
      </c>
      <c r="DH12" s="41">
        <v>6.47</v>
      </c>
      <c r="DI12" s="44">
        <f t="shared" si="25"/>
        <v>6.5533333333333337</v>
      </c>
      <c r="DJ12" s="41">
        <v>8.07</v>
      </c>
      <c r="DK12" s="41">
        <v>8.01</v>
      </c>
      <c r="DL12" s="41">
        <v>7.95</v>
      </c>
      <c r="DM12" s="44">
        <f t="shared" si="26"/>
        <v>8.01</v>
      </c>
      <c r="DN12" s="41">
        <v>7.55</v>
      </c>
      <c r="DO12" s="41">
        <v>7.48</v>
      </c>
      <c r="DP12" s="41">
        <v>7.44</v>
      </c>
      <c r="DQ12" s="44">
        <f t="shared" si="27"/>
        <v>7.4900000000000011</v>
      </c>
    </row>
    <row r="13" spans="1:121" x14ac:dyDescent="0.25">
      <c r="A13">
        <v>11</v>
      </c>
      <c r="B13" s="6">
        <v>44459</v>
      </c>
      <c r="C13" s="6">
        <v>44460</v>
      </c>
      <c r="D13" s="3" t="s">
        <v>209</v>
      </c>
      <c r="E13" s="3" t="s">
        <v>208</v>
      </c>
      <c r="F13" s="4" t="s">
        <v>4</v>
      </c>
      <c r="G13" s="3" t="s">
        <v>209</v>
      </c>
      <c r="H13">
        <v>20</v>
      </c>
      <c r="I13">
        <v>10</v>
      </c>
      <c r="J13">
        <v>2</v>
      </c>
      <c r="K13">
        <f t="shared" si="28"/>
        <v>41</v>
      </c>
      <c r="L13">
        <v>18.600000000000001</v>
      </c>
      <c r="M13">
        <v>2.1</v>
      </c>
      <c r="N13" s="43">
        <v>7.1</v>
      </c>
      <c r="O13">
        <v>7.3</v>
      </c>
      <c r="P13">
        <v>7.9</v>
      </c>
      <c r="Q13" s="41">
        <f t="shared" si="1"/>
        <v>7.4333333333333327</v>
      </c>
      <c r="R13">
        <v>6.8</v>
      </c>
      <c r="S13">
        <v>6.3</v>
      </c>
      <c r="T13">
        <v>6.3</v>
      </c>
      <c r="U13" s="41">
        <f t="shared" si="2"/>
        <v>6.4666666666666659</v>
      </c>
      <c r="V13">
        <v>8.1999999999999993</v>
      </c>
      <c r="W13">
        <v>9.8000000000000007</v>
      </c>
      <c r="X13">
        <v>10.6</v>
      </c>
      <c r="Y13" s="41">
        <f t="shared" si="3"/>
        <v>9.5333333333333332</v>
      </c>
      <c r="Z13" s="41">
        <v>9.5</v>
      </c>
      <c r="AA13" s="41">
        <v>10.9</v>
      </c>
      <c r="AB13" s="41">
        <v>10.9</v>
      </c>
      <c r="AC13" s="41">
        <f t="shared" si="4"/>
        <v>10.433333333333332</v>
      </c>
      <c r="AD13" s="41">
        <v>9.3000000000000007</v>
      </c>
      <c r="AE13" s="41">
        <v>9.4</v>
      </c>
      <c r="AF13" s="41">
        <v>9.4</v>
      </c>
      <c r="AG13" s="41">
        <f t="shared" si="5"/>
        <v>9.3666666666666671</v>
      </c>
      <c r="AH13" s="41">
        <v>7.9</v>
      </c>
      <c r="AI13" s="41">
        <v>7.9</v>
      </c>
      <c r="AJ13" s="41">
        <v>7.9</v>
      </c>
      <c r="AK13" s="41">
        <f t="shared" si="6"/>
        <v>7.9000000000000012</v>
      </c>
      <c r="AL13" s="44">
        <v>7.07</v>
      </c>
      <c r="AM13" s="44">
        <v>7.13</v>
      </c>
      <c r="AN13" s="44">
        <v>7.14</v>
      </c>
      <c r="AO13" s="44">
        <f t="shared" si="7"/>
        <v>7.1133333333333333</v>
      </c>
      <c r="AP13" s="44">
        <v>6.53</v>
      </c>
      <c r="AQ13" s="44">
        <v>6.5</v>
      </c>
      <c r="AR13" s="44">
        <v>6.44</v>
      </c>
      <c r="AS13" s="44">
        <f t="shared" si="8"/>
        <v>6.4900000000000011</v>
      </c>
      <c r="AT13" s="44">
        <v>7.76</v>
      </c>
      <c r="AU13" s="44">
        <v>7.78</v>
      </c>
      <c r="AV13" s="44">
        <v>7.77</v>
      </c>
      <c r="AW13" s="44">
        <f t="shared" si="9"/>
        <v>7.77</v>
      </c>
      <c r="AX13" s="43">
        <v>9.5</v>
      </c>
      <c r="AY13">
        <v>9.4</v>
      </c>
      <c r="AZ13">
        <v>9.6</v>
      </c>
      <c r="BA13" s="41">
        <f t="shared" si="10"/>
        <v>9.5</v>
      </c>
      <c r="BB13">
        <v>6.3</v>
      </c>
      <c r="BC13">
        <v>6.4</v>
      </c>
      <c r="BD13">
        <v>6.1</v>
      </c>
      <c r="BE13" s="41">
        <f t="shared" si="11"/>
        <v>6.2666666666666657</v>
      </c>
      <c r="BF13">
        <v>10.9</v>
      </c>
      <c r="BG13">
        <v>10.7</v>
      </c>
      <c r="BH13">
        <v>10.6</v>
      </c>
      <c r="BI13" s="41">
        <f t="shared" si="12"/>
        <v>10.733333333333334</v>
      </c>
      <c r="BJ13" s="41">
        <v>7.8</v>
      </c>
      <c r="BK13" s="41">
        <v>7.8</v>
      </c>
      <c r="BL13" s="41">
        <v>9.4</v>
      </c>
      <c r="BM13" s="41">
        <f t="shared" si="13"/>
        <v>8.3333333333333339</v>
      </c>
      <c r="BN13" s="41">
        <v>14.4</v>
      </c>
      <c r="BO13" s="41">
        <v>17.5</v>
      </c>
      <c r="BP13" s="41">
        <v>18.7</v>
      </c>
      <c r="BQ13" s="41">
        <f t="shared" si="14"/>
        <v>16.866666666666664</v>
      </c>
      <c r="BR13" s="41">
        <v>8</v>
      </c>
      <c r="BS13" s="41">
        <v>9.6</v>
      </c>
      <c r="BT13" s="41">
        <v>8</v>
      </c>
      <c r="BU13" s="41">
        <f t="shared" si="15"/>
        <v>8.5333333333333332</v>
      </c>
      <c r="BV13" s="44">
        <v>7.2</v>
      </c>
      <c r="BW13" s="44">
        <v>7.16</v>
      </c>
      <c r="BX13" s="44">
        <v>7.14</v>
      </c>
      <c r="BY13" s="44">
        <f t="shared" si="16"/>
        <v>7.166666666666667</v>
      </c>
      <c r="BZ13" s="44">
        <v>5.95</v>
      </c>
      <c r="CA13" s="44">
        <v>5.78</v>
      </c>
      <c r="CB13" s="44">
        <v>5.76</v>
      </c>
      <c r="CC13" s="44">
        <f t="shared" si="17"/>
        <v>5.830000000000001</v>
      </c>
      <c r="CD13" s="44">
        <v>7.52</v>
      </c>
      <c r="CE13" s="44">
        <v>7.57</v>
      </c>
      <c r="CF13" s="44">
        <v>7.57</v>
      </c>
      <c r="CG13" s="44">
        <f t="shared" si="18"/>
        <v>7.5533333333333337</v>
      </c>
      <c r="CH13" s="43">
        <v>7.6</v>
      </c>
      <c r="CI13">
        <v>7.6</v>
      </c>
      <c r="CJ13">
        <v>8.1999999999999993</v>
      </c>
      <c r="CK13" s="41">
        <f t="shared" si="19"/>
        <v>7.8</v>
      </c>
      <c r="CL13">
        <v>6.3</v>
      </c>
      <c r="CM13">
        <v>6.8</v>
      </c>
      <c r="CN13">
        <v>6.7</v>
      </c>
      <c r="CO13" s="41">
        <f t="shared" si="20"/>
        <v>6.6000000000000005</v>
      </c>
      <c r="CP13">
        <v>8.1</v>
      </c>
      <c r="CQ13">
        <v>9.9</v>
      </c>
      <c r="CR13">
        <v>9.9</v>
      </c>
      <c r="CS13" s="41">
        <f t="shared" si="21"/>
        <v>9.2999999999999989</v>
      </c>
      <c r="CT13" s="41">
        <v>8.1</v>
      </c>
      <c r="CU13" s="41">
        <v>9.5</v>
      </c>
      <c r="CV13" s="41">
        <v>8</v>
      </c>
      <c r="CW13" s="41">
        <f t="shared" si="22"/>
        <v>8.5333333333333332</v>
      </c>
      <c r="CX13" s="41">
        <v>6.2</v>
      </c>
      <c r="CY13" s="41">
        <v>7.8</v>
      </c>
      <c r="CZ13" s="41">
        <v>7.8</v>
      </c>
      <c r="DA13" s="41">
        <f t="shared" si="23"/>
        <v>7.2666666666666666</v>
      </c>
      <c r="DB13" s="41">
        <v>4.7</v>
      </c>
      <c r="DC13" s="41">
        <v>4.7</v>
      </c>
      <c r="DD13" s="41">
        <v>4.7</v>
      </c>
      <c r="DE13" s="41">
        <f t="shared" si="24"/>
        <v>4.7</v>
      </c>
      <c r="DF13" s="41">
        <v>7.58</v>
      </c>
      <c r="DG13" s="41">
        <v>7.54</v>
      </c>
      <c r="DH13" s="41">
        <v>7.42</v>
      </c>
      <c r="DI13" s="44">
        <f t="shared" si="25"/>
        <v>7.5133333333333328</v>
      </c>
      <c r="DJ13" s="41">
        <v>7.05</v>
      </c>
      <c r="DK13" s="41">
        <v>6.98</v>
      </c>
      <c r="DL13" s="41">
        <v>6.88</v>
      </c>
      <c r="DM13" s="44">
        <f t="shared" si="26"/>
        <v>6.97</v>
      </c>
      <c r="DN13" s="41">
        <v>7.96</v>
      </c>
      <c r="DO13" s="41">
        <v>7.9</v>
      </c>
      <c r="DP13" s="41">
        <v>7.95</v>
      </c>
      <c r="DQ13" s="44">
        <f t="shared" si="27"/>
        <v>7.9366666666666665</v>
      </c>
    </row>
    <row r="14" spans="1:121" x14ac:dyDescent="0.25">
      <c r="A14">
        <v>12</v>
      </c>
      <c r="B14" s="6">
        <v>44468</v>
      </c>
      <c r="C14" s="6">
        <v>44469</v>
      </c>
      <c r="D14" s="3" t="s">
        <v>214</v>
      </c>
      <c r="E14" s="3" t="s">
        <v>213</v>
      </c>
      <c r="F14" t="s">
        <v>72</v>
      </c>
      <c r="G14" s="3" t="s">
        <v>214</v>
      </c>
      <c r="H14" s="8"/>
      <c r="I14" s="8"/>
      <c r="J14" s="8"/>
      <c r="K14" s="8"/>
      <c r="L14" s="8"/>
      <c r="M14" s="8"/>
      <c r="N14" s="43">
        <v>8.5</v>
      </c>
      <c r="O14">
        <v>8.3000000000000007</v>
      </c>
      <c r="P14">
        <v>8.6</v>
      </c>
      <c r="Q14" s="41">
        <f t="shared" si="1"/>
        <v>8.4666666666666668</v>
      </c>
      <c r="R14">
        <v>7.4</v>
      </c>
      <c r="S14">
        <v>7.5</v>
      </c>
      <c r="T14">
        <v>8</v>
      </c>
      <c r="U14" s="41">
        <f t="shared" si="2"/>
        <v>7.6333333333333329</v>
      </c>
      <c r="V14">
        <v>9.6999999999999993</v>
      </c>
      <c r="W14">
        <v>9.4</v>
      </c>
      <c r="X14">
        <v>8.6</v>
      </c>
      <c r="Y14" s="41">
        <f t="shared" si="3"/>
        <v>9.2333333333333343</v>
      </c>
      <c r="Z14" s="41">
        <v>46.6</v>
      </c>
      <c r="AA14" s="41">
        <v>51.5</v>
      </c>
      <c r="AB14" s="41">
        <v>51.7</v>
      </c>
      <c r="AC14" s="41">
        <f t="shared" si="4"/>
        <v>49.933333333333337</v>
      </c>
      <c r="AD14" s="41">
        <v>46.5</v>
      </c>
      <c r="AE14" s="41">
        <v>49.8</v>
      </c>
      <c r="AF14" s="41">
        <v>53.3</v>
      </c>
      <c r="AG14" s="41">
        <f t="shared" si="5"/>
        <v>49.866666666666667</v>
      </c>
      <c r="AH14" s="41">
        <v>61.8</v>
      </c>
      <c r="AI14" s="41">
        <v>61.6</v>
      </c>
      <c r="AJ14" s="41">
        <v>58.4</v>
      </c>
      <c r="AK14" s="41">
        <f t="shared" si="6"/>
        <v>60.6</v>
      </c>
      <c r="AL14" s="44">
        <v>4.68</v>
      </c>
      <c r="AM14" s="44">
        <v>4.71</v>
      </c>
      <c r="AN14" s="44">
        <v>4.7300000000000004</v>
      </c>
      <c r="AO14" s="44">
        <f t="shared" si="7"/>
        <v>4.706666666666667</v>
      </c>
      <c r="AP14" s="44">
        <v>5.08</v>
      </c>
      <c r="AQ14" s="44">
        <v>5.07</v>
      </c>
      <c r="AR14" s="44">
        <v>5.07</v>
      </c>
      <c r="AS14" s="44">
        <f t="shared" si="8"/>
        <v>5.0733333333333333</v>
      </c>
      <c r="AT14" s="44">
        <v>4.6100000000000003</v>
      </c>
      <c r="AU14" s="44">
        <v>4.58</v>
      </c>
      <c r="AV14" s="44">
        <v>4.58</v>
      </c>
      <c r="AW14" s="44">
        <f t="shared" si="9"/>
        <v>4.5900000000000007</v>
      </c>
      <c r="AX14" s="43">
        <v>8.5</v>
      </c>
      <c r="AY14">
        <v>7.6</v>
      </c>
      <c r="AZ14">
        <v>7.2</v>
      </c>
      <c r="BA14" s="41">
        <f t="shared" si="10"/>
        <v>7.7666666666666666</v>
      </c>
      <c r="BB14">
        <v>9.3000000000000007</v>
      </c>
      <c r="BC14">
        <v>8.4</v>
      </c>
      <c r="BD14">
        <v>8</v>
      </c>
      <c r="BE14" s="41">
        <f t="shared" si="11"/>
        <v>8.5666666666666682</v>
      </c>
      <c r="BF14">
        <v>10.5</v>
      </c>
      <c r="BG14">
        <v>9.1</v>
      </c>
      <c r="BH14">
        <v>9.8000000000000007</v>
      </c>
      <c r="BI14" s="41">
        <f t="shared" si="12"/>
        <v>9.8000000000000007</v>
      </c>
      <c r="BJ14" s="41">
        <v>60.2</v>
      </c>
      <c r="BK14" s="41">
        <v>55.1</v>
      </c>
      <c r="BL14" s="41">
        <v>56.8</v>
      </c>
      <c r="BM14" s="41">
        <f t="shared" si="13"/>
        <v>57.366666666666674</v>
      </c>
      <c r="BN14" s="41">
        <v>68.7</v>
      </c>
      <c r="BO14" s="41">
        <v>70.599999999999994</v>
      </c>
      <c r="BP14" s="41">
        <v>70.599999999999994</v>
      </c>
      <c r="BQ14" s="41">
        <f t="shared" si="14"/>
        <v>69.966666666666669</v>
      </c>
      <c r="BR14" s="41">
        <v>98.4</v>
      </c>
      <c r="BS14" s="41">
        <v>82.7</v>
      </c>
      <c r="BT14" s="41">
        <v>84.2</v>
      </c>
      <c r="BU14" s="41">
        <f t="shared" si="15"/>
        <v>88.433333333333337</v>
      </c>
      <c r="BV14" s="44">
        <v>4.66</v>
      </c>
      <c r="BW14" s="44">
        <v>4.62</v>
      </c>
      <c r="BX14" s="44">
        <v>4.62</v>
      </c>
      <c r="BY14" s="44">
        <f t="shared" si="16"/>
        <v>4.6333333333333337</v>
      </c>
      <c r="BZ14" s="44">
        <v>5.0599999999999996</v>
      </c>
      <c r="CA14" s="44">
        <v>5.0599999999999996</v>
      </c>
      <c r="CB14" s="44">
        <v>5.0599999999999996</v>
      </c>
      <c r="CC14" s="44">
        <f t="shared" si="17"/>
        <v>5.0599999999999996</v>
      </c>
      <c r="CD14" s="44">
        <v>4.51</v>
      </c>
      <c r="CE14" s="44">
        <v>4.5</v>
      </c>
      <c r="CF14" s="44">
        <v>4.49</v>
      </c>
      <c r="CG14" s="44">
        <f t="shared" si="18"/>
        <v>4.5</v>
      </c>
      <c r="CH14" s="43">
        <v>6.9</v>
      </c>
      <c r="CI14">
        <v>7.6</v>
      </c>
      <c r="CJ14">
        <v>7.4</v>
      </c>
      <c r="CK14" s="41">
        <f t="shared" si="19"/>
        <v>7.3</v>
      </c>
      <c r="CL14">
        <v>6.8</v>
      </c>
      <c r="CM14">
        <v>7.9</v>
      </c>
      <c r="CN14">
        <v>7.6</v>
      </c>
      <c r="CO14" s="41">
        <f t="shared" si="20"/>
        <v>7.4333333333333327</v>
      </c>
      <c r="CP14">
        <v>7.5</v>
      </c>
      <c r="CQ14">
        <v>8.9</v>
      </c>
      <c r="CR14">
        <v>7.5</v>
      </c>
      <c r="CS14" s="41">
        <f t="shared" si="21"/>
        <v>7.9666666666666659</v>
      </c>
      <c r="CT14" s="41">
        <v>30.7</v>
      </c>
      <c r="CU14" s="41">
        <v>31.8</v>
      </c>
      <c r="CV14" s="41">
        <v>37</v>
      </c>
      <c r="CW14" s="41">
        <f t="shared" si="22"/>
        <v>33.166666666666664</v>
      </c>
      <c r="CX14" s="41">
        <v>18.899999999999999</v>
      </c>
      <c r="CY14" s="41">
        <v>21.1</v>
      </c>
      <c r="CZ14" s="41">
        <v>28.5</v>
      </c>
      <c r="DA14" s="41">
        <f t="shared" si="23"/>
        <v>22.833333333333332</v>
      </c>
      <c r="DB14" s="41">
        <v>30.9</v>
      </c>
      <c r="DC14" s="41">
        <v>25.6</v>
      </c>
      <c r="DD14" s="41">
        <v>27.6</v>
      </c>
      <c r="DE14" s="41">
        <f t="shared" si="24"/>
        <v>28.033333333333331</v>
      </c>
      <c r="DF14" s="44">
        <v>5.49</v>
      </c>
      <c r="DG14" s="44">
        <v>5.43</v>
      </c>
      <c r="DH14" s="44">
        <v>5.36</v>
      </c>
      <c r="DI14" s="44">
        <f t="shared" si="25"/>
        <v>5.4266666666666667</v>
      </c>
      <c r="DJ14" s="44">
        <v>5.4</v>
      </c>
      <c r="DK14" s="44">
        <v>5.36</v>
      </c>
      <c r="DL14" s="44">
        <v>5.33</v>
      </c>
      <c r="DM14" s="44">
        <f t="shared" si="26"/>
        <v>5.3633333333333342</v>
      </c>
      <c r="DN14" s="44">
        <v>5.35</v>
      </c>
      <c r="DO14" s="44">
        <v>5.01</v>
      </c>
      <c r="DP14" s="44">
        <v>4.46</v>
      </c>
      <c r="DQ14" s="44">
        <f t="shared" si="27"/>
        <v>4.9400000000000004</v>
      </c>
    </row>
    <row r="15" spans="1:121" x14ac:dyDescent="0.25">
      <c r="A15">
        <v>13</v>
      </c>
      <c r="B15" s="6">
        <v>44475</v>
      </c>
      <c r="C15" s="6">
        <v>44476</v>
      </c>
      <c r="D15" s="3" t="s">
        <v>224</v>
      </c>
      <c r="E15" s="3" t="s">
        <v>222</v>
      </c>
      <c r="F15" t="s">
        <v>72</v>
      </c>
      <c r="G15" s="3" t="s">
        <v>224</v>
      </c>
      <c r="H15" s="8"/>
      <c r="I15" s="8"/>
      <c r="J15" s="8"/>
      <c r="K15" s="8"/>
      <c r="L15" s="8"/>
      <c r="M15" s="8"/>
      <c r="N15" s="43">
        <v>7.8</v>
      </c>
      <c r="O15">
        <v>8.4</v>
      </c>
      <c r="P15">
        <v>9.1999999999999993</v>
      </c>
      <c r="Q15" s="41">
        <f t="shared" si="1"/>
        <v>8.4666666666666668</v>
      </c>
      <c r="R15">
        <v>7.1</v>
      </c>
      <c r="S15">
        <v>6.3</v>
      </c>
      <c r="T15">
        <v>6.4</v>
      </c>
      <c r="U15" s="41">
        <f t="shared" si="2"/>
        <v>6.5999999999999988</v>
      </c>
      <c r="V15">
        <v>11.7</v>
      </c>
      <c r="W15">
        <v>10.3</v>
      </c>
      <c r="X15">
        <v>12.9</v>
      </c>
      <c r="Y15" s="41">
        <f t="shared" si="3"/>
        <v>11.633333333333333</v>
      </c>
      <c r="Z15" s="41">
        <v>33.799999999999997</v>
      </c>
      <c r="AA15" s="41">
        <v>33.6</v>
      </c>
      <c r="AB15" s="41">
        <v>38.5</v>
      </c>
      <c r="AC15" s="41">
        <f t="shared" si="4"/>
        <v>35.300000000000004</v>
      </c>
      <c r="AD15" s="41">
        <v>61.8</v>
      </c>
      <c r="AE15" s="41">
        <v>63.6</v>
      </c>
      <c r="AF15" s="41">
        <v>65.099999999999994</v>
      </c>
      <c r="AG15" s="41">
        <f t="shared" si="5"/>
        <v>63.5</v>
      </c>
      <c r="AH15" s="41">
        <v>42</v>
      </c>
      <c r="AI15" s="41">
        <v>45.1</v>
      </c>
      <c r="AJ15" s="41">
        <v>50.2</v>
      </c>
      <c r="AK15" s="41">
        <f t="shared" si="6"/>
        <v>45.766666666666673</v>
      </c>
      <c r="AL15" s="44">
        <v>5.9</v>
      </c>
      <c r="AM15" s="44">
        <v>5.84</v>
      </c>
      <c r="AN15" s="44">
        <v>5.68</v>
      </c>
      <c r="AO15" s="44">
        <f t="shared" si="7"/>
        <v>5.8066666666666675</v>
      </c>
      <c r="AP15" s="44">
        <v>6.13</v>
      </c>
      <c r="AQ15" s="44">
        <v>6.09</v>
      </c>
      <c r="AR15" s="44">
        <v>6.08</v>
      </c>
      <c r="AS15" s="44">
        <f t="shared" si="8"/>
        <v>6.0999999999999988</v>
      </c>
      <c r="AT15" s="44">
        <v>6.21</v>
      </c>
      <c r="AU15" s="44">
        <v>6.17</v>
      </c>
      <c r="AV15" s="44">
        <v>6.16</v>
      </c>
      <c r="AW15" s="44">
        <f t="shared" si="9"/>
        <v>6.18</v>
      </c>
      <c r="AX15" s="43">
        <v>15.2</v>
      </c>
      <c r="AY15">
        <v>18.3</v>
      </c>
      <c r="AZ15">
        <v>13.1</v>
      </c>
      <c r="BA15" s="41">
        <f t="shared" si="10"/>
        <v>15.533333333333333</v>
      </c>
      <c r="BB15">
        <v>6.1</v>
      </c>
      <c r="BC15">
        <v>5.7</v>
      </c>
      <c r="BD15">
        <v>6.1</v>
      </c>
      <c r="BE15" s="41">
        <f t="shared" si="11"/>
        <v>5.9666666666666659</v>
      </c>
      <c r="BF15">
        <v>11.8</v>
      </c>
      <c r="BG15">
        <v>10.9</v>
      </c>
      <c r="BH15">
        <v>11</v>
      </c>
      <c r="BI15" s="41">
        <f t="shared" si="12"/>
        <v>11.233333333333334</v>
      </c>
      <c r="BJ15" s="41">
        <v>42</v>
      </c>
      <c r="BK15" s="41">
        <v>43.6</v>
      </c>
      <c r="BL15" s="41">
        <v>43.4</v>
      </c>
      <c r="BM15" s="41">
        <f t="shared" si="13"/>
        <v>43</v>
      </c>
      <c r="BN15" s="41">
        <v>65.400000000000006</v>
      </c>
      <c r="BO15" s="41">
        <v>64.400000000000006</v>
      </c>
      <c r="BP15" s="41">
        <v>70.7</v>
      </c>
      <c r="BQ15" s="41">
        <f t="shared" si="14"/>
        <v>66.833333333333329</v>
      </c>
      <c r="BR15" s="41">
        <v>48.7</v>
      </c>
      <c r="BS15" s="41">
        <v>52.1</v>
      </c>
      <c r="BT15" s="41">
        <v>49.9</v>
      </c>
      <c r="BU15" s="41">
        <f t="shared" si="15"/>
        <v>50.233333333333341</v>
      </c>
      <c r="BV15" s="44">
        <v>6.46</v>
      </c>
      <c r="BW15" s="44">
        <v>6.11</v>
      </c>
      <c r="BX15" s="44">
        <v>5.82</v>
      </c>
      <c r="BY15" s="44">
        <f t="shared" si="16"/>
        <v>6.13</v>
      </c>
      <c r="BZ15" s="44">
        <v>5.87</v>
      </c>
      <c r="CA15" s="44">
        <v>5.84</v>
      </c>
      <c r="CB15" s="44">
        <v>5.83</v>
      </c>
      <c r="CC15" s="44">
        <f t="shared" si="17"/>
        <v>5.8466666666666667</v>
      </c>
      <c r="CD15" s="44">
        <v>6.36</v>
      </c>
      <c r="CE15" s="44">
        <v>6.33</v>
      </c>
      <c r="CF15" s="44">
        <v>6.35</v>
      </c>
      <c r="CG15" s="44">
        <f t="shared" si="18"/>
        <v>6.3466666666666667</v>
      </c>
      <c r="CH15" s="43">
        <v>11.7</v>
      </c>
      <c r="CI15">
        <v>10.9</v>
      </c>
      <c r="CJ15">
        <v>13.9</v>
      </c>
      <c r="CK15" s="41">
        <f t="shared" si="19"/>
        <v>12.166666666666666</v>
      </c>
      <c r="CL15">
        <v>7.7</v>
      </c>
      <c r="CM15">
        <v>7.3</v>
      </c>
      <c r="CN15">
        <v>8</v>
      </c>
      <c r="CO15" s="41">
        <f t="shared" si="20"/>
        <v>7.666666666666667</v>
      </c>
      <c r="CP15">
        <v>11.4</v>
      </c>
      <c r="CQ15">
        <v>10.6</v>
      </c>
      <c r="CR15">
        <v>11</v>
      </c>
      <c r="CS15" s="41">
        <f t="shared" si="21"/>
        <v>11</v>
      </c>
      <c r="CT15" s="41">
        <v>51.7</v>
      </c>
      <c r="CU15" s="41">
        <v>51.9</v>
      </c>
      <c r="CV15" s="41">
        <v>51.3</v>
      </c>
      <c r="CW15" s="41">
        <f t="shared" si="22"/>
        <v>51.633333333333326</v>
      </c>
      <c r="CX15" s="41">
        <v>36.1</v>
      </c>
      <c r="CY15" s="41">
        <v>35.299999999999997</v>
      </c>
      <c r="CZ15" s="41">
        <v>42</v>
      </c>
      <c r="DA15" s="41">
        <f t="shared" si="23"/>
        <v>37.800000000000004</v>
      </c>
      <c r="DB15" s="41">
        <v>50.3</v>
      </c>
      <c r="DC15" s="41">
        <v>47.4</v>
      </c>
      <c r="DD15" s="41">
        <v>49.4</v>
      </c>
      <c r="DE15" s="41">
        <f t="shared" si="24"/>
        <v>49.033333333333331</v>
      </c>
      <c r="DF15" s="44">
        <v>6.87</v>
      </c>
      <c r="DG15" s="44">
        <v>6.79</v>
      </c>
      <c r="DH15" s="44">
        <v>6.74</v>
      </c>
      <c r="DI15" s="44">
        <f t="shared" si="25"/>
        <v>6.8</v>
      </c>
      <c r="DJ15" s="44">
        <v>6.68</v>
      </c>
      <c r="DK15" s="44">
        <v>6.62</v>
      </c>
      <c r="DL15" s="44">
        <v>6.56</v>
      </c>
      <c r="DM15" s="44">
        <f t="shared" si="26"/>
        <v>6.62</v>
      </c>
      <c r="DN15" s="44">
        <v>6.85</v>
      </c>
      <c r="DO15" s="44">
        <v>6.79</v>
      </c>
      <c r="DP15" s="44">
        <v>6.72</v>
      </c>
      <c r="DQ15" s="44">
        <f t="shared" si="27"/>
        <v>6.7866666666666662</v>
      </c>
    </row>
    <row r="16" spans="1:121" x14ac:dyDescent="0.25">
      <c r="A16">
        <v>14</v>
      </c>
      <c r="B16" s="6">
        <v>44475</v>
      </c>
      <c r="C16" s="6">
        <v>44476</v>
      </c>
      <c r="D16" s="3" t="s">
        <v>225</v>
      </c>
      <c r="E16" s="3" t="s">
        <v>223</v>
      </c>
      <c r="F16" t="s">
        <v>72</v>
      </c>
      <c r="G16" s="3" t="s">
        <v>225</v>
      </c>
      <c r="H16" s="8"/>
      <c r="I16" s="8"/>
      <c r="J16" s="8"/>
      <c r="K16" s="8"/>
      <c r="L16" s="8"/>
      <c r="M16" s="8"/>
      <c r="N16" s="43">
        <v>5.0999999999999996</v>
      </c>
      <c r="O16">
        <v>6.6</v>
      </c>
      <c r="P16">
        <v>5.7</v>
      </c>
      <c r="Q16" s="41">
        <f t="shared" si="1"/>
        <v>5.8</v>
      </c>
      <c r="R16">
        <v>5.7</v>
      </c>
      <c r="S16">
        <v>6</v>
      </c>
      <c r="T16">
        <v>5.9</v>
      </c>
      <c r="U16" s="41">
        <f t="shared" si="2"/>
        <v>5.8666666666666671</v>
      </c>
      <c r="V16">
        <v>6.5</v>
      </c>
      <c r="W16">
        <v>6.3</v>
      </c>
      <c r="X16">
        <v>5.7</v>
      </c>
      <c r="Y16" s="41">
        <f t="shared" si="3"/>
        <v>6.166666666666667</v>
      </c>
      <c r="Z16" s="41">
        <v>28.9</v>
      </c>
      <c r="AA16" s="41">
        <v>30.7</v>
      </c>
      <c r="AB16" s="41">
        <v>28.7</v>
      </c>
      <c r="AC16" s="41">
        <f t="shared" si="4"/>
        <v>29.433333333333334</v>
      </c>
      <c r="AD16" s="41">
        <v>47.4</v>
      </c>
      <c r="AE16" s="41">
        <v>45.7</v>
      </c>
      <c r="AF16" s="41">
        <v>44.1</v>
      </c>
      <c r="AG16" s="41">
        <f t="shared" si="5"/>
        <v>45.733333333333327</v>
      </c>
      <c r="AH16" s="41">
        <v>35.799999999999997</v>
      </c>
      <c r="AI16" s="41">
        <v>39.200000000000003</v>
      </c>
      <c r="AJ16" s="41">
        <v>37.299999999999997</v>
      </c>
      <c r="AK16" s="41">
        <f t="shared" si="6"/>
        <v>37.43333333333333</v>
      </c>
      <c r="AL16" s="44">
        <v>5.79</v>
      </c>
      <c r="AM16" s="44">
        <v>5.7</v>
      </c>
      <c r="AN16" s="44">
        <v>5.69</v>
      </c>
      <c r="AO16" s="44">
        <f t="shared" si="7"/>
        <v>5.7266666666666666</v>
      </c>
      <c r="AP16" s="44">
        <v>5.59</v>
      </c>
      <c r="AQ16" s="44">
        <v>5.54</v>
      </c>
      <c r="AR16" s="44">
        <v>5.49</v>
      </c>
      <c r="AS16" s="44">
        <f t="shared" si="8"/>
        <v>5.5399999999999991</v>
      </c>
      <c r="AT16" s="44">
        <v>5.96</v>
      </c>
      <c r="AU16" s="44">
        <v>5.86</v>
      </c>
      <c r="AV16" s="44">
        <v>5.82</v>
      </c>
      <c r="AW16" s="44">
        <f t="shared" si="9"/>
        <v>5.88</v>
      </c>
      <c r="AX16" s="43">
        <v>6.7</v>
      </c>
      <c r="AY16">
        <v>6.3</v>
      </c>
      <c r="AZ16">
        <v>6.9</v>
      </c>
      <c r="BA16" s="41">
        <f t="shared" si="10"/>
        <v>6.6333333333333329</v>
      </c>
      <c r="BB16">
        <v>5.2</v>
      </c>
      <c r="BC16">
        <v>4.8</v>
      </c>
      <c r="BD16">
        <v>5.3</v>
      </c>
      <c r="BE16" s="41">
        <f t="shared" si="11"/>
        <v>5.1000000000000005</v>
      </c>
      <c r="BF16">
        <v>7.2</v>
      </c>
      <c r="BG16">
        <v>6.2</v>
      </c>
      <c r="BH16">
        <v>6.9</v>
      </c>
      <c r="BI16" s="41">
        <f t="shared" si="12"/>
        <v>6.7666666666666666</v>
      </c>
      <c r="BJ16" s="41">
        <v>24.8</v>
      </c>
      <c r="BK16" s="41">
        <v>27.5</v>
      </c>
      <c r="BL16" s="41">
        <v>28.8</v>
      </c>
      <c r="BM16" s="41">
        <f t="shared" si="13"/>
        <v>27.033333333333331</v>
      </c>
      <c r="BN16" s="41">
        <v>51.2</v>
      </c>
      <c r="BO16" s="41">
        <v>54.3</v>
      </c>
      <c r="BP16" s="41">
        <v>52.8</v>
      </c>
      <c r="BQ16" s="41">
        <f t="shared" si="14"/>
        <v>52.766666666666673</v>
      </c>
      <c r="BR16" s="41">
        <v>35.799999999999997</v>
      </c>
      <c r="BS16" s="41">
        <v>40</v>
      </c>
      <c r="BT16" s="41">
        <v>42.7</v>
      </c>
      <c r="BU16" s="41">
        <f t="shared" si="15"/>
        <v>39.5</v>
      </c>
      <c r="BV16" s="44">
        <v>5.63</v>
      </c>
      <c r="BW16" s="44">
        <v>5.57</v>
      </c>
      <c r="BX16" s="44">
        <v>5.47</v>
      </c>
      <c r="BY16" s="44">
        <f t="shared" si="16"/>
        <v>5.5566666666666658</v>
      </c>
      <c r="BZ16" s="44">
        <v>5.67</v>
      </c>
      <c r="CA16" s="44">
        <v>5.66</v>
      </c>
      <c r="CB16" s="44">
        <v>5.62</v>
      </c>
      <c r="CC16" s="44">
        <f t="shared" si="17"/>
        <v>5.6499999999999995</v>
      </c>
      <c r="CD16" s="44">
        <v>5.14</v>
      </c>
      <c r="CE16" s="44">
        <v>5.64</v>
      </c>
      <c r="CF16" s="44">
        <v>5.64</v>
      </c>
      <c r="CG16" s="44">
        <f t="shared" si="18"/>
        <v>5.4733333333333327</v>
      </c>
      <c r="CH16" s="43">
        <v>7.8</v>
      </c>
      <c r="CI16">
        <v>7.2</v>
      </c>
      <c r="CJ16">
        <v>6.5</v>
      </c>
      <c r="CK16" s="41">
        <f t="shared" si="19"/>
        <v>7.166666666666667</v>
      </c>
      <c r="CL16">
        <v>5.7</v>
      </c>
      <c r="CM16">
        <v>6.8</v>
      </c>
      <c r="CN16">
        <v>6.6</v>
      </c>
      <c r="CO16" s="41">
        <f t="shared" si="20"/>
        <v>6.3666666666666671</v>
      </c>
      <c r="CP16">
        <v>8.9</v>
      </c>
      <c r="CQ16">
        <v>7.2</v>
      </c>
      <c r="CR16">
        <v>7.7</v>
      </c>
      <c r="CS16" s="41">
        <f t="shared" si="21"/>
        <v>7.9333333333333336</v>
      </c>
      <c r="CT16" s="41">
        <v>33.5</v>
      </c>
      <c r="CU16" s="41">
        <v>33.799999999999997</v>
      </c>
      <c r="CV16" s="41">
        <v>32.299999999999997</v>
      </c>
      <c r="CW16" s="41">
        <f t="shared" si="22"/>
        <v>33.199999999999996</v>
      </c>
      <c r="CX16" s="41">
        <v>47.3</v>
      </c>
      <c r="CY16" s="41">
        <v>43.1</v>
      </c>
      <c r="CZ16" s="41">
        <v>44.5</v>
      </c>
      <c r="DA16" s="41">
        <f t="shared" si="23"/>
        <v>44.966666666666669</v>
      </c>
      <c r="DB16" s="41">
        <v>30.7</v>
      </c>
      <c r="DC16" s="41">
        <v>33.9</v>
      </c>
      <c r="DD16" s="41">
        <v>35.5</v>
      </c>
      <c r="DE16" s="41">
        <f t="shared" si="24"/>
        <v>33.366666666666667</v>
      </c>
      <c r="DF16" s="44">
        <v>6.77</v>
      </c>
      <c r="DG16" s="44">
        <v>6.07</v>
      </c>
      <c r="DH16" s="44">
        <v>6</v>
      </c>
      <c r="DI16" s="44">
        <f t="shared" si="25"/>
        <v>6.28</v>
      </c>
      <c r="DJ16" s="44">
        <v>6.21</v>
      </c>
      <c r="DK16" s="44">
        <v>6.16</v>
      </c>
      <c r="DL16" s="44">
        <v>6.13</v>
      </c>
      <c r="DM16" s="44">
        <f t="shared" si="26"/>
        <v>6.166666666666667</v>
      </c>
      <c r="DN16" s="44">
        <v>6.46</v>
      </c>
      <c r="DO16" s="44">
        <v>6.4</v>
      </c>
      <c r="DP16" s="44">
        <v>6.27</v>
      </c>
      <c r="DQ16" s="44">
        <f t="shared" si="27"/>
        <v>6.376666666666666</v>
      </c>
    </row>
    <row r="17" spans="1:121" x14ac:dyDescent="0.25">
      <c r="A17">
        <v>15</v>
      </c>
      <c r="B17" s="6">
        <v>44482</v>
      </c>
      <c r="C17" s="6">
        <v>44483</v>
      </c>
      <c r="D17" s="3" t="s">
        <v>274</v>
      </c>
      <c r="E17" s="3" t="s">
        <v>268</v>
      </c>
      <c r="F17" t="s">
        <v>72</v>
      </c>
      <c r="G17" s="3" t="s">
        <v>274</v>
      </c>
      <c r="H17" s="8"/>
      <c r="I17" s="8"/>
      <c r="J17" s="8"/>
      <c r="K17" s="8"/>
      <c r="L17" s="8"/>
      <c r="M17" s="8"/>
      <c r="N17" s="43">
        <v>11</v>
      </c>
      <c r="O17">
        <v>10</v>
      </c>
      <c r="P17">
        <v>9.3000000000000007</v>
      </c>
      <c r="Q17" s="41">
        <f t="shared" si="1"/>
        <v>10.1</v>
      </c>
      <c r="R17">
        <v>5.2</v>
      </c>
      <c r="S17">
        <v>5.2</v>
      </c>
      <c r="T17">
        <v>5.2</v>
      </c>
      <c r="U17" s="41">
        <f t="shared" si="2"/>
        <v>5.2</v>
      </c>
      <c r="V17">
        <v>10.7</v>
      </c>
      <c r="W17">
        <v>7.1</v>
      </c>
      <c r="X17">
        <v>8.6</v>
      </c>
      <c r="Y17" s="41">
        <f t="shared" si="3"/>
        <v>8.7999999999999989</v>
      </c>
      <c r="Z17" s="41">
        <v>46</v>
      </c>
      <c r="AA17" s="41">
        <v>57.8</v>
      </c>
      <c r="AB17" s="41">
        <v>48.4</v>
      </c>
      <c r="AC17" s="41">
        <f t="shared" si="4"/>
        <v>50.733333333333327</v>
      </c>
      <c r="AD17" s="41">
        <v>35.1</v>
      </c>
      <c r="AE17" s="41">
        <v>38.799999999999997</v>
      </c>
      <c r="AF17" s="41">
        <v>38.799999999999997</v>
      </c>
      <c r="AG17" s="41">
        <f t="shared" si="5"/>
        <v>37.56666666666667</v>
      </c>
      <c r="AH17" s="41">
        <v>41.4</v>
      </c>
      <c r="AI17" s="41">
        <v>37</v>
      </c>
      <c r="AJ17" s="41">
        <v>38.4</v>
      </c>
      <c r="AK17" s="41">
        <f t="shared" si="6"/>
        <v>38.933333333333337</v>
      </c>
      <c r="AL17" s="44">
        <v>5.94</v>
      </c>
      <c r="AM17" s="44">
        <v>5.94</v>
      </c>
      <c r="AN17" s="44">
        <v>5.93</v>
      </c>
      <c r="AO17" s="44">
        <f t="shared" si="7"/>
        <v>5.9366666666666674</v>
      </c>
      <c r="AP17" s="44">
        <v>6.19</v>
      </c>
      <c r="AQ17" s="44">
        <v>6.15</v>
      </c>
      <c r="AR17" s="44">
        <v>6.16</v>
      </c>
      <c r="AS17" s="44">
        <f t="shared" si="8"/>
        <v>6.166666666666667</v>
      </c>
      <c r="AT17" s="44">
        <v>5.72</v>
      </c>
      <c r="AU17" s="44">
        <v>5.71</v>
      </c>
      <c r="AV17" s="44">
        <v>5.72</v>
      </c>
      <c r="AW17" s="44">
        <f t="shared" si="9"/>
        <v>5.7166666666666659</v>
      </c>
      <c r="AX17" s="43">
        <v>12.1</v>
      </c>
      <c r="AY17">
        <v>10.199999999999999</v>
      </c>
      <c r="AZ17">
        <v>9.4</v>
      </c>
      <c r="BA17" s="41">
        <f t="shared" si="10"/>
        <v>10.566666666666665</v>
      </c>
      <c r="BB17">
        <v>6</v>
      </c>
      <c r="BC17">
        <v>5.7</v>
      </c>
      <c r="BD17">
        <v>5.4</v>
      </c>
      <c r="BE17" s="41">
        <f t="shared" si="11"/>
        <v>5.7</v>
      </c>
      <c r="BF17">
        <v>8.3000000000000007</v>
      </c>
      <c r="BG17">
        <v>7.5</v>
      </c>
      <c r="BH17">
        <v>9</v>
      </c>
      <c r="BI17" s="41">
        <f t="shared" si="12"/>
        <v>8.2666666666666675</v>
      </c>
      <c r="BJ17" s="41">
        <v>25.4</v>
      </c>
      <c r="BK17" s="41">
        <v>21.8</v>
      </c>
      <c r="BL17" s="41">
        <v>25.3</v>
      </c>
      <c r="BM17" s="41">
        <f t="shared" si="13"/>
        <v>24.166666666666668</v>
      </c>
      <c r="BN17" s="41">
        <v>63.6</v>
      </c>
      <c r="BO17" s="41">
        <v>64.400000000000006</v>
      </c>
      <c r="BP17" s="41">
        <v>66.3</v>
      </c>
      <c r="BQ17" s="41">
        <f t="shared" si="14"/>
        <v>64.766666666666666</v>
      </c>
      <c r="BR17" s="41">
        <v>60.7</v>
      </c>
      <c r="BS17" s="41">
        <v>65.599999999999994</v>
      </c>
      <c r="BT17" s="41">
        <v>58.5</v>
      </c>
      <c r="BU17" s="41">
        <f t="shared" si="15"/>
        <v>61.6</v>
      </c>
      <c r="BV17" s="44">
        <v>5.93</v>
      </c>
      <c r="BW17" s="44">
        <v>5.85</v>
      </c>
      <c r="BX17" s="44">
        <v>5.8</v>
      </c>
      <c r="BY17" s="44">
        <f t="shared" si="16"/>
        <v>5.8599999999999994</v>
      </c>
      <c r="BZ17" s="44">
        <v>6.18</v>
      </c>
      <c r="CA17" s="44">
        <v>6.14</v>
      </c>
      <c r="CB17" s="44">
        <v>6.14</v>
      </c>
      <c r="CC17" s="44">
        <f t="shared" si="17"/>
        <v>6.1533333333333333</v>
      </c>
      <c r="CD17" s="44">
        <v>6.27</v>
      </c>
      <c r="CE17" s="44">
        <v>6.11</v>
      </c>
      <c r="CF17" s="44">
        <v>6.02</v>
      </c>
      <c r="CG17" s="44">
        <f t="shared" si="18"/>
        <v>6.1333333333333329</v>
      </c>
      <c r="CH17" s="43">
        <v>9.1999999999999993</v>
      </c>
      <c r="CI17">
        <v>10.1</v>
      </c>
      <c r="CJ17">
        <v>9.1999999999999993</v>
      </c>
      <c r="CK17" s="41">
        <f t="shared" si="19"/>
        <v>9.4999999999999982</v>
      </c>
      <c r="CL17">
        <v>3.5</v>
      </c>
      <c r="CM17">
        <v>5.4</v>
      </c>
      <c r="CN17">
        <v>4.9000000000000004</v>
      </c>
      <c r="CO17" s="41">
        <f t="shared" si="20"/>
        <v>4.6000000000000005</v>
      </c>
      <c r="CP17">
        <v>12.5</v>
      </c>
      <c r="CQ17">
        <v>9.4</v>
      </c>
      <c r="CR17">
        <v>9.6</v>
      </c>
      <c r="CS17" s="41">
        <f t="shared" si="21"/>
        <v>10.5</v>
      </c>
      <c r="CT17" s="41">
        <v>27.7</v>
      </c>
      <c r="CU17" s="41">
        <v>32.299999999999997</v>
      </c>
      <c r="CV17" s="41">
        <v>39.200000000000003</v>
      </c>
      <c r="CW17" s="41">
        <f t="shared" si="22"/>
        <v>33.06666666666667</v>
      </c>
      <c r="CX17" s="41">
        <v>26</v>
      </c>
      <c r="CY17" s="41">
        <v>24.5</v>
      </c>
      <c r="CZ17" s="41">
        <v>24.1</v>
      </c>
      <c r="DA17" s="41">
        <f t="shared" si="23"/>
        <v>24.866666666666664</v>
      </c>
      <c r="DB17" s="41">
        <v>36.9</v>
      </c>
      <c r="DC17" s="41">
        <v>35.9</v>
      </c>
      <c r="DD17" s="41">
        <v>33.9</v>
      </c>
      <c r="DE17" s="41">
        <f t="shared" si="24"/>
        <v>35.566666666666663</v>
      </c>
      <c r="DF17" s="44">
        <v>6.53</v>
      </c>
      <c r="DG17" s="44">
        <v>6.33</v>
      </c>
      <c r="DH17" s="44">
        <v>6.21</v>
      </c>
      <c r="DI17" s="44">
        <f t="shared" si="25"/>
        <v>6.3566666666666665</v>
      </c>
      <c r="DJ17" s="44">
        <v>6.31</v>
      </c>
      <c r="DK17" s="44">
        <v>6.27</v>
      </c>
      <c r="DL17" s="44">
        <v>6.26</v>
      </c>
      <c r="DM17" s="44">
        <f t="shared" si="26"/>
        <v>6.2799999999999985</v>
      </c>
      <c r="DN17" s="44">
        <v>6.15</v>
      </c>
      <c r="DO17" s="44">
        <v>6.09</v>
      </c>
      <c r="DP17" s="44">
        <v>5.98</v>
      </c>
      <c r="DQ17" s="44">
        <f t="shared" si="27"/>
        <v>6.0733333333333333</v>
      </c>
    </row>
    <row r="18" spans="1:121" x14ac:dyDescent="0.25">
      <c r="A18">
        <v>16</v>
      </c>
      <c r="B18" s="6">
        <v>44482</v>
      </c>
      <c r="C18" s="6">
        <v>44483</v>
      </c>
      <c r="D18" s="3" t="s">
        <v>275</v>
      </c>
      <c r="E18" s="3" t="s">
        <v>269</v>
      </c>
      <c r="F18" t="s">
        <v>72</v>
      </c>
      <c r="G18" s="3" t="s">
        <v>275</v>
      </c>
      <c r="H18" s="8"/>
      <c r="I18" s="8"/>
      <c r="J18" s="8"/>
      <c r="K18" s="8"/>
      <c r="L18" s="8"/>
      <c r="M18" s="8"/>
      <c r="N18" s="43">
        <v>8.4</v>
      </c>
      <c r="O18">
        <v>8.8000000000000007</v>
      </c>
      <c r="P18">
        <v>8.1</v>
      </c>
      <c r="Q18" s="41">
        <f t="shared" si="1"/>
        <v>8.4333333333333353</v>
      </c>
      <c r="R18">
        <v>8.3000000000000007</v>
      </c>
      <c r="S18">
        <v>7.7</v>
      </c>
      <c r="T18">
        <v>7.3</v>
      </c>
      <c r="U18" s="41">
        <f t="shared" si="2"/>
        <v>7.7666666666666666</v>
      </c>
      <c r="V18">
        <v>8.5</v>
      </c>
      <c r="W18">
        <v>8.6</v>
      </c>
      <c r="X18">
        <v>8.5</v>
      </c>
      <c r="Y18" s="41">
        <f t="shared" si="3"/>
        <v>8.5333333333333332</v>
      </c>
      <c r="Z18" s="41">
        <v>25.7</v>
      </c>
      <c r="AA18" s="41">
        <v>28.8</v>
      </c>
      <c r="AB18" s="41">
        <v>24.5</v>
      </c>
      <c r="AC18" s="41">
        <f t="shared" si="4"/>
        <v>26.333333333333332</v>
      </c>
      <c r="AD18" s="41">
        <v>35.4</v>
      </c>
      <c r="AE18" s="41">
        <v>40.4</v>
      </c>
      <c r="AF18" s="41">
        <v>40.4</v>
      </c>
      <c r="AG18" s="41">
        <f t="shared" si="5"/>
        <v>38.733333333333327</v>
      </c>
      <c r="AH18" s="41">
        <v>37</v>
      </c>
      <c r="AI18" s="41">
        <v>40.4</v>
      </c>
      <c r="AJ18" s="41">
        <v>40.5</v>
      </c>
      <c r="AK18" s="41">
        <f t="shared" si="6"/>
        <v>39.300000000000004</v>
      </c>
      <c r="AL18" s="44">
        <v>6.25</v>
      </c>
      <c r="AM18" s="44">
        <v>6.24</v>
      </c>
      <c r="AN18" s="44">
        <v>6.22</v>
      </c>
      <c r="AO18" s="44">
        <f t="shared" si="7"/>
        <v>6.2366666666666672</v>
      </c>
      <c r="AP18" s="44">
        <v>6.16</v>
      </c>
      <c r="AQ18" s="44">
        <v>6.12</v>
      </c>
      <c r="AR18" s="44">
        <v>6.12</v>
      </c>
      <c r="AS18" s="44">
        <f t="shared" si="8"/>
        <v>6.1333333333333337</v>
      </c>
      <c r="AT18" s="44">
        <v>6.56</v>
      </c>
      <c r="AU18" s="44">
        <v>6.57</v>
      </c>
      <c r="AV18" s="44">
        <v>6.54</v>
      </c>
      <c r="AW18" s="44">
        <f t="shared" si="9"/>
        <v>6.5566666666666658</v>
      </c>
      <c r="AX18" s="43">
        <v>8.6</v>
      </c>
      <c r="AY18">
        <v>9.1</v>
      </c>
      <c r="AZ18">
        <v>8.3000000000000007</v>
      </c>
      <c r="BA18" s="41">
        <f t="shared" si="10"/>
        <v>8.6666666666666661</v>
      </c>
      <c r="BB18">
        <v>6.7</v>
      </c>
      <c r="BC18">
        <v>6.8</v>
      </c>
      <c r="BD18">
        <v>6.1</v>
      </c>
      <c r="BE18" s="41">
        <f t="shared" si="11"/>
        <v>6.5333333333333341</v>
      </c>
      <c r="BF18">
        <v>7.9</v>
      </c>
      <c r="BG18">
        <v>7.9</v>
      </c>
      <c r="BH18">
        <v>7.9</v>
      </c>
      <c r="BI18" s="41">
        <f t="shared" si="12"/>
        <v>7.9000000000000012</v>
      </c>
      <c r="BJ18" s="41">
        <v>17.5</v>
      </c>
      <c r="BK18" s="41">
        <v>15.9</v>
      </c>
      <c r="BL18" s="41">
        <v>16.600000000000001</v>
      </c>
      <c r="BM18" s="41">
        <f t="shared" si="13"/>
        <v>16.666666666666668</v>
      </c>
      <c r="BN18" s="41">
        <v>55.6</v>
      </c>
      <c r="BO18" s="41">
        <v>62.1</v>
      </c>
      <c r="BP18" s="41">
        <v>63.1</v>
      </c>
      <c r="BQ18" s="41">
        <f t="shared" si="14"/>
        <v>60.266666666666673</v>
      </c>
      <c r="BR18" s="41">
        <v>28.8</v>
      </c>
      <c r="BS18" s="41">
        <v>33.1</v>
      </c>
      <c r="BT18" s="41">
        <v>32.200000000000003</v>
      </c>
      <c r="BU18" s="41">
        <f t="shared" si="15"/>
        <v>31.366666666666671</v>
      </c>
      <c r="BV18" s="44">
        <v>6.3</v>
      </c>
      <c r="BW18" s="44">
        <v>6.29</v>
      </c>
      <c r="BX18" s="44">
        <v>6.2</v>
      </c>
      <c r="BY18" s="44">
        <f t="shared" si="16"/>
        <v>6.2633333333333328</v>
      </c>
      <c r="BZ18" s="44">
        <v>5.97</v>
      </c>
      <c r="CA18" s="44">
        <v>5.88</v>
      </c>
      <c r="CB18" s="44">
        <v>5.87</v>
      </c>
      <c r="CC18" s="44">
        <f t="shared" si="17"/>
        <v>5.9066666666666663</v>
      </c>
      <c r="CD18" s="44">
        <v>6.79</v>
      </c>
      <c r="CE18" s="44">
        <v>6.81</v>
      </c>
      <c r="CF18" s="44">
        <v>6.71</v>
      </c>
      <c r="CG18" s="44">
        <f t="shared" si="18"/>
        <v>6.77</v>
      </c>
      <c r="CH18" s="43">
        <v>7.4</v>
      </c>
      <c r="CI18">
        <v>8.9</v>
      </c>
      <c r="CJ18">
        <v>8.1</v>
      </c>
      <c r="CK18" s="41">
        <f t="shared" si="19"/>
        <v>8.1333333333333329</v>
      </c>
      <c r="CL18">
        <v>7.8</v>
      </c>
      <c r="CM18">
        <v>9.8000000000000007</v>
      </c>
      <c r="CN18">
        <v>9.8000000000000007</v>
      </c>
      <c r="CO18" s="41">
        <f t="shared" si="20"/>
        <v>9.1333333333333346</v>
      </c>
      <c r="CP18">
        <v>10.199999999999999</v>
      </c>
      <c r="CQ18">
        <v>8.1</v>
      </c>
      <c r="CR18">
        <v>8.6999999999999993</v>
      </c>
      <c r="CS18" s="41">
        <f t="shared" si="21"/>
        <v>8.9999999999999982</v>
      </c>
      <c r="CT18" s="41">
        <v>26.9</v>
      </c>
      <c r="CU18" s="41">
        <v>27.3</v>
      </c>
      <c r="CV18" s="41">
        <v>27.3</v>
      </c>
      <c r="CW18" s="41">
        <f t="shared" si="22"/>
        <v>27.166666666666668</v>
      </c>
      <c r="CX18" s="41">
        <v>20.8</v>
      </c>
      <c r="CY18" s="41">
        <v>27.3</v>
      </c>
      <c r="CZ18" s="41">
        <v>28.7</v>
      </c>
      <c r="DA18" s="41">
        <f t="shared" si="23"/>
        <v>25.599999999999998</v>
      </c>
      <c r="DB18" s="41">
        <v>19.7</v>
      </c>
      <c r="DC18" s="41">
        <v>18</v>
      </c>
      <c r="DD18" s="41">
        <v>19.100000000000001</v>
      </c>
      <c r="DE18" s="41">
        <f t="shared" si="24"/>
        <v>18.933333333333334</v>
      </c>
      <c r="DF18" s="44">
        <v>6.58</v>
      </c>
      <c r="DG18" s="44">
        <v>6.53</v>
      </c>
      <c r="DH18" s="44">
        <v>6.49</v>
      </c>
      <c r="DI18" s="44">
        <f t="shared" si="25"/>
        <v>6.5333333333333341</v>
      </c>
      <c r="DJ18" s="44">
        <v>6.68</v>
      </c>
      <c r="DK18" s="44">
        <v>6.6</v>
      </c>
      <c r="DL18" s="44">
        <v>6.55</v>
      </c>
      <c r="DM18" s="44">
        <f t="shared" si="26"/>
        <v>6.6099999999999994</v>
      </c>
      <c r="DN18" s="44">
        <v>6.66</v>
      </c>
      <c r="DO18" s="44">
        <v>6.63</v>
      </c>
      <c r="DP18" s="44">
        <v>6.6</v>
      </c>
      <c r="DQ18" s="44">
        <f t="shared" si="27"/>
        <v>6.63</v>
      </c>
    </row>
    <row r="19" spans="1:121" x14ac:dyDescent="0.25">
      <c r="A19">
        <v>17</v>
      </c>
      <c r="B19" s="6">
        <v>44494</v>
      </c>
      <c r="C19" s="6">
        <v>44495</v>
      </c>
      <c r="D19" s="3" t="s">
        <v>287</v>
      </c>
      <c r="E19" s="3" t="s">
        <v>289</v>
      </c>
      <c r="F19" t="s">
        <v>72</v>
      </c>
      <c r="G19" s="3" t="s">
        <v>287</v>
      </c>
      <c r="H19" s="8"/>
      <c r="I19" s="8"/>
      <c r="J19" s="8"/>
      <c r="K19" s="8"/>
      <c r="L19" s="8"/>
      <c r="M19" s="8"/>
      <c r="N19" s="43">
        <v>6.5</v>
      </c>
      <c r="O19">
        <v>6.9</v>
      </c>
      <c r="P19">
        <v>7.1</v>
      </c>
      <c r="Q19" s="41">
        <f t="shared" si="1"/>
        <v>6.833333333333333</v>
      </c>
      <c r="R19">
        <v>6.8</v>
      </c>
      <c r="S19">
        <v>7</v>
      </c>
      <c r="T19">
        <v>7.1</v>
      </c>
      <c r="U19" s="41">
        <f t="shared" si="2"/>
        <v>6.9666666666666659</v>
      </c>
      <c r="V19">
        <v>7</v>
      </c>
      <c r="W19">
        <v>7.2</v>
      </c>
      <c r="X19">
        <v>7.5</v>
      </c>
      <c r="Y19" s="41">
        <f t="shared" si="3"/>
        <v>7.2333333333333334</v>
      </c>
      <c r="Z19" s="41">
        <v>28.9</v>
      </c>
      <c r="AA19" s="41">
        <v>29.1</v>
      </c>
      <c r="AB19" s="41">
        <v>27.1</v>
      </c>
      <c r="AC19" s="41">
        <f t="shared" si="4"/>
        <v>28.366666666666664</v>
      </c>
      <c r="AD19" s="41">
        <v>43.4</v>
      </c>
      <c r="AE19" s="41">
        <v>43.9</v>
      </c>
      <c r="AF19" s="41">
        <v>45.6</v>
      </c>
      <c r="AG19" s="41">
        <f t="shared" si="5"/>
        <v>44.300000000000004</v>
      </c>
      <c r="AH19" s="41">
        <v>22.2</v>
      </c>
      <c r="AI19" s="41">
        <v>24</v>
      </c>
      <c r="AJ19" s="41">
        <v>24.1</v>
      </c>
      <c r="AK19" s="41">
        <f t="shared" si="6"/>
        <v>23.433333333333337</v>
      </c>
      <c r="AL19" s="44">
        <v>5.26</v>
      </c>
      <c r="AM19" s="44">
        <v>5.19</v>
      </c>
      <c r="AN19" s="44">
        <v>5.15</v>
      </c>
      <c r="AO19" s="44">
        <f t="shared" si="7"/>
        <v>5.2</v>
      </c>
      <c r="AP19" s="44">
        <v>5.55</v>
      </c>
      <c r="AQ19" s="44">
        <v>5.53</v>
      </c>
      <c r="AR19" s="44">
        <v>5.53</v>
      </c>
      <c r="AS19" s="44">
        <f t="shared" si="8"/>
        <v>5.5366666666666662</v>
      </c>
      <c r="AT19" s="44">
        <v>6.61</v>
      </c>
      <c r="AU19" s="44">
        <v>6.69</v>
      </c>
      <c r="AV19" s="44">
        <v>6.74</v>
      </c>
      <c r="AW19" s="44">
        <f t="shared" si="9"/>
        <v>6.68</v>
      </c>
      <c r="AX19" s="43">
        <v>10.7</v>
      </c>
      <c r="AY19">
        <v>8.1</v>
      </c>
      <c r="AZ19">
        <v>8.6</v>
      </c>
      <c r="BA19" s="41">
        <f t="shared" si="10"/>
        <v>9.1333333333333329</v>
      </c>
      <c r="BB19">
        <v>7.2</v>
      </c>
      <c r="BC19">
        <v>6.8</v>
      </c>
      <c r="BD19">
        <v>6.9</v>
      </c>
      <c r="BE19" s="41">
        <f t="shared" si="11"/>
        <v>6.9666666666666659</v>
      </c>
      <c r="BF19">
        <v>8.8000000000000007</v>
      </c>
      <c r="BG19">
        <v>8.3000000000000007</v>
      </c>
      <c r="BH19">
        <v>8.4</v>
      </c>
      <c r="BI19" s="41">
        <f t="shared" si="12"/>
        <v>8.5</v>
      </c>
      <c r="BJ19" s="41">
        <v>33.9</v>
      </c>
      <c r="BK19" s="41">
        <v>38.799999999999997</v>
      </c>
      <c r="BL19" s="41">
        <v>40.1</v>
      </c>
      <c r="BM19" s="41">
        <f t="shared" si="13"/>
        <v>37.599999999999994</v>
      </c>
      <c r="BN19" s="41">
        <v>55.9</v>
      </c>
      <c r="BO19" s="41">
        <v>57.8</v>
      </c>
      <c r="BP19" s="41">
        <v>59.4</v>
      </c>
      <c r="BQ19" s="41">
        <f t="shared" si="14"/>
        <v>57.699999999999996</v>
      </c>
      <c r="BR19" s="41">
        <v>28.8</v>
      </c>
      <c r="BS19" s="41">
        <v>28.8</v>
      </c>
      <c r="BT19" s="41">
        <v>29.7</v>
      </c>
      <c r="BU19" s="41">
        <f t="shared" si="15"/>
        <v>29.099999999999998</v>
      </c>
      <c r="BV19" s="44">
        <v>5.0999999999999996</v>
      </c>
      <c r="BW19" s="44">
        <v>5.04</v>
      </c>
      <c r="BX19" s="44">
        <v>5.01</v>
      </c>
      <c r="BY19" s="44">
        <f t="shared" si="16"/>
        <v>5.05</v>
      </c>
      <c r="BZ19" s="44">
        <v>5.62</v>
      </c>
      <c r="CA19" s="44">
        <v>5.66</v>
      </c>
      <c r="CB19" s="44">
        <v>5.68</v>
      </c>
      <c r="CC19" s="44">
        <f t="shared" si="17"/>
        <v>5.6533333333333333</v>
      </c>
      <c r="CD19" s="44">
        <v>6.89</v>
      </c>
      <c r="CE19" s="44">
        <v>6.93</v>
      </c>
      <c r="CF19" s="44">
        <v>6.86</v>
      </c>
      <c r="CG19" s="44">
        <f t="shared" si="18"/>
        <v>6.8933333333333335</v>
      </c>
      <c r="CH19" s="43">
        <v>6.6</v>
      </c>
      <c r="CI19">
        <v>6.9</v>
      </c>
      <c r="CJ19">
        <v>7</v>
      </c>
      <c r="CK19" s="41">
        <f t="shared" si="19"/>
        <v>6.833333333333333</v>
      </c>
      <c r="CL19">
        <v>6.5</v>
      </c>
      <c r="CM19">
        <v>6.9</v>
      </c>
      <c r="CN19">
        <v>6.8</v>
      </c>
      <c r="CO19" s="41">
        <f t="shared" si="20"/>
        <v>6.7333333333333334</v>
      </c>
      <c r="CP19">
        <v>6.5</v>
      </c>
      <c r="CQ19">
        <v>7.5</v>
      </c>
      <c r="CR19">
        <v>8.1</v>
      </c>
      <c r="CS19" s="41">
        <f t="shared" si="21"/>
        <v>7.3666666666666671</v>
      </c>
      <c r="CT19" s="41">
        <v>30.8</v>
      </c>
      <c r="CU19" s="41">
        <v>32.299999999999997</v>
      </c>
      <c r="CV19" s="41">
        <v>35.4</v>
      </c>
      <c r="CW19" s="41">
        <f t="shared" si="22"/>
        <v>32.833333333333336</v>
      </c>
      <c r="CX19" s="41">
        <v>19.100000000000001</v>
      </c>
      <c r="CY19" s="41">
        <v>19.100000000000001</v>
      </c>
      <c r="CZ19" s="41">
        <v>20.7</v>
      </c>
      <c r="DA19" s="41">
        <f t="shared" si="23"/>
        <v>19.633333333333336</v>
      </c>
      <c r="DB19" s="41">
        <v>19</v>
      </c>
      <c r="DC19" s="41">
        <v>19.7</v>
      </c>
      <c r="DD19" s="41">
        <v>17.7</v>
      </c>
      <c r="DE19" s="41">
        <f t="shared" si="24"/>
        <v>18.8</v>
      </c>
      <c r="DF19" s="44">
        <v>5.98</v>
      </c>
      <c r="DG19" s="44">
        <v>5.68</v>
      </c>
      <c r="DH19" s="44">
        <v>5.58</v>
      </c>
      <c r="DI19" s="44">
        <f t="shared" si="25"/>
        <v>5.746666666666667</v>
      </c>
      <c r="DJ19" s="44">
        <v>5.71</v>
      </c>
      <c r="DK19" s="44">
        <v>5.67</v>
      </c>
      <c r="DL19" s="44">
        <v>5.62</v>
      </c>
      <c r="DM19" s="44">
        <f t="shared" si="26"/>
        <v>5.666666666666667</v>
      </c>
      <c r="DN19" s="44">
        <v>6.94</v>
      </c>
      <c r="DO19" s="44">
        <v>6.88</v>
      </c>
      <c r="DP19" s="44">
        <v>6.81</v>
      </c>
      <c r="DQ19" s="44">
        <f t="shared" si="27"/>
        <v>6.876666666666666</v>
      </c>
    </row>
    <row r="20" spans="1:121" x14ac:dyDescent="0.25">
      <c r="A20">
        <v>18</v>
      </c>
      <c r="B20" s="6">
        <v>44494</v>
      </c>
      <c r="C20" s="6">
        <v>44495</v>
      </c>
      <c r="D20" s="3" t="s">
        <v>288</v>
      </c>
      <c r="E20" s="3" t="s">
        <v>290</v>
      </c>
      <c r="F20" t="s">
        <v>72</v>
      </c>
      <c r="G20" s="3" t="s">
        <v>288</v>
      </c>
      <c r="H20" s="8"/>
      <c r="I20" s="8"/>
      <c r="J20" s="8"/>
      <c r="K20" s="8"/>
      <c r="L20" s="8"/>
      <c r="M20" s="8"/>
      <c r="N20" s="43">
        <v>6.7</v>
      </c>
      <c r="O20">
        <v>6.9</v>
      </c>
      <c r="P20">
        <v>6.1</v>
      </c>
      <c r="Q20" s="41">
        <f t="shared" si="1"/>
        <v>6.5666666666666673</v>
      </c>
      <c r="R20">
        <v>6.9</v>
      </c>
      <c r="S20">
        <v>7.4</v>
      </c>
      <c r="T20">
        <v>6.8</v>
      </c>
      <c r="U20" s="41">
        <f t="shared" si="2"/>
        <v>7.0333333333333341</v>
      </c>
      <c r="V20">
        <v>8.9</v>
      </c>
      <c r="W20">
        <v>8.1</v>
      </c>
      <c r="X20">
        <v>7.8</v>
      </c>
      <c r="Y20" s="41">
        <f t="shared" si="3"/>
        <v>8.2666666666666675</v>
      </c>
      <c r="Z20" s="41">
        <v>19.2</v>
      </c>
      <c r="AA20" s="41">
        <v>18.8</v>
      </c>
      <c r="AB20" s="41">
        <v>16.3</v>
      </c>
      <c r="AC20" s="41">
        <f t="shared" si="4"/>
        <v>18.099999999999998</v>
      </c>
      <c r="AD20" s="41">
        <v>33.799999999999997</v>
      </c>
      <c r="AE20" s="41">
        <v>35.1</v>
      </c>
      <c r="AF20" s="41">
        <v>37.799999999999997</v>
      </c>
      <c r="AG20" s="41">
        <f t="shared" si="5"/>
        <v>35.56666666666667</v>
      </c>
      <c r="AH20" s="41">
        <v>35.6</v>
      </c>
      <c r="AI20" s="41">
        <v>40.6</v>
      </c>
      <c r="AJ20" s="41">
        <v>39.200000000000003</v>
      </c>
      <c r="AK20" s="41">
        <f t="shared" si="6"/>
        <v>38.466666666666669</v>
      </c>
      <c r="AL20" s="44">
        <v>4.0999999999999996</v>
      </c>
      <c r="AM20" s="44">
        <v>4.79</v>
      </c>
      <c r="AN20" s="44">
        <v>4.3600000000000003</v>
      </c>
      <c r="AO20" s="44">
        <f t="shared" si="7"/>
        <v>4.416666666666667</v>
      </c>
      <c r="AP20" s="44">
        <v>4.74</v>
      </c>
      <c r="AQ20" s="44">
        <v>4.75</v>
      </c>
      <c r="AR20" s="44">
        <v>4.76</v>
      </c>
      <c r="AS20" s="44">
        <f t="shared" si="8"/>
        <v>4.75</v>
      </c>
      <c r="AT20" s="44">
        <v>5.46</v>
      </c>
      <c r="AU20" s="44">
        <v>5.44</v>
      </c>
      <c r="AV20" s="44">
        <v>5.41</v>
      </c>
      <c r="AW20" s="44">
        <f t="shared" si="9"/>
        <v>5.4366666666666674</v>
      </c>
      <c r="AX20" s="43">
        <v>8.1</v>
      </c>
      <c r="AY20">
        <v>7.2</v>
      </c>
      <c r="AZ20">
        <v>6.8</v>
      </c>
      <c r="BA20" s="41">
        <f t="shared" si="10"/>
        <v>7.3666666666666671</v>
      </c>
      <c r="BB20">
        <v>7.2</v>
      </c>
      <c r="BC20">
        <v>7.1</v>
      </c>
      <c r="BD20">
        <v>7.1</v>
      </c>
      <c r="BE20" s="41">
        <f t="shared" si="11"/>
        <v>7.1333333333333329</v>
      </c>
      <c r="BF20">
        <v>9.4</v>
      </c>
      <c r="BG20">
        <v>8.9</v>
      </c>
      <c r="BH20">
        <v>8.4</v>
      </c>
      <c r="BI20" s="41">
        <f t="shared" si="12"/>
        <v>8.9</v>
      </c>
      <c r="BJ20" s="41">
        <v>29.6</v>
      </c>
      <c r="BK20" s="41">
        <v>30.9</v>
      </c>
      <c r="BL20" s="41">
        <v>25.6</v>
      </c>
      <c r="BM20" s="41">
        <f t="shared" si="13"/>
        <v>28.7</v>
      </c>
      <c r="BN20" s="41">
        <v>44</v>
      </c>
      <c r="BO20" s="41">
        <v>50.5</v>
      </c>
      <c r="BP20" s="41">
        <v>50.1</v>
      </c>
      <c r="BQ20" s="41">
        <f t="shared" si="14"/>
        <v>48.199999999999996</v>
      </c>
      <c r="BR20" s="41">
        <v>37.4</v>
      </c>
      <c r="BS20" s="41">
        <v>38.9</v>
      </c>
      <c r="BT20" s="41">
        <v>39.200000000000003</v>
      </c>
      <c r="BU20" s="41">
        <f t="shared" si="15"/>
        <v>38.5</v>
      </c>
      <c r="BV20" s="44">
        <v>4.55</v>
      </c>
      <c r="BW20" s="44">
        <v>4.55</v>
      </c>
      <c r="BX20" s="44">
        <v>4.7</v>
      </c>
      <c r="BY20" s="44">
        <f t="shared" si="16"/>
        <v>4.6000000000000005</v>
      </c>
      <c r="BZ20" s="44">
        <v>4.74</v>
      </c>
      <c r="CA20" s="44">
        <v>4.8899999999999997</v>
      </c>
      <c r="CB20" s="44">
        <v>4.93</v>
      </c>
      <c r="CC20" s="44">
        <f t="shared" si="17"/>
        <v>4.8533333333333326</v>
      </c>
      <c r="CD20" s="44">
        <v>5.8</v>
      </c>
      <c r="CE20" s="44">
        <v>5.69</v>
      </c>
      <c r="CF20" s="44">
        <v>5.66</v>
      </c>
      <c r="CG20" s="44">
        <f t="shared" si="18"/>
        <v>5.7166666666666659</v>
      </c>
      <c r="CH20" s="43">
        <v>18</v>
      </c>
      <c r="CI20">
        <v>15.1</v>
      </c>
      <c r="CJ20">
        <v>13.8</v>
      </c>
      <c r="CK20" s="41">
        <f t="shared" si="19"/>
        <v>15.633333333333335</v>
      </c>
      <c r="CL20">
        <v>8</v>
      </c>
      <c r="CM20">
        <v>7.8</v>
      </c>
      <c r="CN20">
        <v>7</v>
      </c>
      <c r="CO20" s="41">
        <f t="shared" si="20"/>
        <v>7.6000000000000005</v>
      </c>
      <c r="CP20">
        <v>16.399999999999999</v>
      </c>
      <c r="CQ20">
        <v>17.399999999999999</v>
      </c>
      <c r="CR20">
        <v>13.7</v>
      </c>
      <c r="CS20" s="41">
        <f t="shared" si="21"/>
        <v>15.833333333333334</v>
      </c>
      <c r="CT20" s="41">
        <v>42.3</v>
      </c>
      <c r="CU20" s="41">
        <v>45.5</v>
      </c>
      <c r="CV20" s="41">
        <v>45.8</v>
      </c>
      <c r="CW20" s="41">
        <f t="shared" si="22"/>
        <v>44.533333333333331</v>
      </c>
      <c r="CX20" s="41">
        <v>40.299999999999997</v>
      </c>
      <c r="CY20" s="41">
        <v>40.4</v>
      </c>
      <c r="CZ20" s="41">
        <v>40.5</v>
      </c>
      <c r="DA20" s="41">
        <f t="shared" si="23"/>
        <v>40.4</v>
      </c>
      <c r="DB20" s="41">
        <v>30.7</v>
      </c>
      <c r="DC20" s="41">
        <v>33.799999999999997</v>
      </c>
      <c r="DD20" s="41">
        <v>37.299999999999997</v>
      </c>
      <c r="DE20" s="41">
        <f t="shared" si="24"/>
        <v>33.93333333333333</v>
      </c>
      <c r="DF20" s="44">
        <v>4.93</v>
      </c>
      <c r="DG20" s="44">
        <v>4.7</v>
      </c>
      <c r="DH20" s="44">
        <v>4.63</v>
      </c>
      <c r="DI20" s="44">
        <f t="shared" si="25"/>
        <v>4.753333333333333</v>
      </c>
      <c r="DJ20" s="44">
        <v>5.13</v>
      </c>
      <c r="DK20" s="44">
        <v>5.0999999999999996</v>
      </c>
      <c r="DL20" s="44">
        <v>5.07</v>
      </c>
      <c r="DM20" s="44">
        <f t="shared" si="26"/>
        <v>5.1000000000000005</v>
      </c>
      <c r="DN20" s="44">
        <v>5.81</v>
      </c>
      <c r="DO20" s="44">
        <v>5.75</v>
      </c>
      <c r="DP20" s="44">
        <v>5.71</v>
      </c>
      <c r="DQ20" s="44">
        <f t="shared" si="27"/>
        <v>5.7566666666666668</v>
      </c>
    </row>
    <row r="21" spans="1:121" x14ac:dyDescent="0.25">
      <c r="A21">
        <v>19</v>
      </c>
      <c r="B21" s="6">
        <v>44496</v>
      </c>
      <c r="C21" s="6">
        <v>44497</v>
      </c>
      <c r="D21" s="3" t="s">
        <v>305</v>
      </c>
      <c r="E21" s="3" t="s">
        <v>300</v>
      </c>
      <c r="F21" t="s">
        <v>72</v>
      </c>
      <c r="G21" s="3" t="s">
        <v>305</v>
      </c>
      <c r="H21" s="8"/>
      <c r="I21" s="8"/>
      <c r="J21" s="8"/>
      <c r="K21" s="8"/>
      <c r="L21" s="8"/>
      <c r="M21" s="8"/>
      <c r="N21" s="43">
        <v>6.5</v>
      </c>
      <c r="O21">
        <v>5.9</v>
      </c>
      <c r="P21">
        <v>6.2</v>
      </c>
      <c r="Q21" s="41">
        <f t="shared" si="1"/>
        <v>6.2</v>
      </c>
      <c r="R21">
        <v>5.7</v>
      </c>
      <c r="S21">
        <v>5.6</v>
      </c>
      <c r="T21">
        <v>6.1</v>
      </c>
      <c r="U21" s="41">
        <f t="shared" si="2"/>
        <v>5.8</v>
      </c>
      <c r="V21">
        <v>7.7</v>
      </c>
      <c r="W21">
        <v>8.5</v>
      </c>
      <c r="X21">
        <v>8.1999999999999993</v>
      </c>
      <c r="Y21" s="41">
        <f t="shared" si="3"/>
        <v>8.1333333333333329</v>
      </c>
      <c r="Z21" s="41">
        <v>35.299999999999997</v>
      </c>
      <c r="AA21" s="41">
        <v>33.799999999999997</v>
      </c>
      <c r="AB21" s="41">
        <v>36.9</v>
      </c>
      <c r="AC21" s="41">
        <f t="shared" si="4"/>
        <v>35.333333333333336</v>
      </c>
      <c r="AD21" s="41">
        <v>38.9</v>
      </c>
      <c r="AE21" s="41">
        <v>40.9</v>
      </c>
      <c r="AF21" s="41">
        <v>45</v>
      </c>
      <c r="AG21" s="41">
        <f t="shared" si="5"/>
        <v>41.6</v>
      </c>
      <c r="AH21" s="41">
        <v>39</v>
      </c>
      <c r="AI21" s="41">
        <v>39</v>
      </c>
      <c r="AJ21" s="41">
        <v>40.5</v>
      </c>
      <c r="AK21" s="41">
        <f t="shared" si="6"/>
        <v>39.5</v>
      </c>
      <c r="AL21" s="44">
        <v>5.4</v>
      </c>
      <c r="AM21" s="44">
        <v>4.95</v>
      </c>
      <c r="AN21" s="44">
        <v>4.58</v>
      </c>
      <c r="AO21" s="44">
        <f t="shared" si="7"/>
        <v>4.9766666666666675</v>
      </c>
      <c r="AP21" s="44">
        <v>5.31</v>
      </c>
      <c r="AQ21" s="44">
        <v>5.33</v>
      </c>
      <c r="AR21" s="44">
        <v>5.33</v>
      </c>
      <c r="AS21" s="44">
        <f t="shared" si="8"/>
        <v>5.3233333333333333</v>
      </c>
      <c r="AT21" s="44">
        <v>6.05</v>
      </c>
      <c r="AU21" s="44">
        <v>6.02</v>
      </c>
      <c r="AV21" s="44">
        <v>5.98</v>
      </c>
      <c r="AW21" s="44">
        <f t="shared" si="9"/>
        <v>6.0166666666666666</v>
      </c>
      <c r="AX21" s="43">
        <v>5.7</v>
      </c>
      <c r="AY21">
        <v>5.3</v>
      </c>
      <c r="AZ21">
        <v>5.4</v>
      </c>
      <c r="BA21" s="41">
        <f t="shared" si="10"/>
        <v>5.4666666666666659</v>
      </c>
      <c r="BB21">
        <v>7.1</v>
      </c>
      <c r="BC21">
        <v>6.8</v>
      </c>
      <c r="BD21">
        <v>6.5</v>
      </c>
      <c r="BE21" s="41">
        <f t="shared" si="11"/>
        <v>6.8</v>
      </c>
      <c r="BF21">
        <v>8.5</v>
      </c>
      <c r="BG21">
        <v>8.3000000000000007</v>
      </c>
      <c r="BH21">
        <v>8.5</v>
      </c>
      <c r="BI21" s="41">
        <f t="shared" si="12"/>
        <v>8.4333333333333336</v>
      </c>
      <c r="BJ21" s="41">
        <v>37.4</v>
      </c>
      <c r="BK21" s="41">
        <v>37.5</v>
      </c>
      <c r="BL21" s="41">
        <v>37.299999999999997</v>
      </c>
      <c r="BM21" s="41">
        <f t="shared" si="13"/>
        <v>37.4</v>
      </c>
      <c r="BN21" s="41">
        <v>56.3</v>
      </c>
      <c r="BO21" s="41">
        <v>55.9</v>
      </c>
      <c r="BP21" s="41">
        <v>49.7</v>
      </c>
      <c r="BQ21" s="41">
        <f t="shared" si="14"/>
        <v>53.966666666666661</v>
      </c>
      <c r="BR21" s="41">
        <v>32.299999999999997</v>
      </c>
      <c r="BS21" s="41">
        <v>40.5</v>
      </c>
      <c r="BT21" s="41">
        <v>40.4</v>
      </c>
      <c r="BU21" s="41">
        <f t="shared" si="15"/>
        <v>37.733333333333327</v>
      </c>
      <c r="BV21" s="44">
        <v>5</v>
      </c>
      <c r="BW21" s="44">
        <v>4.95</v>
      </c>
      <c r="BX21" s="44">
        <v>4.9400000000000004</v>
      </c>
      <c r="BY21" s="44">
        <f t="shared" si="16"/>
        <v>4.9633333333333338</v>
      </c>
      <c r="BZ21" s="44">
        <v>5.24</v>
      </c>
      <c r="CA21" s="44">
        <v>5.23</v>
      </c>
      <c r="CB21" s="44">
        <v>5.27</v>
      </c>
      <c r="CC21" s="44">
        <f t="shared" si="17"/>
        <v>5.246666666666667</v>
      </c>
      <c r="CD21" s="44">
        <v>5.84</v>
      </c>
      <c r="CE21" s="44">
        <v>5.84</v>
      </c>
      <c r="CF21" s="44">
        <v>5.86</v>
      </c>
      <c r="CG21" s="44">
        <f t="shared" si="18"/>
        <v>5.8466666666666667</v>
      </c>
      <c r="CH21" s="43">
        <v>4.4000000000000004</v>
      </c>
      <c r="CI21">
        <v>5.7</v>
      </c>
      <c r="CJ21">
        <v>5.6</v>
      </c>
      <c r="CK21" s="41">
        <f t="shared" si="19"/>
        <v>5.2333333333333334</v>
      </c>
      <c r="CL21">
        <v>4.2</v>
      </c>
      <c r="CM21">
        <v>5.7</v>
      </c>
      <c r="CN21">
        <v>5.5</v>
      </c>
      <c r="CO21" s="41">
        <f t="shared" si="20"/>
        <v>5.1333333333333337</v>
      </c>
      <c r="CP21">
        <v>6.2</v>
      </c>
      <c r="CQ21">
        <v>7.7</v>
      </c>
      <c r="CR21">
        <v>7.4</v>
      </c>
      <c r="CS21" s="41">
        <f t="shared" si="21"/>
        <v>7.1000000000000005</v>
      </c>
      <c r="CT21" s="41">
        <v>30.7</v>
      </c>
      <c r="CU21" s="41">
        <v>30.7</v>
      </c>
      <c r="CV21" s="41">
        <v>33.9</v>
      </c>
      <c r="CW21" s="41">
        <f t="shared" si="22"/>
        <v>31.766666666666666</v>
      </c>
      <c r="CX21" s="41">
        <v>39.200000000000003</v>
      </c>
      <c r="CY21" s="41">
        <v>40.5</v>
      </c>
      <c r="CZ21" s="41">
        <v>40.799999999999997</v>
      </c>
      <c r="DA21" s="41">
        <f t="shared" si="23"/>
        <v>40.166666666666664</v>
      </c>
      <c r="DB21" s="41">
        <v>22.8</v>
      </c>
      <c r="DC21" s="41">
        <v>22.3</v>
      </c>
      <c r="DD21" s="41">
        <v>24.8</v>
      </c>
      <c r="DE21" s="41">
        <f t="shared" si="24"/>
        <v>23.3</v>
      </c>
      <c r="DF21" s="44">
        <v>5.82</v>
      </c>
      <c r="DG21" s="44">
        <v>5.7</v>
      </c>
      <c r="DH21" s="44">
        <v>5.66</v>
      </c>
      <c r="DI21" s="44">
        <f t="shared" si="25"/>
        <v>5.7266666666666666</v>
      </c>
      <c r="DJ21" s="44">
        <v>5.31</v>
      </c>
      <c r="DK21" s="44">
        <v>5.33</v>
      </c>
      <c r="DL21" s="44">
        <v>5.33</v>
      </c>
      <c r="DM21" s="44">
        <f t="shared" si="26"/>
        <v>5.3233333333333333</v>
      </c>
      <c r="DN21" s="44">
        <v>6.7</v>
      </c>
      <c r="DO21" s="44">
        <v>6.67</v>
      </c>
      <c r="DP21" s="44">
        <v>6.62</v>
      </c>
      <c r="DQ21" s="44">
        <f t="shared" si="27"/>
        <v>6.663333333333334</v>
      </c>
    </row>
    <row r="22" spans="1:121" x14ac:dyDescent="0.25">
      <c r="A22">
        <v>20</v>
      </c>
      <c r="B22" s="6">
        <v>44496</v>
      </c>
      <c r="C22" s="6">
        <v>44497</v>
      </c>
      <c r="D22" s="3" t="s">
        <v>304</v>
      </c>
      <c r="E22" s="3" t="s">
        <v>299</v>
      </c>
      <c r="F22" t="s">
        <v>72</v>
      </c>
      <c r="G22" s="3" t="s">
        <v>304</v>
      </c>
      <c r="H22" s="8"/>
      <c r="I22" s="8"/>
      <c r="J22" s="8"/>
      <c r="K22" s="8"/>
      <c r="L22" s="8"/>
      <c r="M22" s="8"/>
      <c r="N22" s="43">
        <v>6.2</v>
      </c>
      <c r="O22">
        <v>6.2</v>
      </c>
      <c r="P22">
        <v>6.3</v>
      </c>
      <c r="Q22" s="41">
        <f t="shared" si="1"/>
        <v>6.2333333333333334</v>
      </c>
      <c r="R22">
        <v>9</v>
      </c>
      <c r="S22">
        <v>8.5</v>
      </c>
      <c r="T22">
        <v>8.5</v>
      </c>
      <c r="U22" s="41">
        <f t="shared" si="2"/>
        <v>8.6666666666666661</v>
      </c>
      <c r="V22">
        <v>9.5</v>
      </c>
      <c r="W22">
        <v>9.1</v>
      </c>
      <c r="X22">
        <v>9.9</v>
      </c>
      <c r="Y22" s="41">
        <f t="shared" si="3"/>
        <v>9.5</v>
      </c>
      <c r="Z22" s="41">
        <v>29.7</v>
      </c>
      <c r="AA22" s="41">
        <v>28.6</v>
      </c>
      <c r="AB22" s="41">
        <v>26.2</v>
      </c>
      <c r="AC22" s="41">
        <f t="shared" si="4"/>
        <v>28.166666666666668</v>
      </c>
      <c r="AD22" s="41">
        <v>38.9</v>
      </c>
      <c r="AE22" s="41">
        <v>37</v>
      </c>
      <c r="AF22" s="41">
        <v>37</v>
      </c>
      <c r="AG22" s="41">
        <f t="shared" si="5"/>
        <v>37.633333333333333</v>
      </c>
      <c r="AH22" s="41">
        <v>38.200000000000003</v>
      </c>
      <c r="AI22" s="41">
        <v>40.4</v>
      </c>
      <c r="AJ22" s="41">
        <v>40.4</v>
      </c>
      <c r="AK22" s="41">
        <f t="shared" si="6"/>
        <v>39.666666666666664</v>
      </c>
      <c r="AL22" s="44">
        <v>5.71</v>
      </c>
      <c r="AM22" s="44">
        <v>5.77</v>
      </c>
      <c r="AN22" s="44">
        <v>5.8</v>
      </c>
      <c r="AO22" s="44">
        <f t="shared" si="7"/>
        <v>5.7600000000000007</v>
      </c>
      <c r="AP22" s="44">
        <v>6.11</v>
      </c>
      <c r="AQ22" s="44">
        <v>6.14</v>
      </c>
      <c r="AR22" s="44">
        <v>6.16</v>
      </c>
      <c r="AS22" s="44">
        <f t="shared" si="8"/>
        <v>6.1366666666666667</v>
      </c>
      <c r="AT22" s="44">
        <v>6.49</v>
      </c>
      <c r="AU22" s="44">
        <v>6.44</v>
      </c>
      <c r="AV22" s="44">
        <v>6.39</v>
      </c>
      <c r="AW22" s="44">
        <f t="shared" si="9"/>
        <v>6.44</v>
      </c>
      <c r="AX22" s="43">
        <v>5.8</v>
      </c>
      <c r="AY22">
        <v>6.4</v>
      </c>
      <c r="AZ22">
        <v>6.7</v>
      </c>
      <c r="BA22" s="41">
        <f t="shared" si="10"/>
        <v>6.3</v>
      </c>
      <c r="BB22">
        <v>11</v>
      </c>
      <c r="BC22">
        <v>10</v>
      </c>
      <c r="BD22">
        <v>9.6</v>
      </c>
      <c r="BE22" s="41">
        <f t="shared" si="11"/>
        <v>10.200000000000001</v>
      </c>
      <c r="BF22">
        <v>10.4</v>
      </c>
      <c r="BG22">
        <v>10</v>
      </c>
      <c r="BH22">
        <v>9.3000000000000007</v>
      </c>
      <c r="BI22" s="41">
        <f t="shared" si="12"/>
        <v>9.9</v>
      </c>
      <c r="BJ22" s="41">
        <v>20.5</v>
      </c>
      <c r="BK22" s="41">
        <v>22.4</v>
      </c>
      <c r="BL22" s="41">
        <v>24.8</v>
      </c>
      <c r="BM22" s="41">
        <f t="shared" si="13"/>
        <v>22.566666666666666</v>
      </c>
      <c r="BN22" s="41">
        <v>42.2</v>
      </c>
      <c r="BO22" s="41">
        <v>44</v>
      </c>
      <c r="BP22" s="41">
        <v>50.5</v>
      </c>
      <c r="BQ22" s="41">
        <f t="shared" si="14"/>
        <v>45.566666666666663</v>
      </c>
      <c r="BR22" s="41">
        <v>38.299999999999997</v>
      </c>
      <c r="BS22" s="41">
        <v>42</v>
      </c>
      <c r="BT22" s="41">
        <v>44.7</v>
      </c>
      <c r="BU22" s="41">
        <f t="shared" si="15"/>
        <v>41.666666666666664</v>
      </c>
      <c r="BV22" s="44">
        <v>7.73</v>
      </c>
      <c r="BW22" s="44">
        <v>7.63</v>
      </c>
      <c r="BX22" s="44">
        <v>7.56</v>
      </c>
      <c r="BY22" s="44">
        <f t="shared" si="16"/>
        <v>7.64</v>
      </c>
      <c r="BZ22" s="44">
        <v>5.84</v>
      </c>
      <c r="CA22" s="44">
        <v>5.89</v>
      </c>
      <c r="CB22" s="44">
        <v>5.89</v>
      </c>
      <c r="CC22" s="44">
        <f t="shared" si="17"/>
        <v>5.873333333333334</v>
      </c>
      <c r="CD22" s="44">
        <v>6.11</v>
      </c>
      <c r="CE22" s="44">
        <v>6.09</v>
      </c>
      <c r="CF22" s="44">
        <v>6.06</v>
      </c>
      <c r="CG22" s="44">
        <f t="shared" si="18"/>
        <v>6.086666666666666</v>
      </c>
      <c r="CH22" s="43">
        <v>8.6</v>
      </c>
      <c r="CI22">
        <v>9.9</v>
      </c>
      <c r="CJ22">
        <v>9.6999999999999993</v>
      </c>
      <c r="CK22" s="41">
        <f t="shared" si="19"/>
        <v>9.4</v>
      </c>
      <c r="CL22">
        <v>8.9</v>
      </c>
      <c r="CM22">
        <v>9.4</v>
      </c>
      <c r="CN22">
        <v>9.9</v>
      </c>
      <c r="CO22" s="41">
        <f t="shared" si="20"/>
        <v>9.4</v>
      </c>
      <c r="CP22">
        <v>8.5</v>
      </c>
      <c r="CQ22">
        <v>9.1999999999999993</v>
      </c>
      <c r="CR22">
        <v>8.1</v>
      </c>
      <c r="CS22" s="41">
        <f t="shared" si="21"/>
        <v>8.6</v>
      </c>
      <c r="CT22" s="41">
        <v>28.8</v>
      </c>
      <c r="CU22" s="41">
        <v>25.7</v>
      </c>
      <c r="CV22" s="41">
        <v>28.8</v>
      </c>
      <c r="CW22" s="41">
        <f t="shared" si="22"/>
        <v>27.766666666666666</v>
      </c>
      <c r="CX22" s="41">
        <v>25.4</v>
      </c>
      <c r="CY22" s="41">
        <v>26.8</v>
      </c>
      <c r="CZ22" s="41">
        <v>27.1</v>
      </c>
      <c r="DA22" s="41">
        <f t="shared" si="23"/>
        <v>26.433333333333337</v>
      </c>
      <c r="DB22" s="41">
        <v>30.4</v>
      </c>
      <c r="DC22" s="41">
        <v>35.4</v>
      </c>
      <c r="DD22" s="41">
        <v>32.1</v>
      </c>
      <c r="DE22" s="41">
        <f t="shared" si="24"/>
        <v>32.633333333333333</v>
      </c>
      <c r="DF22" s="44">
        <v>5.97</v>
      </c>
      <c r="DG22" s="44">
        <v>5.92</v>
      </c>
      <c r="DH22" s="44">
        <v>5.88</v>
      </c>
      <c r="DI22" s="44">
        <f t="shared" si="25"/>
        <v>5.9233333333333329</v>
      </c>
      <c r="DJ22" s="44">
        <v>6.54</v>
      </c>
      <c r="DK22" s="44">
        <v>6.47</v>
      </c>
      <c r="DL22" s="44">
        <v>6.42</v>
      </c>
      <c r="DM22" s="44">
        <f t="shared" si="26"/>
        <v>6.4766666666666666</v>
      </c>
      <c r="DN22" s="44">
        <v>6.21</v>
      </c>
      <c r="DO22" s="44">
        <v>6.16</v>
      </c>
      <c r="DP22" s="44">
        <v>6.12</v>
      </c>
      <c r="DQ22" s="44">
        <f t="shared" si="27"/>
        <v>6.163333333333334</v>
      </c>
    </row>
    <row r="23" spans="1:121" x14ac:dyDescent="0.25">
      <c r="A23">
        <v>21</v>
      </c>
      <c r="B23" s="6">
        <v>44501</v>
      </c>
      <c r="C23" s="6">
        <v>44502</v>
      </c>
      <c r="D23" s="3" t="s">
        <v>320</v>
      </c>
      <c r="E23" s="3" t="s">
        <v>313</v>
      </c>
      <c r="F23" t="s">
        <v>72</v>
      </c>
      <c r="G23" s="3" t="s">
        <v>320</v>
      </c>
      <c r="H23" s="8"/>
      <c r="I23" s="8"/>
      <c r="J23" s="8"/>
      <c r="K23" s="8"/>
      <c r="L23" s="8"/>
      <c r="M23" s="8"/>
      <c r="N23" s="43">
        <v>7</v>
      </c>
      <c r="O23">
        <v>7.2</v>
      </c>
      <c r="P23">
        <v>7.8</v>
      </c>
      <c r="Q23" s="41">
        <f t="shared" si="1"/>
        <v>7.333333333333333</v>
      </c>
      <c r="R23">
        <v>6.8</v>
      </c>
      <c r="S23">
        <v>6.9</v>
      </c>
      <c r="T23">
        <v>7.8</v>
      </c>
      <c r="U23" s="41">
        <f t="shared" si="2"/>
        <v>7.166666666666667</v>
      </c>
      <c r="V23">
        <v>7.7</v>
      </c>
      <c r="W23">
        <v>7</v>
      </c>
      <c r="X23">
        <v>7.6</v>
      </c>
      <c r="Y23" s="41">
        <f t="shared" si="3"/>
        <v>7.4333333333333327</v>
      </c>
      <c r="Z23" s="41">
        <v>35.299999999999997</v>
      </c>
      <c r="AA23" s="41">
        <v>35.700000000000003</v>
      </c>
      <c r="AB23" s="41">
        <v>42.1</v>
      </c>
      <c r="AC23" s="41">
        <f t="shared" si="4"/>
        <v>37.699999999999996</v>
      </c>
      <c r="AD23" s="41">
        <v>50.3</v>
      </c>
      <c r="AE23" s="41">
        <v>52</v>
      </c>
      <c r="AF23" s="41">
        <v>54.3</v>
      </c>
      <c r="AG23" s="41">
        <f t="shared" si="5"/>
        <v>52.199999999999996</v>
      </c>
      <c r="AH23" s="41">
        <v>30.4</v>
      </c>
      <c r="AI23" s="41">
        <v>32.1</v>
      </c>
      <c r="AJ23" s="41">
        <v>33.799999999999997</v>
      </c>
      <c r="AK23" s="41">
        <f t="shared" si="6"/>
        <v>32.1</v>
      </c>
      <c r="AL23" s="44">
        <v>5.77</v>
      </c>
      <c r="AM23" s="44">
        <v>5.69</v>
      </c>
      <c r="AN23" s="44">
        <v>5.67</v>
      </c>
      <c r="AO23" s="44">
        <f t="shared" si="7"/>
        <v>5.7100000000000009</v>
      </c>
      <c r="AP23" s="44">
        <v>6.59</v>
      </c>
      <c r="AQ23" s="44">
        <v>6.56</v>
      </c>
      <c r="AR23" s="44">
        <v>6.54</v>
      </c>
      <c r="AS23" s="44">
        <f t="shared" si="8"/>
        <v>6.5633333333333326</v>
      </c>
      <c r="AT23" s="44">
        <v>6.25</v>
      </c>
      <c r="AU23" s="44">
        <v>6.14</v>
      </c>
      <c r="AV23" s="44">
        <v>6.16</v>
      </c>
      <c r="AW23" s="44">
        <f t="shared" si="9"/>
        <v>6.1833333333333336</v>
      </c>
      <c r="AX23" s="43">
        <v>7.4</v>
      </c>
      <c r="AY23">
        <v>7.2</v>
      </c>
      <c r="AZ23">
        <v>6.8</v>
      </c>
      <c r="BA23" s="41">
        <f t="shared" si="10"/>
        <v>7.1333333333333337</v>
      </c>
      <c r="BB23">
        <v>7</v>
      </c>
      <c r="BC23">
        <v>8.1</v>
      </c>
      <c r="BD23">
        <v>7.9</v>
      </c>
      <c r="BE23" s="41">
        <f t="shared" si="11"/>
        <v>7.666666666666667</v>
      </c>
      <c r="BF23">
        <v>7.1</v>
      </c>
      <c r="BG23">
        <v>7.4</v>
      </c>
      <c r="BH23">
        <v>7.5</v>
      </c>
      <c r="BI23" s="41">
        <f t="shared" si="12"/>
        <v>7.333333333333333</v>
      </c>
      <c r="BJ23" s="41">
        <v>48.7</v>
      </c>
      <c r="BK23" s="41">
        <v>53.6</v>
      </c>
      <c r="BL23" s="41">
        <v>56.9</v>
      </c>
      <c r="BM23" s="41">
        <f t="shared" si="13"/>
        <v>53.06666666666667</v>
      </c>
      <c r="BN23" s="41">
        <v>57.2</v>
      </c>
      <c r="BO23" s="41">
        <v>62.1</v>
      </c>
      <c r="BP23" s="41">
        <v>62.5</v>
      </c>
      <c r="BQ23" s="41">
        <f t="shared" si="14"/>
        <v>60.6</v>
      </c>
      <c r="BR23" s="41">
        <v>78.5</v>
      </c>
      <c r="BS23" s="41">
        <v>42</v>
      </c>
      <c r="BT23" s="41">
        <v>43.6</v>
      </c>
      <c r="BU23" s="41">
        <f t="shared" si="15"/>
        <v>54.699999999999996</v>
      </c>
      <c r="BV23" s="44">
        <v>5.54</v>
      </c>
      <c r="BW23" s="44">
        <v>5.56</v>
      </c>
      <c r="BX23" s="44">
        <v>5.56</v>
      </c>
      <c r="BY23" s="44">
        <f t="shared" si="16"/>
        <v>5.5533333333333337</v>
      </c>
      <c r="BZ23" s="44">
        <v>6.48</v>
      </c>
      <c r="CA23" s="44">
        <v>6.45</v>
      </c>
      <c r="CB23" s="44">
        <v>6.41</v>
      </c>
      <c r="CC23" s="44">
        <f t="shared" si="17"/>
        <v>6.4466666666666663</v>
      </c>
      <c r="CD23" s="44">
        <v>6.16</v>
      </c>
      <c r="CE23" s="44">
        <v>6.12</v>
      </c>
      <c r="CF23" s="44">
        <v>6.08</v>
      </c>
      <c r="CG23" s="44">
        <f t="shared" si="18"/>
        <v>6.12</v>
      </c>
      <c r="CH23" s="43">
        <v>7.7</v>
      </c>
      <c r="CI23">
        <v>7.4</v>
      </c>
      <c r="CJ23">
        <v>7.5</v>
      </c>
      <c r="CK23" s="41">
        <f t="shared" si="19"/>
        <v>7.5333333333333341</v>
      </c>
      <c r="CL23">
        <v>5.8</v>
      </c>
      <c r="CM23">
        <v>6.7</v>
      </c>
      <c r="CN23">
        <v>6.6</v>
      </c>
      <c r="CO23" s="41">
        <f t="shared" si="20"/>
        <v>6.3666666666666671</v>
      </c>
      <c r="CP23">
        <v>8.8000000000000007</v>
      </c>
      <c r="CQ23">
        <v>8.5</v>
      </c>
      <c r="CR23">
        <v>7.8</v>
      </c>
      <c r="CS23" s="41">
        <f t="shared" si="21"/>
        <v>8.3666666666666671</v>
      </c>
      <c r="CT23" s="41">
        <v>30.8</v>
      </c>
      <c r="CU23" s="41">
        <v>35.700000000000003</v>
      </c>
      <c r="CV23" s="41">
        <v>33.9</v>
      </c>
      <c r="CW23" s="41">
        <f t="shared" si="22"/>
        <v>33.466666666666669</v>
      </c>
      <c r="CX23" s="41">
        <v>25.6</v>
      </c>
      <c r="CY23" s="41">
        <v>27.3</v>
      </c>
      <c r="CZ23" s="41">
        <v>28.6</v>
      </c>
      <c r="DA23" s="41">
        <f t="shared" si="23"/>
        <v>27.166666666666668</v>
      </c>
      <c r="DB23" s="41">
        <v>30.4</v>
      </c>
      <c r="DC23" s="41">
        <v>29.2</v>
      </c>
      <c r="DD23" s="41">
        <v>31.5</v>
      </c>
      <c r="DE23" s="41">
        <f t="shared" si="24"/>
        <v>30.366666666666664</v>
      </c>
      <c r="DF23" s="44">
        <v>7.93</v>
      </c>
      <c r="DG23" s="44">
        <v>7.25</v>
      </c>
      <c r="DH23" s="44">
        <v>6.02</v>
      </c>
      <c r="DI23" s="44">
        <f t="shared" si="25"/>
        <v>7.0666666666666664</v>
      </c>
      <c r="DJ23" s="44">
        <v>6.97</v>
      </c>
      <c r="DK23" s="44">
        <v>6.82</v>
      </c>
      <c r="DL23" s="44">
        <v>6.79</v>
      </c>
      <c r="DM23" s="44">
        <f t="shared" si="26"/>
        <v>6.8599999999999994</v>
      </c>
      <c r="DN23" s="44">
        <v>7.09</v>
      </c>
      <c r="DO23" s="44">
        <v>7.02</v>
      </c>
      <c r="DP23" s="44">
        <v>6.96</v>
      </c>
      <c r="DQ23" s="44">
        <f t="shared" si="27"/>
        <v>7.0233333333333334</v>
      </c>
    </row>
    <row r="24" spans="1:121" x14ac:dyDescent="0.25">
      <c r="A24">
        <v>22</v>
      </c>
      <c r="B24" s="6">
        <v>44501</v>
      </c>
      <c r="C24" s="6">
        <v>44502</v>
      </c>
      <c r="D24" s="3" t="s">
        <v>321</v>
      </c>
      <c r="E24" s="3" t="s">
        <v>315</v>
      </c>
      <c r="F24" t="s">
        <v>72</v>
      </c>
      <c r="G24" s="3" t="s">
        <v>321</v>
      </c>
      <c r="H24" s="8"/>
      <c r="I24" s="8"/>
      <c r="J24" s="8"/>
      <c r="K24" s="8"/>
      <c r="L24" s="8"/>
      <c r="M24" s="8"/>
      <c r="N24" s="43">
        <v>5.9</v>
      </c>
      <c r="O24">
        <v>6.2</v>
      </c>
      <c r="P24">
        <v>6.8</v>
      </c>
      <c r="Q24" s="41">
        <f t="shared" si="1"/>
        <v>6.3000000000000007</v>
      </c>
      <c r="R24">
        <v>7.2</v>
      </c>
      <c r="S24">
        <v>6.6</v>
      </c>
      <c r="T24">
        <v>6.1</v>
      </c>
      <c r="U24" s="41">
        <f t="shared" si="2"/>
        <v>6.6333333333333329</v>
      </c>
      <c r="V24">
        <v>6.4</v>
      </c>
      <c r="W24">
        <v>6.7</v>
      </c>
      <c r="X24">
        <v>6.3</v>
      </c>
      <c r="Y24" s="41">
        <f t="shared" si="3"/>
        <v>6.4666666666666677</v>
      </c>
      <c r="Z24" s="41">
        <v>37</v>
      </c>
      <c r="AA24" s="41">
        <v>35.200000000000003</v>
      </c>
      <c r="AB24" s="41">
        <v>33.5</v>
      </c>
      <c r="AC24" s="41">
        <f t="shared" si="4"/>
        <v>35.233333333333334</v>
      </c>
      <c r="AD24" s="41">
        <v>42</v>
      </c>
      <c r="AE24" s="41">
        <v>40.4</v>
      </c>
      <c r="AF24" s="41">
        <v>41.6</v>
      </c>
      <c r="AG24" s="41">
        <f t="shared" si="5"/>
        <v>41.333333333333336</v>
      </c>
      <c r="AH24" s="41">
        <v>31.9</v>
      </c>
      <c r="AI24" s="41">
        <v>30.4</v>
      </c>
      <c r="AJ24" s="41">
        <v>31.9</v>
      </c>
      <c r="AK24" s="41">
        <f t="shared" si="6"/>
        <v>31.399999999999995</v>
      </c>
      <c r="AL24" s="44">
        <v>6.66</v>
      </c>
      <c r="AM24" s="44">
        <v>6.65</v>
      </c>
      <c r="AN24" s="44">
        <v>6.66</v>
      </c>
      <c r="AO24" s="44">
        <f t="shared" si="7"/>
        <v>6.6566666666666663</v>
      </c>
      <c r="AP24" s="44">
        <v>6.71</v>
      </c>
      <c r="AQ24" s="44">
        <v>6.7</v>
      </c>
      <c r="AR24" s="44">
        <v>6.67</v>
      </c>
      <c r="AS24" s="44">
        <f t="shared" si="8"/>
        <v>6.6933333333333325</v>
      </c>
      <c r="AT24" s="44">
        <v>7.19</v>
      </c>
      <c r="AU24" s="44">
        <v>7.33</v>
      </c>
      <c r="AV24" s="44">
        <v>7.36</v>
      </c>
      <c r="AW24" s="44">
        <f t="shared" si="9"/>
        <v>7.293333333333333</v>
      </c>
      <c r="AX24" s="43">
        <v>6.4</v>
      </c>
      <c r="AY24">
        <v>7.2</v>
      </c>
      <c r="AZ24">
        <v>6.7</v>
      </c>
      <c r="BA24" s="41">
        <f t="shared" si="10"/>
        <v>6.7666666666666666</v>
      </c>
      <c r="BB24">
        <v>6.4</v>
      </c>
      <c r="BC24">
        <v>5.9</v>
      </c>
      <c r="BD24">
        <v>5.6</v>
      </c>
      <c r="BE24" s="41">
        <f t="shared" si="11"/>
        <v>5.9666666666666659</v>
      </c>
      <c r="BF24">
        <v>7</v>
      </c>
      <c r="BG24">
        <v>7</v>
      </c>
      <c r="BH24">
        <v>6.2</v>
      </c>
      <c r="BI24" s="41">
        <f t="shared" si="12"/>
        <v>6.7333333333333334</v>
      </c>
      <c r="BJ24" s="41">
        <v>38.5</v>
      </c>
      <c r="BK24" s="41">
        <v>31.9</v>
      </c>
      <c r="BL24" s="41">
        <v>38.5</v>
      </c>
      <c r="BM24" s="41">
        <f t="shared" si="13"/>
        <v>36.300000000000004</v>
      </c>
      <c r="BN24" s="41">
        <v>54.4</v>
      </c>
      <c r="BO24" s="41">
        <v>58.1</v>
      </c>
      <c r="BP24" s="41">
        <v>56.3</v>
      </c>
      <c r="BQ24" s="41">
        <f t="shared" si="14"/>
        <v>56.266666666666673</v>
      </c>
      <c r="BR24" s="41">
        <v>38.799999999999997</v>
      </c>
      <c r="BS24" s="41">
        <v>43.6</v>
      </c>
      <c r="BT24" s="41">
        <v>43.1</v>
      </c>
      <c r="BU24" s="41">
        <f t="shared" si="15"/>
        <v>41.833333333333336</v>
      </c>
      <c r="BV24" s="44">
        <v>6.2</v>
      </c>
      <c r="BW24" s="44">
        <v>6.16</v>
      </c>
      <c r="BX24" s="44">
        <v>6.11</v>
      </c>
      <c r="BY24" s="44">
        <f t="shared" si="16"/>
        <v>6.1566666666666663</v>
      </c>
      <c r="BZ24" s="44">
        <v>6.21</v>
      </c>
      <c r="CA24" s="44">
        <v>6.23</v>
      </c>
      <c r="CB24" s="44">
        <v>6.26</v>
      </c>
      <c r="CC24" s="44">
        <f t="shared" si="17"/>
        <v>6.2333333333333343</v>
      </c>
      <c r="CD24" s="44">
        <v>7.19</v>
      </c>
      <c r="CE24" s="44">
        <v>7.2</v>
      </c>
      <c r="CF24" s="44">
        <v>7.15</v>
      </c>
      <c r="CG24" s="44">
        <f t="shared" si="18"/>
        <v>7.18</v>
      </c>
      <c r="CH24" s="43">
        <v>6.2</v>
      </c>
      <c r="CI24">
        <v>7</v>
      </c>
      <c r="CJ24">
        <v>7</v>
      </c>
      <c r="CK24" s="41">
        <f t="shared" si="19"/>
        <v>6.7333333333333334</v>
      </c>
      <c r="CL24">
        <v>5.9</v>
      </c>
      <c r="CM24">
        <v>6.9</v>
      </c>
      <c r="CN24">
        <v>6.6</v>
      </c>
      <c r="CO24" s="41">
        <f t="shared" si="20"/>
        <v>6.4666666666666659</v>
      </c>
      <c r="CP24">
        <v>6.4</v>
      </c>
      <c r="CQ24">
        <v>8.1999999999999993</v>
      </c>
      <c r="CR24">
        <v>6.9</v>
      </c>
      <c r="CS24" s="41">
        <f t="shared" si="21"/>
        <v>7.166666666666667</v>
      </c>
      <c r="CT24" s="41">
        <v>31.9</v>
      </c>
      <c r="CU24" s="41">
        <v>33.4</v>
      </c>
      <c r="CV24" s="41">
        <v>25.3</v>
      </c>
      <c r="CW24" s="41">
        <f t="shared" si="22"/>
        <v>30.2</v>
      </c>
      <c r="CX24" s="41">
        <v>27.3</v>
      </c>
      <c r="CY24" s="41">
        <v>27.3</v>
      </c>
      <c r="CZ24" s="41">
        <v>28.7</v>
      </c>
      <c r="DA24" s="41">
        <f t="shared" si="23"/>
        <v>27.766666666666666</v>
      </c>
      <c r="DB24" s="41">
        <v>30.3</v>
      </c>
      <c r="DC24" s="41">
        <v>31.9</v>
      </c>
      <c r="DD24" s="41">
        <v>31.4</v>
      </c>
      <c r="DE24" s="41">
        <f t="shared" si="24"/>
        <v>31.2</v>
      </c>
      <c r="DF24" s="44">
        <v>6.73</v>
      </c>
      <c r="DG24" s="44">
        <v>6.66</v>
      </c>
      <c r="DH24" s="44">
        <v>6.63</v>
      </c>
      <c r="DI24" s="44">
        <f t="shared" si="25"/>
        <v>6.6733333333333329</v>
      </c>
      <c r="DJ24" s="44">
        <v>6.75</v>
      </c>
      <c r="DK24" s="44">
        <v>6.72</v>
      </c>
      <c r="DL24" s="44">
        <v>6.69</v>
      </c>
      <c r="DM24" s="44">
        <f t="shared" si="26"/>
        <v>6.72</v>
      </c>
      <c r="DN24" s="44">
        <v>7.3</v>
      </c>
      <c r="DO24" s="44">
        <v>7.26</v>
      </c>
      <c r="DP24" s="44">
        <v>7.25</v>
      </c>
      <c r="DQ24" s="44">
        <f t="shared" si="27"/>
        <v>7.27</v>
      </c>
    </row>
    <row r="25" spans="1:121" x14ac:dyDescent="0.25">
      <c r="A25">
        <v>23</v>
      </c>
      <c r="B25" s="6">
        <v>44547</v>
      </c>
      <c r="C25" s="6">
        <v>44548</v>
      </c>
      <c r="D25" s="3" t="s">
        <v>340</v>
      </c>
      <c r="E25" s="3" t="s">
        <v>346</v>
      </c>
      <c r="F25" t="s">
        <v>72</v>
      </c>
      <c r="G25" s="3" t="s">
        <v>340</v>
      </c>
      <c r="H25" s="8"/>
      <c r="I25" s="8"/>
      <c r="J25" s="8"/>
      <c r="K25" s="8"/>
      <c r="L25" s="8"/>
      <c r="M25" s="8"/>
      <c r="N25" s="43">
        <v>7.1</v>
      </c>
      <c r="O25">
        <v>7.2</v>
      </c>
      <c r="P25">
        <v>7.5</v>
      </c>
      <c r="Q25" s="41">
        <f t="shared" si="1"/>
        <v>7.2666666666666666</v>
      </c>
      <c r="R25">
        <v>6.3</v>
      </c>
      <c r="S25">
        <v>7.3</v>
      </c>
      <c r="T25">
        <v>7.8</v>
      </c>
      <c r="U25" s="41">
        <f t="shared" si="2"/>
        <v>7.1333333333333329</v>
      </c>
      <c r="V25">
        <v>7.7</v>
      </c>
      <c r="W25">
        <v>8.1999999999999993</v>
      </c>
      <c r="X25">
        <v>7.6</v>
      </c>
      <c r="Y25" s="41">
        <f t="shared" si="3"/>
        <v>7.833333333333333</v>
      </c>
      <c r="Z25" s="41">
        <v>23.8</v>
      </c>
      <c r="AA25" s="41">
        <v>23.4</v>
      </c>
      <c r="AB25" s="41">
        <v>24.8</v>
      </c>
      <c r="AC25" s="41">
        <f t="shared" si="4"/>
        <v>24</v>
      </c>
      <c r="AD25" s="41">
        <v>37.299999999999997</v>
      </c>
      <c r="AE25" s="41">
        <v>40.4</v>
      </c>
      <c r="AF25" s="41">
        <v>41.4</v>
      </c>
      <c r="AG25" s="41">
        <f t="shared" si="5"/>
        <v>39.699999999999996</v>
      </c>
      <c r="AH25" s="41">
        <v>26.9</v>
      </c>
      <c r="AI25" s="41">
        <v>27.2</v>
      </c>
      <c r="AJ25" s="41">
        <v>28.2</v>
      </c>
      <c r="AK25" s="41">
        <f t="shared" si="6"/>
        <v>27.433333333333334</v>
      </c>
      <c r="AL25" s="44">
        <v>5.77</v>
      </c>
      <c r="AM25" s="44">
        <v>5.68</v>
      </c>
      <c r="AN25" s="44">
        <v>5.69</v>
      </c>
      <c r="AO25" s="44">
        <f t="shared" si="7"/>
        <v>5.7133333333333338</v>
      </c>
      <c r="AP25" s="44">
        <v>6.33</v>
      </c>
      <c r="AQ25" s="44">
        <v>6.36</v>
      </c>
      <c r="AR25" s="44">
        <v>6.36</v>
      </c>
      <c r="AS25" s="44">
        <f t="shared" si="8"/>
        <v>6.3500000000000005</v>
      </c>
      <c r="AT25" s="44">
        <v>7.55</v>
      </c>
      <c r="AU25" s="44">
        <v>7.47</v>
      </c>
      <c r="AV25" s="44">
        <v>7.44</v>
      </c>
      <c r="AW25" s="44">
        <f t="shared" si="9"/>
        <v>7.4866666666666672</v>
      </c>
      <c r="AX25" s="43">
        <v>7.5</v>
      </c>
      <c r="AY25">
        <v>7.9</v>
      </c>
      <c r="AZ25">
        <v>7.7</v>
      </c>
      <c r="BA25" s="41">
        <f t="shared" si="10"/>
        <v>7.7</v>
      </c>
      <c r="BB25">
        <v>7.8</v>
      </c>
      <c r="BC25">
        <v>7.1</v>
      </c>
      <c r="BD25">
        <v>7.2</v>
      </c>
      <c r="BE25" s="41">
        <f t="shared" si="11"/>
        <v>7.3666666666666663</v>
      </c>
      <c r="BF25">
        <v>7.2</v>
      </c>
      <c r="BG25">
        <v>6.6</v>
      </c>
      <c r="BH25">
        <v>7.1</v>
      </c>
      <c r="BI25" s="41">
        <f t="shared" si="12"/>
        <v>6.9666666666666659</v>
      </c>
      <c r="BJ25" s="41">
        <v>20.6</v>
      </c>
      <c r="BK25" s="41">
        <v>19.899999999999999</v>
      </c>
      <c r="BL25" s="41">
        <v>22.4</v>
      </c>
      <c r="BM25" s="41">
        <f t="shared" si="13"/>
        <v>20.966666666666665</v>
      </c>
      <c r="BN25" s="41">
        <v>47.7</v>
      </c>
      <c r="BO25" s="41">
        <v>47.4</v>
      </c>
      <c r="BP25" s="41">
        <v>52.3</v>
      </c>
      <c r="BQ25" s="41">
        <f t="shared" si="14"/>
        <v>49.133333333333326</v>
      </c>
      <c r="BR25" s="41">
        <v>32</v>
      </c>
      <c r="BS25" s="41">
        <v>38.5</v>
      </c>
      <c r="BT25" s="41">
        <v>33.799999999999997</v>
      </c>
      <c r="BU25" s="41">
        <f t="shared" si="15"/>
        <v>34.766666666666666</v>
      </c>
      <c r="BV25" s="44">
        <v>6.11</v>
      </c>
      <c r="BW25" s="44">
        <v>6.04</v>
      </c>
      <c r="BX25" s="44">
        <v>5.98</v>
      </c>
      <c r="BY25" s="44">
        <f t="shared" si="16"/>
        <v>6.0433333333333339</v>
      </c>
      <c r="BZ25" s="44">
        <v>5.99</v>
      </c>
      <c r="CA25" s="44">
        <v>5.94</v>
      </c>
      <c r="CB25" s="44">
        <v>5.92</v>
      </c>
      <c r="CC25" s="44">
        <f t="shared" si="17"/>
        <v>5.95</v>
      </c>
      <c r="CD25" s="44">
        <v>7.27</v>
      </c>
      <c r="CE25" s="44">
        <v>6.93</v>
      </c>
      <c r="CF25" s="44">
        <v>6.88</v>
      </c>
      <c r="CG25" s="44">
        <f t="shared" si="18"/>
        <v>7.0266666666666664</v>
      </c>
      <c r="CH25" s="43">
        <v>6.5</v>
      </c>
      <c r="CI25">
        <v>7.5</v>
      </c>
      <c r="CJ25">
        <v>6.9</v>
      </c>
      <c r="CK25" s="41">
        <f t="shared" si="19"/>
        <v>6.9666666666666659</v>
      </c>
      <c r="CL25">
        <v>6.6</v>
      </c>
      <c r="CM25">
        <v>6.2</v>
      </c>
      <c r="CN25">
        <v>6.3</v>
      </c>
      <c r="CO25" s="41">
        <f t="shared" si="20"/>
        <v>6.3666666666666671</v>
      </c>
      <c r="CP25">
        <v>8.5</v>
      </c>
      <c r="CQ25">
        <v>7.9</v>
      </c>
      <c r="CR25">
        <v>8</v>
      </c>
      <c r="CS25" s="41">
        <f t="shared" si="21"/>
        <v>8.1333333333333329</v>
      </c>
      <c r="CT25" s="41">
        <v>25.3</v>
      </c>
      <c r="CU25" s="41">
        <v>32</v>
      </c>
      <c r="CV25" s="41">
        <v>27.1</v>
      </c>
      <c r="CW25" s="41">
        <f t="shared" si="22"/>
        <v>28.133333333333336</v>
      </c>
      <c r="CX25" s="41">
        <v>20.8</v>
      </c>
      <c r="CY25" s="41">
        <v>24.1</v>
      </c>
      <c r="CZ25" s="41">
        <v>22.6</v>
      </c>
      <c r="DA25" s="41">
        <f t="shared" si="23"/>
        <v>22.5</v>
      </c>
      <c r="DB25" s="41">
        <v>20.7</v>
      </c>
      <c r="DC25" s="41">
        <v>21.8</v>
      </c>
      <c r="DD25" s="41">
        <v>22.4</v>
      </c>
      <c r="DE25" s="41">
        <f t="shared" si="24"/>
        <v>21.633333333333336</v>
      </c>
      <c r="DF25" s="44">
        <v>6.5</v>
      </c>
      <c r="DG25" s="44">
        <v>6.45</v>
      </c>
      <c r="DH25" s="44">
        <v>6.4</v>
      </c>
      <c r="DI25" s="44">
        <f t="shared" si="25"/>
        <v>6.45</v>
      </c>
      <c r="DJ25" s="44">
        <v>6.06</v>
      </c>
      <c r="DK25" s="44">
        <v>6.01</v>
      </c>
      <c r="DL25" s="44">
        <v>5.98</v>
      </c>
      <c r="DM25" s="44">
        <f t="shared" si="26"/>
        <v>6.0166666666666666</v>
      </c>
      <c r="DN25" s="44">
        <v>7.82</v>
      </c>
      <c r="DO25" s="44">
        <v>7.76</v>
      </c>
      <c r="DP25" s="44">
        <v>7.61</v>
      </c>
      <c r="DQ25" s="44">
        <f t="shared" si="27"/>
        <v>7.73</v>
      </c>
    </row>
    <row r="26" spans="1:121" x14ac:dyDescent="0.25">
      <c r="A26">
        <v>24</v>
      </c>
      <c r="B26" s="6">
        <v>44550</v>
      </c>
      <c r="C26" s="6">
        <v>44551</v>
      </c>
      <c r="D26" s="3" t="s">
        <v>334</v>
      </c>
      <c r="E26" s="3" t="s">
        <v>331</v>
      </c>
      <c r="F26" t="s">
        <v>72</v>
      </c>
      <c r="G26" s="3" t="s">
        <v>334</v>
      </c>
      <c r="H26" s="8"/>
      <c r="I26" s="8"/>
      <c r="J26" s="8"/>
      <c r="K26" s="8"/>
      <c r="L26" s="8"/>
      <c r="M26" s="8"/>
      <c r="N26" s="43">
        <v>7</v>
      </c>
      <c r="O26">
        <v>7.4</v>
      </c>
      <c r="P26">
        <v>8.1</v>
      </c>
      <c r="Q26" s="41">
        <f t="shared" si="1"/>
        <v>7.5</v>
      </c>
      <c r="R26">
        <v>7</v>
      </c>
      <c r="S26">
        <v>7</v>
      </c>
      <c r="T26">
        <v>6.1</v>
      </c>
      <c r="U26" s="41">
        <f t="shared" si="2"/>
        <v>6.7</v>
      </c>
      <c r="V26">
        <v>8.1</v>
      </c>
      <c r="W26">
        <v>8.3000000000000007</v>
      </c>
      <c r="X26">
        <v>8.3000000000000007</v>
      </c>
      <c r="Y26" s="41">
        <f t="shared" si="3"/>
        <v>8.2333333333333325</v>
      </c>
      <c r="Z26" s="41">
        <v>28.8</v>
      </c>
      <c r="AA26" s="41">
        <v>28.8</v>
      </c>
      <c r="AB26" s="41">
        <v>32.299999999999997</v>
      </c>
      <c r="AC26" s="41">
        <f t="shared" si="4"/>
        <v>29.966666666666669</v>
      </c>
      <c r="AD26" s="41">
        <v>42</v>
      </c>
      <c r="AE26" s="41">
        <v>43.3</v>
      </c>
      <c r="AF26" s="41">
        <v>42</v>
      </c>
      <c r="AG26" s="41">
        <f t="shared" si="5"/>
        <v>42.43333333333333</v>
      </c>
      <c r="AH26" s="41">
        <v>48.7</v>
      </c>
      <c r="AI26" s="41">
        <v>45.5</v>
      </c>
      <c r="AJ26" s="41">
        <v>45.8</v>
      </c>
      <c r="AK26" s="41">
        <f t="shared" si="6"/>
        <v>46.666666666666664</v>
      </c>
      <c r="AL26" s="44">
        <v>6.01</v>
      </c>
      <c r="AM26" s="44">
        <v>5.91</v>
      </c>
      <c r="AN26" s="44">
        <v>5.84</v>
      </c>
      <c r="AO26" s="44">
        <f t="shared" si="7"/>
        <v>5.919999999999999</v>
      </c>
      <c r="AP26" s="44">
        <v>6.44</v>
      </c>
      <c r="AQ26" s="44">
        <v>6.41</v>
      </c>
      <c r="AR26" s="44">
        <v>6.38</v>
      </c>
      <c r="AS26" s="44">
        <f t="shared" si="8"/>
        <v>6.41</v>
      </c>
      <c r="AT26" s="44">
        <v>6.7</v>
      </c>
      <c r="AU26" s="44">
        <v>6.62</v>
      </c>
      <c r="AV26" s="44">
        <v>6.57</v>
      </c>
      <c r="AW26" s="44">
        <f t="shared" si="9"/>
        <v>6.63</v>
      </c>
      <c r="AX26" s="43">
        <v>8.1</v>
      </c>
      <c r="AY26">
        <v>7.7</v>
      </c>
      <c r="AZ26">
        <v>7.9</v>
      </c>
      <c r="BA26" s="41">
        <f t="shared" si="10"/>
        <v>7.9000000000000012</v>
      </c>
      <c r="BB26">
        <v>7.6</v>
      </c>
      <c r="BC26">
        <v>6.5</v>
      </c>
      <c r="BD26">
        <v>6</v>
      </c>
      <c r="BE26" s="41">
        <f t="shared" si="11"/>
        <v>6.7</v>
      </c>
      <c r="BF26">
        <v>8.9</v>
      </c>
      <c r="BG26">
        <v>8.1</v>
      </c>
      <c r="BH26">
        <v>8.6</v>
      </c>
      <c r="BI26" s="41">
        <f t="shared" si="12"/>
        <v>8.5333333333333332</v>
      </c>
      <c r="BJ26" s="41">
        <v>28.8</v>
      </c>
      <c r="BK26" s="41">
        <v>30.4</v>
      </c>
      <c r="BL26" s="41">
        <v>33.4</v>
      </c>
      <c r="BM26" s="41">
        <f t="shared" si="13"/>
        <v>30.866666666666664</v>
      </c>
      <c r="BN26" s="41">
        <v>61.5</v>
      </c>
      <c r="BO26" s="41">
        <v>69.2</v>
      </c>
      <c r="BP26" s="41">
        <v>67.5</v>
      </c>
      <c r="BQ26" s="41">
        <f t="shared" si="14"/>
        <v>66.066666666666663</v>
      </c>
      <c r="BR26" s="41">
        <v>41.4</v>
      </c>
      <c r="BS26" s="41">
        <v>45.1</v>
      </c>
      <c r="BT26" s="41">
        <v>45.1</v>
      </c>
      <c r="BU26" s="41">
        <f t="shared" si="15"/>
        <v>43.866666666666667</v>
      </c>
      <c r="BV26" s="44">
        <v>5.89</v>
      </c>
      <c r="BW26" s="44">
        <v>5.68</v>
      </c>
      <c r="BX26" s="44">
        <v>5.65</v>
      </c>
      <c r="BY26" s="44">
        <f t="shared" si="16"/>
        <v>5.7399999999999993</v>
      </c>
      <c r="BZ26" s="44">
        <v>6.28</v>
      </c>
      <c r="CA26" s="44">
        <v>6.18</v>
      </c>
      <c r="CB26" s="44">
        <v>6.12</v>
      </c>
      <c r="CC26" s="44">
        <f t="shared" si="17"/>
        <v>6.1933333333333342</v>
      </c>
      <c r="CD26" s="44">
        <v>5.93</v>
      </c>
      <c r="CE26" s="44">
        <v>5.87</v>
      </c>
      <c r="CF26" s="44">
        <v>5.77</v>
      </c>
      <c r="CG26" s="44">
        <f t="shared" si="18"/>
        <v>5.8566666666666665</v>
      </c>
      <c r="CH26" s="43">
        <v>7</v>
      </c>
      <c r="CI26">
        <v>7.4</v>
      </c>
      <c r="CJ26">
        <v>6.7</v>
      </c>
      <c r="CK26" s="41">
        <f t="shared" si="19"/>
        <v>7.0333333333333341</v>
      </c>
      <c r="CL26">
        <v>6.4</v>
      </c>
      <c r="CM26">
        <v>6.8</v>
      </c>
      <c r="CN26">
        <v>6.8</v>
      </c>
      <c r="CO26" s="41">
        <f t="shared" si="20"/>
        <v>6.666666666666667</v>
      </c>
      <c r="CP26">
        <v>6.1</v>
      </c>
      <c r="CQ26">
        <v>7</v>
      </c>
      <c r="CR26">
        <v>7.1</v>
      </c>
      <c r="CS26" s="41">
        <f t="shared" si="21"/>
        <v>6.7333333333333334</v>
      </c>
      <c r="CT26" s="41">
        <v>33.700000000000003</v>
      </c>
      <c r="CU26" s="41">
        <v>34.299999999999997</v>
      </c>
      <c r="CV26" s="41">
        <v>40.4</v>
      </c>
      <c r="CW26" s="41">
        <f t="shared" si="22"/>
        <v>36.133333333333333</v>
      </c>
      <c r="CX26" s="41">
        <v>40.4</v>
      </c>
      <c r="CY26" s="41">
        <v>45.4</v>
      </c>
      <c r="CZ26" s="41">
        <v>44.3</v>
      </c>
      <c r="DA26" s="41">
        <f t="shared" si="23"/>
        <v>43.366666666666667</v>
      </c>
      <c r="DB26" s="41">
        <v>33.4</v>
      </c>
      <c r="DC26" s="41">
        <v>32.299999999999997</v>
      </c>
      <c r="DD26" s="41">
        <v>35.4</v>
      </c>
      <c r="DE26" s="41">
        <f t="shared" si="24"/>
        <v>33.699999999999996</v>
      </c>
      <c r="DF26" s="44">
        <v>6.92</v>
      </c>
      <c r="DG26" s="44">
        <v>6.86</v>
      </c>
      <c r="DH26" s="44">
        <v>6.77</v>
      </c>
      <c r="DI26" s="44">
        <f t="shared" si="25"/>
        <v>6.8500000000000005</v>
      </c>
      <c r="DJ26" s="44">
        <v>6.49</v>
      </c>
      <c r="DK26" s="44">
        <v>6.33</v>
      </c>
      <c r="DL26" s="44">
        <v>6.26</v>
      </c>
      <c r="DM26" s="44">
        <f t="shared" si="26"/>
        <v>6.3599999999999994</v>
      </c>
      <c r="DN26" s="44">
        <v>7.29</v>
      </c>
      <c r="DO26" s="44">
        <v>7.26</v>
      </c>
      <c r="DP26" s="44">
        <v>7.2</v>
      </c>
      <c r="DQ26" s="44">
        <f t="shared" si="27"/>
        <v>7.25</v>
      </c>
    </row>
    <row r="27" spans="1:121" x14ac:dyDescent="0.25">
      <c r="A27">
        <v>25</v>
      </c>
      <c r="B27" s="6">
        <v>44524</v>
      </c>
      <c r="C27" s="6">
        <v>44525</v>
      </c>
      <c r="D27" s="3" t="s">
        <v>337</v>
      </c>
      <c r="E27" s="3" t="s">
        <v>335</v>
      </c>
      <c r="F27" t="s">
        <v>72</v>
      </c>
      <c r="G27" s="3" t="s">
        <v>337</v>
      </c>
      <c r="H27" s="8"/>
      <c r="I27" s="8"/>
      <c r="J27" s="8"/>
      <c r="K27" s="8"/>
      <c r="L27" s="8"/>
      <c r="M27" s="8"/>
      <c r="N27" s="43">
        <v>5.9</v>
      </c>
      <c r="O27">
        <v>6.7</v>
      </c>
      <c r="P27">
        <v>6.8</v>
      </c>
      <c r="Q27" s="41">
        <f t="shared" si="1"/>
        <v>6.4666666666666677</v>
      </c>
      <c r="R27">
        <v>6.6</v>
      </c>
      <c r="S27">
        <v>6.8</v>
      </c>
      <c r="T27">
        <v>6.9</v>
      </c>
      <c r="U27" s="41">
        <f t="shared" si="2"/>
        <v>6.7666666666666657</v>
      </c>
      <c r="V27">
        <v>7.2</v>
      </c>
      <c r="W27">
        <v>6.6</v>
      </c>
      <c r="X27">
        <v>7.2</v>
      </c>
      <c r="Y27" s="41">
        <f t="shared" si="3"/>
        <v>7</v>
      </c>
      <c r="Z27" s="41">
        <v>37</v>
      </c>
      <c r="AA27" s="41">
        <v>36.299999999999997</v>
      </c>
      <c r="AB27" s="41">
        <v>37</v>
      </c>
      <c r="AC27" s="41">
        <f t="shared" si="4"/>
        <v>36.766666666666666</v>
      </c>
      <c r="AD27" s="41">
        <v>35.4</v>
      </c>
      <c r="AE27" s="41">
        <v>40.4</v>
      </c>
      <c r="AF27" s="41">
        <v>45.4</v>
      </c>
      <c r="AG27" s="41">
        <f t="shared" si="5"/>
        <v>40.4</v>
      </c>
      <c r="AH27" s="41">
        <v>28.8</v>
      </c>
      <c r="AI27" s="41">
        <v>31.5</v>
      </c>
      <c r="AJ27" s="41">
        <v>31.4</v>
      </c>
      <c r="AK27" s="41">
        <f t="shared" si="6"/>
        <v>30.566666666666663</v>
      </c>
      <c r="AL27" s="44">
        <v>5.93</v>
      </c>
      <c r="AM27" s="44">
        <v>6.01</v>
      </c>
      <c r="AN27" s="44">
        <v>6.05</v>
      </c>
      <c r="AO27" s="44">
        <f t="shared" si="7"/>
        <v>5.9966666666666661</v>
      </c>
      <c r="AP27" s="44">
        <v>6.74</v>
      </c>
      <c r="AQ27" s="44">
        <v>6.6</v>
      </c>
      <c r="AR27" s="44">
        <v>6.52</v>
      </c>
      <c r="AS27" s="44">
        <f t="shared" si="8"/>
        <v>6.62</v>
      </c>
      <c r="AT27" s="44">
        <v>6.24</v>
      </c>
      <c r="AU27" s="44">
        <v>6.37</v>
      </c>
      <c r="AV27" s="44">
        <v>6.45</v>
      </c>
      <c r="AW27" s="44">
        <f t="shared" si="9"/>
        <v>6.3533333333333326</v>
      </c>
      <c r="AX27" s="43">
        <v>6.5</v>
      </c>
      <c r="AY27">
        <v>6.7</v>
      </c>
      <c r="AZ27">
        <v>6.9</v>
      </c>
      <c r="BA27" s="41">
        <f t="shared" si="10"/>
        <v>6.7</v>
      </c>
      <c r="BB27">
        <v>6.8</v>
      </c>
      <c r="BC27">
        <v>6.3</v>
      </c>
      <c r="BD27">
        <v>6.3</v>
      </c>
      <c r="BE27" s="41">
        <f t="shared" si="11"/>
        <v>6.4666666666666659</v>
      </c>
      <c r="BF27">
        <v>7.7</v>
      </c>
      <c r="BG27">
        <v>7.7</v>
      </c>
      <c r="BH27">
        <v>7.6</v>
      </c>
      <c r="BI27" s="41">
        <f t="shared" si="12"/>
        <v>7.666666666666667</v>
      </c>
      <c r="BJ27" s="41">
        <v>40.700000000000003</v>
      </c>
      <c r="BK27" s="41">
        <v>38.9</v>
      </c>
      <c r="BL27" s="41">
        <v>38.799999999999997</v>
      </c>
      <c r="BM27" s="41">
        <f t="shared" si="13"/>
        <v>39.466666666666661</v>
      </c>
      <c r="BN27" s="41">
        <v>57.1</v>
      </c>
      <c r="BO27" s="41">
        <v>61</v>
      </c>
      <c r="BP27" s="41">
        <v>62.9</v>
      </c>
      <c r="BQ27" s="41">
        <f t="shared" si="14"/>
        <v>60.333333333333336</v>
      </c>
      <c r="BR27" s="41">
        <v>28.7</v>
      </c>
      <c r="BS27" s="41">
        <v>29.4</v>
      </c>
      <c r="BT27" s="41">
        <v>28.5</v>
      </c>
      <c r="BU27" s="41">
        <f t="shared" si="15"/>
        <v>28.866666666666664</v>
      </c>
      <c r="BV27" s="44">
        <v>5.97</v>
      </c>
      <c r="BW27" s="44">
        <v>5.94</v>
      </c>
      <c r="BX27" s="44">
        <v>5.89</v>
      </c>
      <c r="BY27" s="44">
        <f t="shared" si="16"/>
        <v>5.9333333333333336</v>
      </c>
      <c r="BZ27" s="44">
        <v>6.36</v>
      </c>
      <c r="CA27" s="44">
        <v>6.33</v>
      </c>
      <c r="CB27" s="44">
        <v>6.32</v>
      </c>
      <c r="CC27" s="44">
        <f t="shared" si="17"/>
        <v>6.3366666666666669</v>
      </c>
      <c r="CD27" s="44">
        <v>6.65</v>
      </c>
      <c r="CE27" s="44">
        <v>6.65</v>
      </c>
      <c r="CF27" s="44">
        <v>6.64</v>
      </c>
      <c r="CG27" s="44">
        <f t="shared" si="18"/>
        <v>6.6466666666666674</v>
      </c>
      <c r="CH27" s="43">
        <v>15.6</v>
      </c>
      <c r="CI27">
        <v>11.7</v>
      </c>
      <c r="CJ27">
        <v>7.3</v>
      </c>
      <c r="CK27" s="41">
        <f t="shared" si="19"/>
        <v>11.533333333333331</v>
      </c>
      <c r="CL27">
        <v>10.7</v>
      </c>
      <c r="CM27">
        <v>12.3</v>
      </c>
      <c r="CN27">
        <v>7.9</v>
      </c>
      <c r="CO27" s="41">
        <f t="shared" si="20"/>
        <v>10.299999999999999</v>
      </c>
      <c r="CP27">
        <v>5.9</v>
      </c>
      <c r="CQ27">
        <v>8</v>
      </c>
      <c r="CR27">
        <v>7.9</v>
      </c>
      <c r="CS27" s="41">
        <f t="shared" si="21"/>
        <v>7.2666666666666666</v>
      </c>
      <c r="CT27" s="41">
        <v>25.6</v>
      </c>
      <c r="CU27" s="41">
        <v>28.6</v>
      </c>
      <c r="CV27" s="41">
        <v>30.4</v>
      </c>
      <c r="CW27" s="41">
        <f t="shared" si="22"/>
        <v>28.2</v>
      </c>
      <c r="CX27" s="41">
        <v>42.9</v>
      </c>
      <c r="CY27" s="41">
        <v>40.4</v>
      </c>
      <c r="CZ27" s="41">
        <v>45.8</v>
      </c>
      <c r="DA27" s="41">
        <f t="shared" si="23"/>
        <v>43.033333333333331</v>
      </c>
      <c r="DB27" s="41">
        <v>25.4</v>
      </c>
      <c r="DC27" s="41">
        <v>25.4</v>
      </c>
      <c r="DD27" s="41">
        <v>25.6</v>
      </c>
      <c r="DE27" s="41">
        <f t="shared" si="24"/>
        <v>25.466666666666669</v>
      </c>
      <c r="DF27" s="44">
        <v>6.75</v>
      </c>
      <c r="DG27" s="44">
        <v>6.68</v>
      </c>
      <c r="DH27" s="44">
        <v>6.62</v>
      </c>
      <c r="DI27" s="44">
        <f t="shared" si="25"/>
        <v>6.6833333333333336</v>
      </c>
      <c r="DJ27" s="44">
        <v>7.14</v>
      </c>
      <c r="DK27" s="44">
        <v>7.08</v>
      </c>
      <c r="DL27" s="44">
        <v>7.02</v>
      </c>
      <c r="DM27" s="44">
        <f t="shared" si="26"/>
        <v>7.0799999999999992</v>
      </c>
      <c r="DN27" s="44">
        <v>7.15</v>
      </c>
      <c r="DO27" s="44">
        <v>7.12</v>
      </c>
      <c r="DP27" s="44">
        <v>7.07</v>
      </c>
      <c r="DQ27" s="44">
        <f t="shared" si="27"/>
        <v>7.1133333333333333</v>
      </c>
    </row>
    <row r="28" spans="1:121" x14ac:dyDescent="0.25">
      <c r="A28">
        <v>26</v>
      </c>
      <c r="B28" s="6">
        <v>44552</v>
      </c>
      <c r="C28" s="6">
        <v>44552</v>
      </c>
      <c r="D28" s="3" t="s">
        <v>336</v>
      </c>
      <c r="E28" s="3" t="s">
        <v>339</v>
      </c>
      <c r="F28" t="s">
        <v>72</v>
      </c>
      <c r="G28" s="3" t="s">
        <v>336</v>
      </c>
      <c r="H28" s="8"/>
      <c r="I28" s="8"/>
      <c r="J28" s="8"/>
      <c r="K28" s="8"/>
      <c r="L28" s="8"/>
      <c r="M28" s="8"/>
      <c r="N28" s="43">
        <v>6.6</v>
      </c>
      <c r="O28">
        <v>6.7</v>
      </c>
      <c r="P28">
        <v>6.9</v>
      </c>
      <c r="Q28" s="41">
        <f t="shared" si="1"/>
        <v>6.7333333333333343</v>
      </c>
      <c r="R28">
        <v>6.9</v>
      </c>
      <c r="S28">
        <v>7.2</v>
      </c>
      <c r="T28">
        <v>7.3</v>
      </c>
      <c r="U28" s="41">
        <f t="shared" si="2"/>
        <v>7.1333333333333337</v>
      </c>
      <c r="V28">
        <v>7.3</v>
      </c>
      <c r="W28">
        <v>6.3</v>
      </c>
      <c r="X28">
        <v>7</v>
      </c>
      <c r="Y28" s="41">
        <f t="shared" si="3"/>
        <v>6.8666666666666671</v>
      </c>
      <c r="Z28" s="41">
        <v>33.799999999999997</v>
      </c>
      <c r="AA28" s="41">
        <v>30.6</v>
      </c>
      <c r="AB28" s="41">
        <v>32.1</v>
      </c>
      <c r="AC28" s="41">
        <f t="shared" si="4"/>
        <v>32.166666666666664</v>
      </c>
      <c r="AD28" s="41">
        <v>42</v>
      </c>
      <c r="AE28" s="41">
        <v>38.9</v>
      </c>
      <c r="AF28" s="41">
        <v>43.6</v>
      </c>
      <c r="AG28" s="41">
        <f t="shared" si="5"/>
        <v>41.5</v>
      </c>
      <c r="AH28" s="41">
        <v>30.4</v>
      </c>
      <c r="AI28" s="41">
        <v>31.4</v>
      </c>
      <c r="AJ28" s="41">
        <v>30.3</v>
      </c>
      <c r="AK28" s="41">
        <f t="shared" si="6"/>
        <v>30.7</v>
      </c>
      <c r="AL28" s="44">
        <v>6.23</v>
      </c>
      <c r="AM28" s="44">
        <v>6.19</v>
      </c>
      <c r="AN28" s="44">
        <v>6.16</v>
      </c>
      <c r="AO28" s="44">
        <f t="shared" si="7"/>
        <v>6.1933333333333342</v>
      </c>
      <c r="AP28" s="44">
        <v>6.76</v>
      </c>
      <c r="AQ28" s="44">
        <v>6.66</v>
      </c>
      <c r="AR28" s="44">
        <v>6.59</v>
      </c>
      <c r="AS28" s="44">
        <f t="shared" si="8"/>
        <v>6.669999999999999</v>
      </c>
      <c r="AT28" s="44">
        <v>7.54</v>
      </c>
      <c r="AU28" s="44">
        <v>7.38</v>
      </c>
      <c r="AV28" s="44">
        <v>7.03</v>
      </c>
      <c r="AW28" s="44">
        <f t="shared" si="9"/>
        <v>7.3166666666666664</v>
      </c>
      <c r="AX28" s="43">
        <v>8</v>
      </c>
      <c r="AY28">
        <v>7.8</v>
      </c>
      <c r="AZ28">
        <v>7.2</v>
      </c>
      <c r="BA28" s="41">
        <f t="shared" si="10"/>
        <v>7.666666666666667</v>
      </c>
      <c r="BB28">
        <v>7.8</v>
      </c>
      <c r="BC28">
        <v>8.3000000000000007</v>
      </c>
      <c r="BD28">
        <v>8</v>
      </c>
      <c r="BE28" s="41">
        <f t="shared" si="11"/>
        <v>8.0333333333333332</v>
      </c>
      <c r="BF28">
        <v>8.4</v>
      </c>
      <c r="BG28">
        <v>7.8</v>
      </c>
      <c r="BH28">
        <v>8.1999999999999993</v>
      </c>
      <c r="BI28" s="41">
        <f t="shared" si="12"/>
        <v>8.1333333333333329</v>
      </c>
      <c r="BJ28" s="41">
        <v>36.9</v>
      </c>
      <c r="BK28" s="41">
        <v>43.6</v>
      </c>
      <c r="BL28" s="41">
        <v>42</v>
      </c>
      <c r="BM28" s="41">
        <f t="shared" si="13"/>
        <v>40.833333333333336</v>
      </c>
      <c r="BN28" s="41">
        <v>52.1</v>
      </c>
      <c r="BO28" s="41">
        <v>49</v>
      </c>
      <c r="BP28" s="41">
        <v>54</v>
      </c>
      <c r="BQ28" s="41">
        <f t="shared" si="14"/>
        <v>51.699999999999996</v>
      </c>
      <c r="BR28" s="41">
        <v>41.6</v>
      </c>
      <c r="BS28" s="41">
        <v>40.700000000000003</v>
      </c>
      <c r="BT28" s="41">
        <v>42</v>
      </c>
      <c r="BU28" s="41">
        <f t="shared" si="15"/>
        <v>41.433333333333337</v>
      </c>
      <c r="BV28" s="44">
        <v>5.91</v>
      </c>
      <c r="BW28" s="44">
        <v>5.83</v>
      </c>
      <c r="BX28" s="44">
        <v>5.8</v>
      </c>
      <c r="BY28" s="44">
        <f t="shared" si="16"/>
        <v>5.8466666666666667</v>
      </c>
      <c r="BZ28" s="44">
        <v>5.78</v>
      </c>
      <c r="CA28" s="44">
        <v>5.82</v>
      </c>
      <c r="CB28" s="44">
        <v>5.83</v>
      </c>
      <c r="CC28" s="44">
        <f t="shared" si="17"/>
        <v>5.81</v>
      </c>
      <c r="CD28" s="44">
        <v>6.51</v>
      </c>
      <c r="CE28" s="44">
        <v>6.44</v>
      </c>
      <c r="CF28" s="44">
        <v>6.39</v>
      </c>
      <c r="CG28" s="44">
        <f t="shared" si="18"/>
        <v>6.4466666666666663</v>
      </c>
      <c r="CH28" s="43">
        <v>5.0999999999999996</v>
      </c>
      <c r="CI28">
        <v>6.3</v>
      </c>
      <c r="CJ28">
        <v>6.9</v>
      </c>
      <c r="CK28" s="41">
        <f t="shared" si="19"/>
        <v>6.0999999999999988</v>
      </c>
      <c r="CL28">
        <v>6.4</v>
      </c>
      <c r="CM28">
        <v>6.7</v>
      </c>
      <c r="CN28">
        <v>7.5</v>
      </c>
      <c r="CO28" s="41">
        <f t="shared" si="20"/>
        <v>6.8666666666666671</v>
      </c>
      <c r="CP28">
        <v>5.5</v>
      </c>
      <c r="CQ28">
        <v>5.3</v>
      </c>
      <c r="CR28">
        <v>7</v>
      </c>
      <c r="CS28" s="41">
        <f t="shared" si="21"/>
        <v>5.9333333333333336</v>
      </c>
      <c r="CT28" s="41">
        <v>25.5</v>
      </c>
      <c r="CU28" s="41">
        <v>30.1</v>
      </c>
      <c r="CV28" s="41">
        <v>30.1</v>
      </c>
      <c r="CW28" s="41">
        <f t="shared" si="22"/>
        <v>28.566666666666666</v>
      </c>
      <c r="CX28" s="41">
        <v>35.4</v>
      </c>
      <c r="CY28" s="41">
        <v>37</v>
      </c>
      <c r="CZ28" s="41">
        <v>37</v>
      </c>
      <c r="DA28" s="41">
        <f t="shared" si="23"/>
        <v>36.466666666666669</v>
      </c>
      <c r="DB28" s="41">
        <v>24.1</v>
      </c>
      <c r="DC28" s="41">
        <v>25.7</v>
      </c>
      <c r="DD28" s="41">
        <v>27.3</v>
      </c>
      <c r="DE28" s="41">
        <f t="shared" si="24"/>
        <v>25.7</v>
      </c>
      <c r="DF28" s="44">
        <v>6.81</v>
      </c>
      <c r="DG28" s="44">
        <v>6.75</v>
      </c>
      <c r="DH28" s="44">
        <v>6.7</v>
      </c>
      <c r="DI28" s="44">
        <f t="shared" si="25"/>
        <v>6.753333333333333</v>
      </c>
      <c r="DJ28" s="44">
        <v>6.42</v>
      </c>
      <c r="DK28" s="44">
        <v>6.35</v>
      </c>
      <c r="DL28" s="44">
        <v>6.31</v>
      </c>
      <c r="DM28" s="44">
        <f t="shared" si="26"/>
        <v>6.3599999999999994</v>
      </c>
      <c r="DN28" s="44">
        <v>7.04</v>
      </c>
      <c r="DO28" s="44">
        <v>7.01</v>
      </c>
      <c r="DP28" s="44">
        <v>6.95</v>
      </c>
      <c r="DQ28" s="44">
        <f t="shared" si="27"/>
        <v>7</v>
      </c>
    </row>
    <row r="29" spans="1:121" x14ac:dyDescent="0.25">
      <c r="A29">
        <v>27</v>
      </c>
      <c r="B29" s="6">
        <v>44580</v>
      </c>
      <c r="C29" s="6">
        <v>44581</v>
      </c>
      <c r="D29" s="3" t="s">
        <v>409</v>
      </c>
      <c r="E29" s="9" t="s">
        <v>407</v>
      </c>
      <c r="F29" s="4" t="s">
        <v>4</v>
      </c>
      <c r="G29" s="3" t="s">
        <v>409</v>
      </c>
      <c r="H29">
        <v>50</v>
      </c>
      <c r="I29">
        <v>8</v>
      </c>
      <c r="J29">
        <v>13</v>
      </c>
      <c r="K29">
        <f t="shared" si="28"/>
        <v>51</v>
      </c>
      <c r="L29">
        <v>15.4</v>
      </c>
      <c r="M29">
        <v>3.2</v>
      </c>
      <c r="N29" s="43">
        <v>7.6</v>
      </c>
      <c r="O29">
        <v>6.8</v>
      </c>
      <c r="P29">
        <v>6.8</v>
      </c>
      <c r="Q29" s="41">
        <f t="shared" si="1"/>
        <v>7.0666666666666664</v>
      </c>
      <c r="R29">
        <v>16.2</v>
      </c>
      <c r="S29">
        <v>17.2</v>
      </c>
      <c r="T29">
        <v>10.5</v>
      </c>
      <c r="U29" s="41">
        <f t="shared" si="2"/>
        <v>14.633333333333333</v>
      </c>
      <c r="V29">
        <v>9.9</v>
      </c>
      <c r="W29">
        <v>9.1999999999999993</v>
      </c>
      <c r="X29">
        <v>9.1999999999999993</v>
      </c>
      <c r="Y29" s="41">
        <f t="shared" si="3"/>
        <v>9.4333333333333336</v>
      </c>
      <c r="Z29" s="41">
        <v>20.9</v>
      </c>
      <c r="AA29" s="41">
        <v>17.5</v>
      </c>
      <c r="AB29" s="41">
        <v>17.5</v>
      </c>
      <c r="AC29" s="41">
        <f t="shared" si="4"/>
        <v>18.633333333333333</v>
      </c>
      <c r="AD29" s="41">
        <v>17.5</v>
      </c>
      <c r="AE29" s="41">
        <v>17.2</v>
      </c>
      <c r="AF29" s="41">
        <v>17.100000000000001</v>
      </c>
      <c r="AG29" s="41">
        <f t="shared" si="5"/>
        <v>17.266666666666669</v>
      </c>
      <c r="AH29" s="41">
        <v>12.8</v>
      </c>
      <c r="AI29" s="41">
        <v>12.8</v>
      </c>
      <c r="AJ29" s="41">
        <v>12.9</v>
      </c>
      <c r="AK29" s="41">
        <f t="shared" si="6"/>
        <v>12.833333333333334</v>
      </c>
      <c r="AL29" s="44">
        <v>7.07</v>
      </c>
      <c r="AM29" s="44">
        <v>7.01</v>
      </c>
      <c r="AN29" s="44">
        <v>6.79</v>
      </c>
      <c r="AO29" s="44">
        <f t="shared" si="7"/>
        <v>6.956666666666667</v>
      </c>
      <c r="AP29" s="44">
        <v>6.39</v>
      </c>
      <c r="AQ29" s="44">
        <v>6.24</v>
      </c>
      <c r="AR29" s="44">
        <v>6.18</v>
      </c>
      <c r="AS29" s="44">
        <f t="shared" si="8"/>
        <v>6.27</v>
      </c>
      <c r="AT29" s="44">
        <v>6.95</v>
      </c>
      <c r="AU29" s="44">
        <v>6.85</v>
      </c>
      <c r="AV29" s="44">
        <v>6.26</v>
      </c>
      <c r="AW29" s="44">
        <f t="shared" si="9"/>
        <v>6.6866666666666674</v>
      </c>
      <c r="AX29" s="43">
        <v>7.2</v>
      </c>
      <c r="AY29">
        <v>7.9</v>
      </c>
      <c r="AZ29">
        <v>8</v>
      </c>
      <c r="BA29" s="41">
        <f t="shared" si="10"/>
        <v>7.7</v>
      </c>
      <c r="BB29">
        <v>6.9</v>
      </c>
      <c r="BC29">
        <v>7.4</v>
      </c>
      <c r="BD29">
        <v>7.3</v>
      </c>
      <c r="BE29" s="41">
        <f t="shared" si="11"/>
        <v>7.2</v>
      </c>
      <c r="BF29">
        <v>7.8</v>
      </c>
      <c r="BG29">
        <v>7.3</v>
      </c>
      <c r="BH29">
        <v>7.2</v>
      </c>
      <c r="BI29" s="41">
        <f t="shared" si="12"/>
        <v>7.4333333333333336</v>
      </c>
      <c r="BJ29" s="41">
        <v>22.4</v>
      </c>
      <c r="BK29" s="41">
        <v>27.3</v>
      </c>
      <c r="BL29" s="41">
        <v>25.5</v>
      </c>
      <c r="BM29" s="41">
        <f t="shared" si="13"/>
        <v>25.066666666666666</v>
      </c>
      <c r="BN29" s="41">
        <v>25.7</v>
      </c>
      <c r="BO29" s="41">
        <v>29.2</v>
      </c>
      <c r="BP29" s="41">
        <v>29.2</v>
      </c>
      <c r="BQ29" s="41">
        <f t="shared" si="14"/>
        <v>28.033333333333331</v>
      </c>
      <c r="BR29" s="41">
        <v>20.7</v>
      </c>
      <c r="BS29" s="41">
        <v>20.6</v>
      </c>
      <c r="BT29" s="41">
        <v>20.7</v>
      </c>
      <c r="BU29" s="41">
        <f t="shared" si="15"/>
        <v>20.666666666666668</v>
      </c>
      <c r="BV29" s="44">
        <v>6.21</v>
      </c>
      <c r="BW29" s="44">
        <v>5.63</v>
      </c>
      <c r="BX29" s="44">
        <v>5.6</v>
      </c>
      <c r="BY29" s="44">
        <f t="shared" si="16"/>
        <v>5.8133333333333326</v>
      </c>
      <c r="BZ29" s="44">
        <v>6.91</v>
      </c>
      <c r="CA29" s="44">
        <v>6.65</v>
      </c>
      <c r="CB29" s="44">
        <v>6.57</v>
      </c>
      <c r="CC29" s="44">
        <f t="shared" si="17"/>
        <v>6.7100000000000009</v>
      </c>
      <c r="CD29" s="44">
        <v>6.43</v>
      </c>
      <c r="CE29" s="44">
        <v>6.22</v>
      </c>
      <c r="CF29" s="44">
        <v>6.21</v>
      </c>
      <c r="CG29" s="44">
        <f t="shared" si="18"/>
        <v>6.2866666666666662</v>
      </c>
      <c r="CH29" s="43">
        <v>6.9</v>
      </c>
      <c r="CI29">
        <v>8.3000000000000007</v>
      </c>
      <c r="CJ29">
        <v>7.6</v>
      </c>
      <c r="CK29" s="41">
        <f t="shared" si="19"/>
        <v>7.6000000000000005</v>
      </c>
      <c r="CL29">
        <v>12.8</v>
      </c>
      <c r="CM29">
        <v>14</v>
      </c>
      <c r="CN29">
        <v>14.1</v>
      </c>
      <c r="CO29" s="41">
        <f t="shared" si="20"/>
        <v>13.633333333333333</v>
      </c>
      <c r="CP29">
        <v>8.9</v>
      </c>
      <c r="CQ29">
        <v>8.9</v>
      </c>
      <c r="CR29">
        <v>9.1999999999999993</v>
      </c>
      <c r="CS29" s="41">
        <f t="shared" si="21"/>
        <v>9</v>
      </c>
      <c r="CT29" s="41">
        <v>12.9</v>
      </c>
      <c r="CU29" s="41">
        <v>14.3</v>
      </c>
      <c r="CV29" s="41">
        <v>14.4</v>
      </c>
      <c r="CW29" s="41">
        <f t="shared" si="22"/>
        <v>13.866666666666667</v>
      </c>
      <c r="CX29" s="41">
        <v>9.4</v>
      </c>
      <c r="CY29" s="41">
        <v>9.4</v>
      </c>
      <c r="CZ29" s="41">
        <v>10.9</v>
      </c>
      <c r="DA29" s="41">
        <f t="shared" si="23"/>
        <v>9.9</v>
      </c>
      <c r="DB29" s="41">
        <v>9.4</v>
      </c>
      <c r="DC29" s="41">
        <v>9.3000000000000007</v>
      </c>
      <c r="DD29" s="41">
        <v>9.9</v>
      </c>
      <c r="DE29" s="41">
        <f t="shared" si="24"/>
        <v>9.5333333333333332</v>
      </c>
      <c r="DF29" s="41">
        <v>7.5</v>
      </c>
      <c r="DG29" s="41">
        <v>7.44</v>
      </c>
      <c r="DH29" s="41">
        <v>7.39</v>
      </c>
      <c r="DI29" s="44">
        <f t="shared" si="25"/>
        <v>7.4433333333333342</v>
      </c>
      <c r="DJ29" s="41">
        <v>5.92</v>
      </c>
      <c r="DK29" s="41">
        <v>5.9</v>
      </c>
      <c r="DL29" s="41">
        <v>5.89</v>
      </c>
      <c r="DM29" s="44">
        <f t="shared" si="26"/>
        <v>5.9033333333333333</v>
      </c>
      <c r="DN29" s="41">
        <v>6.92</v>
      </c>
      <c r="DO29" s="41">
        <v>6.83</v>
      </c>
      <c r="DP29" s="41">
        <v>6.78</v>
      </c>
      <c r="DQ29" s="44">
        <f t="shared" si="27"/>
        <v>6.8433333333333337</v>
      </c>
    </row>
    <row r="30" spans="1:121" x14ac:dyDescent="0.25">
      <c r="A30">
        <v>28</v>
      </c>
      <c r="B30" s="6">
        <v>44580</v>
      </c>
      <c r="C30" s="6">
        <v>44581</v>
      </c>
      <c r="D30" s="3" t="s">
        <v>410</v>
      </c>
      <c r="E30" s="9" t="s">
        <v>408</v>
      </c>
      <c r="F30" s="4" t="s">
        <v>4</v>
      </c>
      <c r="G30" s="3" t="s">
        <v>410</v>
      </c>
      <c r="H30">
        <v>80</v>
      </c>
      <c r="I30">
        <v>9</v>
      </c>
      <c r="J30">
        <v>15</v>
      </c>
      <c r="K30">
        <f t="shared" si="28"/>
        <v>62.5</v>
      </c>
      <c r="L30">
        <v>20</v>
      </c>
      <c r="M30">
        <v>3.2</v>
      </c>
      <c r="N30" s="43">
        <v>9.4</v>
      </c>
      <c r="O30">
        <v>9.6</v>
      </c>
      <c r="P30">
        <v>8.9</v>
      </c>
      <c r="Q30" s="41">
        <f t="shared" si="1"/>
        <v>9.2999999999999989</v>
      </c>
      <c r="R30">
        <v>12</v>
      </c>
      <c r="S30">
        <v>12.8</v>
      </c>
      <c r="T30">
        <v>12.5</v>
      </c>
      <c r="U30" s="41">
        <f t="shared" si="2"/>
        <v>12.433333333333332</v>
      </c>
      <c r="V30">
        <v>15.6</v>
      </c>
      <c r="W30">
        <v>16.399999999999999</v>
      </c>
      <c r="X30">
        <v>16.100000000000001</v>
      </c>
      <c r="Y30" s="41">
        <f t="shared" si="3"/>
        <v>16.033333333333335</v>
      </c>
      <c r="Z30" s="41">
        <v>10.9</v>
      </c>
      <c r="AA30" s="41">
        <v>8.1999999999999993</v>
      </c>
      <c r="AB30" s="41">
        <v>7.8</v>
      </c>
      <c r="AC30" s="41">
        <f t="shared" si="4"/>
        <v>8.9666666666666668</v>
      </c>
      <c r="AD30" s="41">
        <v>9.5</v>
      </c>
      <c r="AE30" s="41">
        <v>12.8</v>
      </c>
      <c r="AF30" s="41">
        <v>8.3000000000000007</v>
      </c>
      <c r="AG30" s="41">
        <f t="shared" si="5"/>
        <v>10.200000000000001</v>
      </c>
      <c r="AH30" s="41">
        <v>6.2</v>
      </c>
      <c r="AI30" s="41">
        <v>6.2</v>
      </c>
      <c r="AJ30" s="41">
        <v>6</v>
      </c>
      <c r="AK30" s="41">
        <f t="shared" si="6"/>
        <v>6.1333333333333329</v>
      </c>
      <c r="AL30" s="44">
        <v>5.78</v>
      </c>
      <c r="AM30" s="44">
        <v>5.83</v>
      </c>
      <c r="AN30" s="44">
        <v>5.82</v>
      </c>
      <c r="AO30" s="44">
        <f t="shared" si="7"/>
        <v>5.81</v>
      </c>
      <c r="AP30" s="44">
        <v>7.73</v>
      </c>
      <c r="AQ30" s="44">
        <v>7.69</v>
      </c>
      <c r="AR30" s="44">
        <v>7.7</v>
      </c>
      <c r="AS30" s="44">
        <f t="shared" si="8"/>
        <v>7.706666666666667</v>
      </c>
      <c r="AT30" s="44">
        <v>5.82</v>
      </c>
      <c r="AU30" s="44">
        <v>5.79</v>
      </c>
      <c r="AV30" s="44">
        <v>5.77</v>
      </c>
      <c r="AW30" s="44">
        <f t="shared" si="9"/>
        <v>5.793333333333333</v>
      </c>
      <c r="AX30" s="43">
        <v>8.5</v>
      </c>
      <c r="AY30">
        <v>9.4</v>
      </c>
      <c r="AZ30">
        <v>9.6</v>
      </c>
      <c r="BA30" s="41">
        <f t="shared" si="10"/>
        <v>9.1666666666666661</v>
      </c>
      <c r="BB30">
        <v>12.7</v>
      </c>
      <c r="BC30">
        <v>12.4</v>
      </c>
      <c r="BD30">
        <v>12</v>
      </c>
      <c r="BE30" s="41">
        <f t="shared" si="11"/>
        <v>12.366666666666667</v>
      </c>
      <c r="BF30">
        <v>14.7</v>
      </c>
      <c r="BG30">
        <v>15.5</v>
      </c>
      <c r="BH30">
        <v>15.4</v>
      </c>
      <c r="BI30" s="41">
        <f t="shared" si="12"/>
        <v>15.200000000000001</v>
      </c>
      <c r="BJ30" s="41">
        <v>11.3</v>
      </c>
      <c r="BK30" s="41">
        <v>9.5</v>
      </c>
      <c r="BL30" s="41">
        <v>12.9</v>
      </c>
      <c r="BM30" s="41">
        <f t="shared" si="13"/>
        <v>11.233333333333334</v>
      </c>
      <c r="BN30" s="41">
        <v>21</v>
      </c>
      <c r="BO30" s="41">
        <v>20.5</v>
      </c>
      <c r="BP30" s="41">
        <v>21</v>
      </c>
      <c r="BQ30" s="41">
        <f t="shared" si="14"/>
        <v>20.833333333333332</v>
      </c>
      <c r="BR30" s="41">
        <v>6.2</v>
      </c>
      <c r="BS30" s="41">
        <v>6.2</v>
      </c>
      <c r="BT30" s="41">
        <v>6.3</v>
      </c>
      <c r="BU30" s="41">
        <f t="shared" si="15"/>
        <v>6.2333333333333334</v>
      </c>
      <c r="BV30" s="44">
        <v>6.88</v>
      </c>
      <c r="BW30" s="44">
        <v>6.06</v>
      </c>
      <c r="BX30" s="44">
        <v>6</v>
      </c>
      <c r="BY30" s="44">
        <f t="shared" si="16"/>
        <v>6.3133333333333326</v>
      </c>
      <c r="BZ30" s="44">
        <v>7.3</v>
      </c>
      <c r="CA30" s="44">
        <v>7.26</v>
      </c>
      <c r="CB30" s="44">
        <v>7.24</v>
      </c>
      <c r="CC30" s="44">
        <f t="shared" si="17"/>
        <v>7.2666666666666657</v>
      </c>
      <c r="CD30" s="44">
        <v>5.86</v>
      </c>
      <c r="CE30" s="44">
        <v>5.82</v>
      </c>
      <c r="CF30" s="44">
        <v>5.8</v>
      </c>
      <c r="CG30" s="44">
        <f t="shared" si="18"/>
        <v>5.8266666666666671</v>
      </c>
      <c r="CH30" s="43">
        <v>7.4</v>
      </c>
      <c r="CI30">
        <v>8</v>
      </c>
      <c r="CJ30">
        <v>7.7</v>
      </c>
      <c r="CK30" s="41">
        <f t="shared" si="19"/>
        <v>7.7</v>
      </c>
      <c r="CL30">
        <v>9.1</v>
      </c>
      <c r="CM30">
        <v>10.5</v>
      </c>
      <c r="CN30">
        <v>10.3</v>
      </c>
      <c r="CO30" s="41">
        <f t="shared" si="20"/>
        <v>9.9666666666666668</v>
      </c>
      <c r="CP30">
        <v>11.3</v>
      </c>
      <c r="CQ30">
        <v>11.3</v>
      </c>
      <c r="CR30">
        <v>12.1</v>
      </c>
      <c r="CS30" s="41">
        <f t="shared" si="21"/>
        <v>11.566666666666668</v>
      </c>
      <c r="CT30" s="41">
        <v>9.4</v>
      </c>
      <c r="CU30" s="41">
        <v>7.8</v>
      </c>
      <c r="CV30" s="41">
        <v>6.2</v>
      </c>
      <c r="CW30" s="41">
        <f t="shared" si="22"/>
        <v>7.8</v>
      </c>
      <c r="CX30" s="41">
        <v>7.8</v>
      </c>
      <c r="CY30" s="41">
        <v>7.8</v>
      </c>
      <c r="CZ30" s="41">
        <v>9</v>
      </c>
      <c r="DA30" s="41">
        <f t="shared" si="23"/>
        <v>8.2000000000000011</v>
      </c>
      <c r="DB30" s="41">
        <v>6.2</v>
      </c>
      <c r="DC30" s="41">
        <v>6.2</v>
      </c>
      <c r="DD30" s="41">
        <v>6.2</v>
      </c>
      <c r="DE30" s="41">
        <f t="shared" si="24"/>
        <v>6.2</v>
      </c>
      <c r="DF30" s="41">
        <v>6.04</v>
      </c>
      <c r="DG30" s="41">
        <v>5.83</v>
      </c>
      <c r="DH30" s="41">
        <v>5.79</v>
      </c>
      <c r="DI30" s="44">
        <f t="shared" si="25"/>
        <v>5.8866666666666667</v>
      </c>
      <c r="DJ30" s="41">
        <v>8.14</v>
      </c>
      <c r="DK30" s="41">
        <v>7.62</v>
      </c>
      <c r="DL30" s="41">
        <v>7.55</v>
      </c>
      <c r="DM30" s="44">
        <f t="shared" si="26"/>
        <v>7.7700000000000005</v>
      </c>
      <c r="DN30" s="41">
        <v>6.31</v>
      </c>
      <c r="DO30" s="41">
        <v>6.21</v>
      </c>
      <c r="DP30" s="41">
        <v>6.16</v>
      </c>
      <c r="DQ30" s="44">
        <f t="shared" si="27"/>
        <v>6.2266666666666666</v>
      </c>
    </row>
    <row r="31" spans="1:121" x14ac:dyDescent="0.25">
      <c r="A31">
        <v>29</v>
      </c>
      <c r="B31" s="6">
        <v>44585</v>
      </c>
      <c r="C31" s="6">
        <v>44586</v>
      </c>
      <c r="D31" s="3" t="s">
        <v>416</v>
      </c>
      <c r="E31" s="9" t="s">
        <v>415</v>
      </c>
      <c r="F31" s="4" t="s">
        <v>4</v>
      </c>
      <c r="G31" s="3" t="s">
        <v>416</v>
      </c>
      <c r="H31">
        <v>10</v>
      </c>
      <c r="I31">
        <v>12</v>
      </c>
      <c r="J31">
        <v>4</v>
      </c>
      <c r="K31">
        <f t="shared" si="28"/>
        <v>48</v>
      </c>
      <c r="L31">
        <v>4.9000000000000004</v>
      </c>
      <c r="M31">
        <v>0.6</v>
      </c>
      <c r="N31" s="43">
        <v>6.6</v>
      </c>
      <c r="O31">
        <v>7.2</v>
      </c>
      <c r="P31">
        <v>6.2</v>
      </c>
      <c r="Q31" s="41">
        <f t="shared" si="1"/>
        <v>6.666666666666667</v>
      </c>
      <c r="R31">
        <v>6.7</v>
      </c>
      <c r="S31">
        <v>6.4</v>
      </c>
      <c r="T31">
        <v>6.5</v>
      </c>
      <c r="U31" s="41">
        <f t="shared" si="2"/>
        <v>6.5333333333333341</v>
      </c>
      <c r="V31">
        <v>7.7</v>
      </c>
      <c r="W31">
        <v>6.7</v>
      </c>
      <c r="X31">
        <v>7.2</v>
      </c>
      <c r="Y31" s="41">
        <f t="shared" si="3"/>
        <v>7.2</v>
      </c>
      <c r="Z31" s="41">
        <v>22.6</v>
      </c>
      <c r="AA31" s="41">
        <v>24.1</v>
      </c>
      <c r="AB31" s="41">
        <v>27</v>
      </c>
      <c r="AC31" s="41">
        <f t="shared" si="4"/>
        <v>24.566666666666666</v>
      </c>
      <c r="AD31" s="41">
        <v>30.2</v>
      </c>
      <c r="AE31" s="41">
        <v>30.4</v>
      </c>
      <c r="AF31" s="41">
        <v>30.4</v>
      </c>
      <c r="AG31" s="41">
        <f t="shared" si="5"/>
        <v>30.333333333333332</v>
      </c>
      <c r="AH31" s="41">
        <v>20.8</v>
      </c>
      <c r="AI31" s="41">
        <v>22.4</v>
      </c>
      <c r="AJ31" s="41">
        <v>22.6</v>
      </c>
      <c r="AK31" s="41">
        <f t="shared" si="6"/>
        <v>21.933333333333337</v>
      </c>
      <c r="AL31" s="44">
        <v>7.13</v>
      </c>
      <c r="AM31" s="44">
        <v>7.09</v>
      </c>
      <c r="AN31" s="44">
        <v>7.11</v>
      </c>
      <c r="AO31" s="44">
        <f t="shared" si="7"/>
        <v>7.1099999999999994</v>
      </c>
      <c r="AP31" s="44">
        <v>7.1</v>
      </c>
      <c r="AQ31" s="44">
        <v>7.02</v>
      </c>
      <c r="AR31" s="44">
        <v>6.97</v>
      </c>
      <c r="AS31" s="44">
        <f t="shared" si="8"/>
        <v>7.03</v>
      </c>
      <c r="AT31" s="44">
        <v>6.7</v>
      </c>
      <c r="AU31" s="44">
        <v>6.66</v>
      </c>
      <c r="AV31" s="44">
        <v>6.63</v>
      </c>
      <c r="AW31" s="44">
        <f t="shared" si="9"/>
        <v>6.6633333333333331</v>
      </c>
      <c r="AX31" s="43">
        <v>6.4</v>
      </c>
      <c r="AY31">
        <v>6.2</v>
      </c>
      <c r="AZ31">
        <v>6.5</v>
      </c>
      <c r="BA31" s="41">
        <f t="shared" si="10"/>
        <v>6.3666666666666671</v>
      </c>
      <c r="BB31">
        <v>8.1999999999999993</v>
      </c>
      <c r="BC31">
        <v>6.6</v>
      </c>
      <c r="BD31">
        <v>7.3</v>
      </c>
      <c r="BE31" s="41">
        <f t="shared" si="11"/>
        <v>7.3666666666666663</v>
      </c>
      <c r="BF31">
        <v>9</v>
      </c>
      <c r="BG31">
        <v>9.1</v>
      </c>
      <c r="BH31">
        <v>8.1</v>
      </c>
      <c r="BI31" s="41">
        <f t="shared" si="12"/>
        <v>8.7333333333333343</v>
      </c>
      <c r="BJ31" s="41">
        <v>34.200000000000003</v>
      </c>
      <c r="BK31" s="41">
        <v>37.4</v>
      </c>
      <c r="BL31" s="41">
        <v>35.299999999999997</v>
      </c>
      <c r="BM31" s="41">
        <f t="shared" si="13"/>
        <v>35.633333333333333</v>
      </c>
      <c r="BN31" s="41">
        <v>35.799999999999997</v>
      </c>
      <c r="BO31" s="41">
        <v>40.700000000000003</v>
      </c>
      <c r="BP31" s="41">
        <v>42.4</v>
      </c>
      <c r="BQ31" s="41">
        <f t="shared" si="14"/>
        <v>39.633333333333333</v>
      </c>
      <c r="BR31" s="41">
        <v>16</v>
      </c>
      <c r="BS31" s="41">
        <v>17.5</v>
      </c>
      <c r="BT31" s="41">
        <v>20.5</v>
      </c>
      <c r="BU31" s="41">
        <f t="shared" si="15"/>
        <v>18</v>
      </c>
      <c r="BV31" s="44">
        <v>6.79</v>
      </c>
      <c r="BW31" s="44">
        <v>6.69</v>
      </c>
      <c r="BX31" s="44">
        <v>6.65</v>
      </c>
      <c r="BY31" s="44">
        <f t="shared" si="16"/>
        <v>6.7100000000000009</v>
      </c>
      <c r="BZ31" s="44">
        <v>6.39</v>
      </c>
      <c r="CA31" s="44">
        <v>6.34</v>
      </c>
      <c r="CB31" s="44">
        <v>6.26</v>
      </c>
      <c r="CC31" s="44">
        <f t="shared" si="17"/>
        <v>6.330000000000001</v>
      </c>
      <c r="CD31" s="44">
        <v>7.29</v>
      </c>
      <c r="CE31" s="44">
        <v>7.17</v>
      </c>
      <c r="CF31" s="44">
        <v>7.13</v>
      </c>
      <c r="CG31" s="44">
        <f t="shared" si="18"/>
        <v>7.1966666666666663</v>
      </c>
      <c r="CH31" s="43">
        <v>7.5</v>
      </c>
      <c r="CI31">
        <v>7.8</v>
      </c>
      <c r="CJ31">
        <v>8.1999999999999993</v>
      </c>
      <c r="CK31" s="41">
        <f t="shared" si="19"/>
        <v>7.833333333333333</v>
      </c>
      <c r="CL31">
        <v>5.8</v>
      </c>
      <c r="CM31">
        <v>5.9</v>
      </c>
      <c r="CN31">
        <v>6.2</v>
      </c>
      <c r="CO31" s="41">
        <f t="shared" si="20"/>
        <v>5.9666666666666659</v>
      </c>
      <c r="CP31">
        <v>7.3</v>
      </c>
      <c r="CQ31">
        <v>8.4</v>
      </c>
      <c r="CR31">
        <v>8.1</v>
      </c>
      <c r="CS31" s="41">
        <f t="shared" si="21"/>
        <v>7.9333333333333327</v>
      </c>
      <c r="CT31" s="41">
        <v>16</v>
      </c>
      <c r="CU31" s="41">
        <v>17.5</v>
      </c>
      <c r="CV31" s="41">
        <v>17.5</v>
      </c>
      <c r="CW31" s="41">
        <f t="shared" si="22"/>
        <v>17</v>
      </c>
      <c r="CX31" s="41">
        <v>32.299999999999997</v>
      </c>
      <c r="CY31" s="41">
        <v>33.799999999999997</v>
      </c>
      <c r="CZ31" s="41">
        <v>30.8</v>
      </c>
      <c r="DA31" s="41">
        <f t="shared" si="23"/>
        <v>32.299999999999997</v>
      </c>
      <c r="DB31" s="41">
        <v>19.100000000000001</v>
      </c>
      <c r="DC31" s="41">
        <v>16</v>
      </c>
      <c r="DD31" s="41">
        <v>22.3</v>
      </c>
      <c r="DE31" s="41">
        <f t="shared" si="24"/>
        <v>19.133333333333336</v>
      </c>
      <c r="DF31" s="41">
        <v>6.94</v>
      </c>
      <c r="DG31" s="41">
        <v>6.72</v>
      </c>
      <c r="DH31" s="41">
        <v>6.65</v>
      </c>
      <c r="DI31" s="44">
        <f t="shared" si="25"/>
        <v>6.7700000000000005</v>
      </c>
      <c r="DJ31" s="41">
        <v>6.71</v>
      </c>
      <c r="DK31" s="41">
        <v>6.96</v>
      </c>
      <c r="DL31" s="41">
        <v>6.71</v>
      </c>
      <c r="DM31" s="44">
        <f t="shared" si="26"/>
        <v>6.793333333333333</v>
      </c>
      <c r="DN31" s="41">
        <v>7.39</v>
      </c>
      <c r="DO31" s="41">
        <v>7.36</v>
      </c>
      <c r="DP31" s="41">
        <v>7.32</v>
      </c>
      <c r="DQ31" s="44">
        <f t="shared" si="27"/>
        <v>7.3566666666666665</v>
      </c>
    </row>
    <row r="32" spans="1:121" x14ac:dyDescent="0.25">
      <c r="A32">
        <v>30</v>
      </c>
      <c r="B32" s="6">
        <v>44585</v>
      </c>
      <c r="C32" s="6">
        <v>44586</v>
      </c>
      <c r="D32" s="3" t="s">
        <v>418</v>
      </c>
      <c r="E32" s="9" t="s">
        <v>417</v>
      </c>
      <c r="F32" s="4" t="s">
        <v>4</v>
      </c>
      <c r="G32" s="3" t="s">
        <v>418</v>
      </c>
      <c r="H32">
        <v>25</v>
      </c>
      <c r="I32">
        <v>11</v>
      </c>
      <c r="J32">
        <v>8</v>
      </c>
      <c r="K32">
        <f t="shared" si="28"/>
        <v>51.5</v>
      </c>
      <c r="L32">
        <v>23.75</v>
      </c>
      <c r="M32">
        <v>5.7</v>
      </c>
      <c r="N32" s="43">
        <v>24.9</v>
      </c>
      <c r="O32">
        <v>23.1</v>
      </c>
      <c r="P32">
        <v>19.3</v>
      </c>
      <c r="Q32" s="41">
        <f t="shared" si="1"/>
        <v>22.433333333333334</v>
      </c>
      <c r="R32">
        <v>18</v>
      </c>
      <c r="S32">
        <v>19.899999999999999</v>
      </c>
      <c r="T32">
        <v>19.3</v>
      </c>
      <c r="U32" s="41">
        <f t="shared" si="2"/>
        <v>19.066666666666666</v>
      </c>
      <c r="V32">
        <v>17.3</v>
      </c>
      <c r="W32">
        <v>17.399999999999999</v>
      </c>
      <c r="X32">
        <v>18.899999999999999</v>
      </c>
      <c r="Y32" s="41">
        <f t="shared" si="3"/>
        <v>17.866666666666667</v>
      </c>
      <c r="Z32" s="41">
        <v>6.6</v>
      </c>
      <c r="AA32" s="41">
        <v>8.1</v>
      </c>
      <c r="AB32" s="41">
        <v>5</v>
      </c>
      <c r="AC32" s="41">
        <f t="shared" si="4"/>
        <v>6.5666666666666664</v>
      </c>
      <c r="AD32" s="41">
        <v>4.7</v>
      </c>
      <c r="AE32" s="41">
        <v>4.8</v>
      </c>
      <c r="AF32" s="41">
        <v>4.7</v>
      </c>
      <c r="AG32" s="41">
        <f t="shared" si="5"/>
        <v>4.7333333333333334</v>
      </c>
      <c r="AH32" s="41">
        <v>4.3</v>
      </c>
      <c r="AI32" s="41">
        <v>4.8</v>
      </c>
      <c r="AJ32" s="41">
        <v>4</v>
      </c>
      <c r="AK32" s="41">
        <f t="shared" si="6"/>
        <v>4.3666666666666663</v>
      </c>
      <c r="AL32" s="44">
        <v>5.26</v>
      </c>
      <c r="AM32" s="44">
        <v>5.28</v>
      </c>
      <c r="AN32" s="44">
        <v>5.29</v>
      </c>
      <c r="AO32" s="44">
        <f t="shared" si="7"/>
        <v>5.2766666666666664</v>
      </c>
      <c r="AP32" s="44">
        <v>6.11</v>
      </c>
      <c r="AQ32" s="44">
        <v>6.08</v>
      </c>
      <c r="AR32" s="44">
        <v>6.06</v>
      </c>
      <c r="AS32" s="44">
        <f t="shared" si="8"/>
        <v>6.083333333333333</v>
      </c>
      <c r="AT32" s="44">
        <v>5.82</v>
      </c>
      <c r="AU32" s="44">
        <v>5.8</v>
      </c>
      <c r="AV32" s="44">
        <v>5.78</v>
      </c>
      <c r="AW32" s="44">
        <f t="shared" si="9"/>
        <v>5.8000000000000007</v>
      </c>
      <c r="AX32" s="43">
        <v>25.1</v>
      </c>
      <c r="AY32">
        <v>23</v>
      </c>
      <c r="AZ32">
        <v>21.5</v>
      </c>
      <c r="BA32" s="41">
        <f t="shared" si="10"/>
        <v>23.2</v>
      </c>
      <c r="BB32">
        <v>32.4</v>
      </c>
      <c r="BC32">
        <v>26.6</v>
      </c>
      <c r="BD32">
        <v>23.7</v>
      </c>
      <c r="BE32" s="41">
        <f t="shared" si="11"/>
        <v>27.566666666666666</v>
      </c>
      <c r="BF32">
        <v>26</v>
      </c>
      <c r="BG32">
        <v>22.1</v>
      </c>
      <c r="BH32">
        <v>21.3</v>
      </c>
      <c r="BI32" s="41">
        <f t="shared" si="12"/>
        <v>23.133333333333336</v>
      </c>
      <c r="BJ32" s="41">
        <v>6.6</v>
      </c>
      <c r="BK32" s="41">
        <v>8.6999999999999993</v>
      </c>
      <c r="BL32" s="41">
        <v>6.8</v>
      </c>
      <c r="BM32" s="41">
        <f t="shared" si="13"/>
        <v>7.3666666666666663</v>
      </c>
      <c r="BN32" s="41">
        <v>11.1</v>
      </c>
      <c r="BO32" s="41">
        <v>12.4</v>
      </c>
      <c r="BP32" s="41">
        <v>10.1</v>
      </c>
      <c r="BQ32" s="41">
        <f t="shared" si="14"/>
        <v>11.200000000000001</v>
      </c>
      <c r="BR32" s="41">
        <v>4.7</v>
      </c>
      <c r="BS32" s="41">
        <v>3.6</v>
      </c>
      <c r="BT32" s="41">
        <v>4.7</v>
      </c>
      <c r="BU32" s="41">
        <f t="shared" si="15"/>
        <v>4.333333333333333</v>
      </c>
      <c r="BV32" s="44">
        <v>5.96</v>
      </c>
      <c r="BW32" s="44">
        <v>5.79</v>
      </c>
      <c r="BX32" s="44">
        <v>5.8</v>
      </c>
      <c r="BY32" s="44">
        <f t="shared" si="16"/>
        <v>5.8500000000000005</v>
      </c>
      <c r="BZ32" s="44">
        <v>6.2</v>
      </c>
      <c r="CA32" s="44">
        <v>6.09</v>
      </c>
      <c r="CB32" s="44">
        <v>5.99</v>
      </c>
      <c r="CC32" s="44">
        <f t="shared" si="17"/>
        <v>6.0933333333333337</v>
      </c>
      <c r="CD32" s="44">
        <v>5.68</v>
      </c>
      <c r="CE32" s="44">
        <v>5.65</v>
      </c>
      <c r="CF32" s="44">
        <v>5.64</v>
      </c>
      <c r="CG32" s="44">
        <f t="shared" si="18"/>
        <v>5.6566666666666663</v>
      </c>
      <c r="CH32" s="43">
        <v>20.6</v>
      </c>
      <c r="CI32">
        <v>18.899999999999999</v>
      </c>
      <c r="CJ32">
        <v>18.100000000000001</v>
      </c>
      <c r="CK32" s="41">
        <f t="shared" si="19"/>
        <v>19.2</v>
      </c>
      <c r="CL32">
        <v>18.5</v>
      </c>
      <c r="CM32">
        <v>20.2</v>
      </c>
      <c r="CN32">
        <v>17.2</v>
      </c>
      <c r="CO32" s="41">
        <f t="shared" si="20"/>
        <v>18.633333333333336</v>
      </c>
      <c r="CP32">
        <v>15.2</v>
      </c>
      <c r="CQ32">
        <v>12.2</v>
      </c>
      <c r="CR32">
        <v>11.7</v>
      </c>
      <c r="CS32" s="41">
        <f t="shared" si="21"/>
        <v>13.033333333333331</v>
      </c>
      <c r="CT32" s="41">
        <v>8.1999999999999993</v>
      </c>
      <c r="CU32" s="41">
        <v>8.1999999999999993</v>
      </c>
      <c r="CV32" s="41">
        <v>9.6999999999999993</v>
      </c>
      <c r="CW32" s="41">
        <f t="shared" si="22"/>
        <v>8.6999999999999993</v>
      </c>
      <c r="CX32" s="41">
        <v>6.3</v>
      </c>
      <c r="CY32" s="41">
        <v>5.0999999999999996</v>
      </c>
      <c r="CZ32" s="41">
        <v>6.7</v>
      </c>
      <c r="DA32" s="41">
        <f t="shared" si="23"/>
        <v>6.0333333333333323</v>
      </c>
      <c r="DB32" s="41">
        <v>6.3</v>
      </c>
      <c r="DC32" s="41">
        <v>4.7</v>
      </c>
      <c r="DD32" s="41">
        <v>6.6</v>
      </c>
      <c r="DE32" s="41">
        <f t="shared" si="24"/>
        <v>5.8666666666666671</v>
      </c>
      <c r="DF32" s="41">
        <v>5.54</v>
      </c>
      <c r="DG32" s="41">
        <v>5.52</v>
      </c>
      <c r="DH32" s="41">
        <v>5.51</v>
      </c>
      <c r="DI32" s="44">
        <f t="shared" si="25"/>
        <v>5.5233333333333334</v>
      </c>
      <c r="DJ32" s="41">
        <v>5.54</v>
      </c>
      <c r="DK32" s="41">
        <v>5.5</v>
      </c>
      <c r="DL32" s="41">
        <v>5.49</v>
      </c>
      <c r="DM32" s="44">
        <f t="shared" si="26"/>
        <v>5.5100000000000007</v>
      </c>
      <c r="DN32" s="41">
        <v>5.59</v>
      </c>
      <c r="DO32" s="41">
        <v>5.57</v>
      </c>
      <c r="DP32" s="41">
        <v>5.54</v>
      </c>
      <c r="DQ32" s="44">
        <f t="shared" si="27"/>
        <v>5.5666666666666664</v>
      </c>
    </row>
    <row r="33" spans="1:121" x14ac:dyDescent="0.25">
      <c r="A33">
        <v>31</v>
      </c>
      <c r="B33" s="6">
        <v>44587</v>
      </c>
      <c r="C33" s="6">
        <v>44588</v>
      </c>
      <c r="D33" s="3" t="s">
        <v>422</v>
      </c>
      <c r="E33" s="9" t="s">
        <v>419</v>
      </c>
      <c r="F33" s="4" t="s">
        <v>4</v>
      </c>
      <c r="G33" s="3" t="s">
        <v>422</v>
      </c>
      <c r="H33">
        <v>3</v>
      </c>
      <c r="I33">
        <v>6</v>
      </c>
      <c r="J33">
        <v>14</v>
      </c>
      <c r="K33">
        <f t="shared" si="28"/>
        <v>35.6</v>
      </c>
      <c r="L33">
        <v>7.6</v>
      </c>
      <c r="M33">
        <v>1.8</v>
      </c>
      <c r="N33" s="43">
        <v>7.5</v>
      </c>
      <c r="O33">
        <v>8.5</v>
      </c>
      <c r="P33">
        <v>8.4</v>
      </c>
      <c r="Q33" s="41">
        <f t="shared" si="1"/>
        <v>8.1333333333333329</v>
      </c>
      <c r="R33">
        <v>9.5</v>
      </c>
      <c r="S33">
        <v>10</v>
      </c>
      <c r="T33">
        <v>9.9</v>
      </c>
      <c r="U33" s="41">
        <f t="shared" si="2"/>
        <v>9.7999999999999989</v>
      </c>
      <c r="V33">
        <v>12.6</v>
      </c>
      <c r="W33">
        <v>15.1</v>
      </c>
      <c r="X33">
        <v>17.899999999999999</v>
      </c>
      <c r="Y33" s="41">
        <f t="shared" si="3"/>
        <v>15.199999999999998</v>
      </c>
      <c r="Z33" s="41">
        <v>43.6</v>
      </c>
      <c r="AA33" s="41">
        <v>47.9</v>
      </c>
      <c r="AB33" s="41">
        <v>52.7</v>
      </c>
      <c r="AC33" s="41">
        <f t="shared" si="4"/>
        <v>48.066666666666663</v>
      </c>
      <c r="AD33" s="41">
        <v>42.1</v>
      </c>
      <c r="AE33" s="41">
        <v>49</v>
      </c>
      <c r="AF33" s="41">
        <v>54</v>
      </c>
      <c r="AG33" s="41">
        <f t="shared" si="5"/>
        <v>48.366666666666667</v>
      </c>
      <c r="AH33" s="41">
        <v>24.2</v>
      </c>
      <c r="AI33" s="41">
        <v>20</v>
      </c>
      <c r="AJ33" s="41">
        <v>24.1</v>
      </c>
      <c r="AK33" s="41">
        <f t="shared" si="6"/>
        <v>22.766666666666669</v>
      </c>
      <c r="AL33" s="44">
        <v>4.96</v>
      </c>
      <c r="AM33" s="44">
        <v>4.91</v>
      </c>
      <c r="AN33" s="44">
        <v>4.92</v>
      </c>
      <c r="AO33" s="44">
        <f t="shared" si="7"/>
        <v>4.9300000000000006</v>
      </c>
      <c r="AP33" s="44">
        <v>5.84</v>
      </c>
      <c r="AQ33" s="44">
        <v>5.8</v>
      </c>
      <c r="AR33" s="44">
        <v>5.39</v>
      </c>
      <c r="AS33" s="44">
        <f t="shared" si="8"/>
        <v>5.6766666666666667</v>
      </c>
      <c r="AT33" s="44">
        <v>6.2</v>
      </c>
      <c r="AU33" s="44">
        <v>6.18</v>
      </c>
      <c r="AV33" s="44">
        <v>6.13</v>
      </c>
      <c r="AW33" s="44">
        <f t="shared" si="9"/>
        <v>6.169999999999999</v>
      </c>
      <c r="AX33" s="43">
        <v>8.6999999999999993</v>
      </c>
      <c r="AY33">
        <v>7.7</v>
      </c>
      <c r="AZ33">
        <v>7.8</v>
      </c>
      <c r="BA33" s="41">
        <f t="shared" si="10"/>
        <v>8.0666666666666664</v>
      </c>
      <c r="BB33">
        <v>7.2</v>
      </c>
      <c r="BC33">
        <v>8</v>
      </c>
      <c r="BD33">
        <v>7.2</v>
      </c>
      <c r="BE33" s="41">
        <f t="shared" si="11"/>
        <v>7.4666666666666659</v>
      </c>
      <c r="BF33">
        <v>14</v>
      </c>
      <c r="BG33">
        <v>14</v>
      </c>
      <c r="BH33">
        <v>12.9</v>
      </c>
      <c r="BI33" s="41">
        <f t="shared" si="12"/>
        <v>13.633333333333333</v>
      </c>
      <c r="BJ33" s="41">
        <v>25.7</v>
      </c>
      <c r="BK33" s="41">
        <v>28.8</v>
      </c>
      <c r="BL33" s="41">
        <v>30.2</v>
      </c>
      <c r="BM33" s="41">
        <f t="shared" si="13"/>
        <v>28.233333333333334</v>
      </c>
      <c r="BN33" s="41">
        <v>45.9</v>
      </c>
      <c r="BO33" s="41">
        <v>49.3</v>
      </c>
      <c r="BP33" s="41">
        <v>56.2</v>
      </c>
      <c r="BQ33" s="41">
        <f t="shared" si="14"/>
        <v>50.466666666666661</v>
      </c>
      <c r="BR33" s="41">
        <v>25.7</v>
      </c>
      <c r="BS33" s="41">
        <v>27.3</v>
      </c>
      <c r="BT33" s="41">
        <v>27.6</v>
      </c>
      <c r="BU33" s="41">
        <f t="shared" si="15"/>
        <v>26.866666666666664</v>
      </c>
      <c r="BV33" s="44">
        <v>5.38</v>
      </c>
      <c r="BW33" s="44">
        <v>5.36</v>
      </c>
      <c r="BX33" s="44">
        <v>5.36</v>
      </c>
      <c r="BY33" s="44">
        <f t="shared" si="16"/>
        <v>5.3666666666666671</v>
      </c>
      <c r="BZ33" s="44">
        <v>6.06</v>
      </c>
      <c r="CA33" s="44">
        <v>5.99</v>
      </c>
      <c r="CB33" s="44">
        <v>5.96</v>
      </c>
      <c r="CC33" s="44">
        <f t="shared" si="17"/>
        <v>6.0033333333333339</v>
      </c>
      <c r="CD33" s="44">
        <v>6.87</v>
      </c>
      <c r="CE33" s="44">
        <v>6.82</v>
      </c>
      <c r="CF33" s="44">
        <v>6.78</v>
      </c>
      <c r="CG33" s="44">
        <f t="shared" si="18"/>
        <v>6.8233333333333341</v>
      </c>
      <c r="CH33" s="43">
        <v>10</v>
      </c>
      <c r="CI33">
        <v>8</v>
      </c>
      <c r="CJ33">
        <v>7.4</v>
      </c>
      <c r="CK33" s="41">
        <f t="shared" si="19"/>
        <v>8.4666666666666668</v>
      </c>
      <c r="CL33">
        <v>9.5</v>
      </c>
      <c r="CM33">
        <v>10.6</v>
      </c>
      <c r="CN33">
        <v>10.5</v>
      </c>
      <c r="CO33" s="41">
        <f t="shared" si="20"/>
        <v>10.200000000000001</v>
      </c>
      <c r="CP33">
        <v>19.2</v>
      </c>
      <c r="CQ33">
        <v>11.6</v>
      </c>
      <c r="CR33">
        <v>12.4</v>
      </c>
      <c r="CS33" s="41">
        <f t="shared" si="21"/>
        <v>14.399999999999999</v>
      </c>
      <c r="CT33" s="41">
        <v>30.3</v>
      </c>
      <c r="CU33" s="41">
        <v>38.700000000000003</v>
      </c>
      <c r="CV33" s="41">
        <v>32.700000000000003</v>
      </c>
      <c r="CW33" s="41">
        <f t="shared" si="22"/>
        <v>33.9</v>
      </c>
      <c r="CX33" s="41">
        <v>27.6</v>
      </c>
      <c r="CY33" s="41">
        <v>17.600000000000001</v>
      </c>
      <c r="CZ33" s="41">
        <v>16</v>
      </c>
      <c r="DA33" s="41">
        <f t="shared" si="23"/>
        <v>20.400000000000002</v>
      </c>
      <c r="DB33" s="41">
        <v>24.4</v>
      </c>
      <c r="DC33" s="41">
        <v>27.6</v>
      </c>
      <c r="DD33" s="41">
        <v>22.7</v>
      </c>
      <c r="DE33" s="41">
        <f t="shared" si="24"/>
        <v>24.900000000000002</v>
      </c>
      <c r="DF33" s="41">
        <v>5.26</v>
      </c>
      <c r="DG33" s="41">
        <v>5.24</v>
      </c>
      <c r="DH33" s="41">
        <v>5.21</v>
      </c>
      <c r="DI33" s="44">
        <f t="shared" si="25"/>
        <v>5.2366666666666672</v>
      </c>
      <c r="DJ33" s="41">
        <v>5.67</v>
      </c>
      <c r="DK33" s="41">
        <v>5.41</v>
      </c>
      <c r="DL33" s="41">
        <v>5.28</v>
      </c>
      <c r="DM33" s="44">
        <f t="shared" si="26"/>
        <v>5.4533333333333331</v>
      </c>
      <c r="DN33" s="41">
        <v>5.71</v>
      </c>
      <c r="DO33" s="41">
        <v>5.67</v>
      </c>
      <c r="DP33" s="41">
        <v>5.65</v>
      </c>
      <c r="DQ33" s="44">
        <f t="shared" si="27"/>
        <v>5.6766666666666667</v>
      </c>
    </row>
    <row r="34" spans="1:121" x14ac:dyDescent="0.25">
      <c r="A34">
        <v>32</v>
      </c>
      <c r="B34" s="6">
        <v>44587</v>
      </c>
      <c r="C34" s="6">
        <v>44588</v>
      </c>
      <c r="D34" s="3" t="s">
        <v>424</v>
      </c>
      <c r="E34" s="9" t="s">
        <v>420</v>
      </c>
      <c r="F34" t="s">
        <v>72</v>
      </c>
      <c r="G34" s="3" t="s">
        <v>424</v>
      </c>
      <c r="H34" s="8"/>
      <c r="I34" s="8"/>
      <c r="J34" s="8"/>
      <c r="K34" s="8"/>
      <c r="L34" s="8"/>
      <c r="M34" s="8"/>
      <c r="N34" s="43">
        <v>8.6</v>
      </c>
      <c r="O34">
        <v>7.8</v>
      </c>
      <c r="P34">
        <v>8.1999999999999993</v>
      </c>
      <c r="Q34" s="41">
        <f t="shared" si="1"/>
        <v>8.1999999999999993</v>
      </c>
      <c r="R34">
        <v>9.1</v>
      </c>
      <c r="S34">
        <v>9.1999999999999993</v>
      </c>
      <c r="T34">
        <v>9.1</v>
      </c>
      <c r="U34" s="41">
        <f t="shared" si="2"/>
        <v>9.1333333333333329</v>
      </c>
      <c r="V34">
        <v>7.6</v>
      </c>
      <c r="W34">
        <v>8.8000000000000007</v>
      </c>
      <c r="X34">
        <v>9.1</v>
      </c>
      <c r="Y34" s="41">
        <f t="shared" si="3"/>
        <v>8.5</v>
      </c>
      <c r="Z34" s="41">
        <v>38.9</v>
      </c>
      <c r="AA34" s="41">
        <v>42.4</v>
      </c>
      <c r="AB34" s="41">
        <v>48.4</v>
      </c>
      <c r="AC34" s="41">
        <f t="shared" si="4"/>
        <v>43.233333333333327</v>
      </c>
      <c r="AD34" s="41">
        <v>40</v>
      </c>
      <c r="AE34" s="41">
        <v>42.6</v>
      </c>
      <c r="AF34" s="41">
        <v>43.6</v>
      </c>
      <c r="AG34" s="41">
        <f t="shared" si="5"/>
        <v>42.066666666666663</v>
      </c>
      <c r="AH34" s="41">
        <v>22.2</v>
      </c>
      <c r="AI34" s="41">
        <v>24.1</v>
      </c>
      <c r="AJ34" s="41">
        <v>22.1</v>
      </c>
      <c r="AK34" s="41">
        <f t="shared" si="6"/>
        <v>22.8</v>
      </c>
      <c r="AL34" s="44">
        <v>5.61</v>
      </c>
      <c r="AM34" s="44">
        <v>4.9000000000000004</v>
      </c>
      <c r="AN34" s="44">
        <v>4.87</v>
      </c>
      <c r="AO34" s="44">
        <f t="shared" si="7"/>
        <v>5.1266666666666678</v>
      </c>
      <c r="AP34" s="44">
        <v>5.13</v>
      </c>
      <c r="AQ34" s="44">
        <v>5.12</v>
      </c>
      <c r="AR34" s="44">
        <v>5.05</v>
      </c>
      <c r="AS34" s="44">
        <f t="shared" si="8"/>
        <v>5.1000000000000005</v>
      </c>
      <c r="AT34" s="44">
        <v>6.57</v>
      </c>
      <c r="AU34" s="44">
        <v>6.16</v>
      </c>
      <c r="AV34" s="44">
        <v>5.84</v>
      </c>
      <c r="AW34" s="44">
        <f t="shared" si="9"/>
        <v>6.19</v>
      </c>
      <c r="AX34" s="43">
        <v>8.8000000000000007</v>
      </c>
      <c r="AY34">
        <v>8.3000000000000007</v>
      </c>
      <c r="AZ34">
        <v>8</v>
      </c>
      <c r="BA34" s="41">
        <f t="shared" si="10"/>
        <v>8.3666666666666671</v>
      </c>
      <c r="BB34">
        <v>7.8</v>
      </c>
      <c r="BC34">
        <v>9.3000000000000007</v>
      </c>
      <c r="BD34">
        <v>9.4</v>
      </c>
      <c r="BE34" s="41">
        <f t="shared" si="11"/>
        <v>8.8333333333333339</v>
      </c>
      <c r="BF34">
        <v>9</v>
      </c>
      <c r="BG34">
        <v>9.8000000000000007</v>
      </c>
      <c r="BH34">
        <v>10</v>
      </c>
      <c r="BI34" s="41">
        <f t="shared" si="12"/>
        <v>9.6</v>
      </c>
      <c r="BJ34" s="41">
        <v>32.4</v>
      </c>
      <c r="BK34" s="41">
        <v>37.200000000000003</v>
      </c>
      <c r="BL34" s="41">
        <v>38.4</v>
      </c>
      <c r="BM34" s="41">
        <f t="shared" si="13"/>
        <v>36</v>
      </c>
      <c r="BN34" s="41">
        <v>56.5</v>
      </c>
      <c r="BO34" s="41">
        <v>59.6</v>
      </c>
      <c r="BP34" s="41">
        <v>57.8</v>
      </c>
      <c r="BQ34" s="41">
        <f t="shared" si="14"/>
        <v>57.966666666666661</v>
      </c>
      <c r="BR34" s="41">
        <v>43.1</v>
      </c>
      <c r="BS34" s="41">
        <v>42</v>
      </c>
      <c r="BT34" s="41">
        <v>40.4</v>
      </c>
      <c r="BU34" s="41">
        <f t="shared" si="15"/>
        <v>41.833333333333336</v>
      </c>
      <c r="BV34" s="44">
        <v>5.4</v>
      </c>
      <c r="BW34" s="44">
        <v>4.9000000000000004</v>
      </c>
      <c r="BX34" s="44">
        <v>4.79</v>
      </c>
      <c r="BY34" s="44">
        <f t="shared" si="16"/>
        <v>5.03</v>
      </c>
      <c r="BZ34" s="44">
        <v>5.94</v>
      </c>
      <c r="CA34" s="44">
        <v>5.88</v>
      </c>
      <c r="CB34" s="44">
        <v>5.85</v>
      </c>
      <c r="CC34" s="44">
        <f t="shared" si="17"/>
        <v>5.8900000000000006</v>
      </c>
      <c r="CD34" s="44">
        <v>7.12</v>
      </c>
      <c r="CE34" s="44">
        <v>6.69</v>
      </c>
      <c r="CF34" s="44">
        <v>6.51</v>
      </c>
      <c r="CG34" s="44">
        <f t="shared" si="18"/>
        <v>6.7733333333333334</v>
      </c>
      <c r="CH34" s="43">
        <v>8.6999999999999993</v>
      </c>
      <c r="CI34">
        <v>7.9</v>
      </c>
      <c r="CJ34">
        <v>8</v>
      </c>
      <c r="CK34" s="41">
        <f t="shared" si="19"/>
        <v>8.2000000000000011</v>
      </c>
      <c r="CL34">
        <v>9.9</v>
      </c>
      <c r="CM34">
        <v>8.8000000000000007</v>
      </c>
      <c r="CN34">
        <v>10</v>
      </c>
      <c r="CO34" s="41">
        <f t="shared" si="20"/>
        <v>9.5666666666666682</v>
      </c>
      <c r="CP34">
        <v>10.6</v>
      </c>
      <c r="CQ34">
        <v>10.4</v>
      </c>
      <c r="CR34">
        <v>11.3</v>
      </c>
      <c r="CS34" s="41">
        <f t="shared" si="21"/>
        <v>10.766666666666666</v>
      </c>
      <c r="CT34" s="41">
        <v>32.6</v>
      </c>
      <c r="CU34" s="41">
        <v>34.1</v>
      </c>
      <c r="CV34" s="41">
        <v>32.6</v>
      </c>
      <c r="CW34" s="41">
        <f t="shared" si="22"/>
        <v>33.1</v>
      </c>
      <c r="CX34" s="41">
        <v>27.1</v>
      </c>
      <c r="CY34" s="41">
        <v>30.7</v>
      </c>
      <c r="CZ34" s="41">
        <v>28.1</v>
      </c>
      <c r="DA34" s="41">
        <f t="shared" si="23"/>
        <v>28.633333333333336</v>
      </c>
      <c r="DB34" s="41">
        <v>17.600000000000001</v>
      </c>
      <c r="DC34" s="41">
        <v>20.6</v>
      </c>
      <c r="DD34" s="41">
        <v>27.3</v>
      </c>
      <c r="DE34" s="41">
        <f t="shared" si="24"/>
        <v>21.833333333333332</v>
      </c>
      <c r="DF34" s="44">
        <v>5.69</v>
      </c>
      <c r="DG34" s="44">
        <v>5.2</v>
      </c>
      <c r="DH34" s="44">
        <v>5.18</v>
      </c>
      <c r="DI34" s="44">
        <f t="shared" si="25"/>
        <v>5.3566666666666665</v>
      </c>
      <c r="DJ34" s="44">
        <v>5.43</v>
      </c>
      <c r="DK34" s="44">
        <v>5.23</v>
      </c>
      <c r="DL34" s="44">
        <v>5.13</v>
      </c>
      <c r="DM34" s="44">
        <f t="shared" si="26"/>
        <v>5.2633333333333328</v>
      </c>
      <c r="DN34" s="44">
        <v>6.44</v>
      </c>
      <c r="DO34" s="44">
        <v>6.04</v>
      </c>
      <c r="DP34" s="44">
        <v>5.77</v>
      </c>
      <c r="DQ34" s="44">
        <f t="shared" si="27"/>
        <v>6.083333333333333</v>
      </c>
    </row>
    <row r="35" spans="1:121" x14ac:dyDescent="0.25">
      <c r="A35">
        <v>33</v>
      </c>
      <c r="B35" s="6">
        <v>44599</v>
      </c>
      <c r="C35" s="6">
        <v>44600</v>
      </c>
      <c r="D35" s="3" t="s">
        <v>436</v>
      </c>
      <c r="E35" s="9" t="s">
        <v>429</v>
      </c>
      <c r="F35" s="4" t="s">
        <v>4</v>
      </c>
      <c r="G35" s="3" t="s">
        <v>436</v>
      </c>
      <c r="H35">
        <v>10</v>
      </c>
      <c r="I35">
        <v>7</v>
      </c>
      <c r="J35">
        <v>6</v>
      </c>
      <c r="K35">
        <f t="shared" si="28"/>
        <v>32.5</v>
      </c>
      <c r="L35">
        <v>15</v>
      </c>
      <c r="M35">
        <v>4.8</v>
      </c>
      <c r="N35" s="43">
        <v>11.5</v>
      </c>
      <c r="O35">
        <v>12.3</v>
      </c>
      <c r="P35">
        <v>9.9</v>
      </c>
      <c r="Q35" s="41">
        <f t="shared" si="1"/>
        <v>11.233333333333334</v>
      </c>
      <c r="R35">
        <v>8.6999999999999993</v>
      </c>
      <c r="S35">
        <v>6.6</v>
      </c>
      <c r="T35">
        <v>8.6999999999999993</v>
      </c>
      <c r="U35" s="41">
        <f t="shared" si="2"/>
        <v>8</v>
      </c>
      <c r="V35">
        <v>9.4</v>
      </c>
      <c r="W35">
        <v>10.1</v>
      </c>
      <c r="X35">
        <v>9.8000000000000007</v>
      </c>
      <c r="Y35" s="41">
        <f t="shared" si="3"/>
        <v>9.7666666666666675</v>
      </c>
      <c r="Z35" s="41">
        <v>22.9</v>
      </c>
      <c r="AA35" s="41">
        <v>28</v>
      </c>
      <c r="AB35" s="41">
        <v>26.1</v>
      </c>
      <c r="AC35" s="41">
        <f t="shared" si="4"/>
        <v>25.666666666666668</v>
      </c>
      <c r="AD35" s="41">
        <v>27.6</v>
      </c>
      <c r="AE35" s="41">
        <v>25.8</v>
      </c>
      <c r="AF35" s="41">
        <v>29.2</v>
      </c>
      <c r="AG35" s="41">
        <f t="shared" si="5"/>
        <v>27.533333333333335</v>
      </c>
      <c r="AH35" s="41">
        <v>16</v>
      </c>
      <c r="AI35" s="41">
        <v>16</v>
      </c>
      <c r="AJ35" s="41">
        <v>14.5</v>
      </c>
      <c r="AK35" s="41">
        <f t="shared" si="6"/>
        <v>15.5</v>
      </c>
      <c r="AL35" s="44">
        <v>4.97</v>
      </c>
      <c r="AM35" s="44">
        <v>4.87</v>
      </c>
      <c r="AN35" s="44">
        <v>4.82</v>
      </c>
      <c r="AO35" s="44">
        <f t="shared" si="7"/>
        <v>4.8866666666666667</v>
      </c>
      <c r="AP35" s="44">
        <v>5.58</v>
      </c>
      <c r="AQ35" s="44">
        <v>5.51</v>
      </c>
      <c r="AR35" s="44">
        <v>5.45</v>
      </c>
      <c r="AS35" s="44">
        <f t="shared" si="8"/>
        <v>5.5133333333333328</v>
      </c>
      <c r="AT35" s="44">
        <v>8.27</v>
      </c>
      <c r="AU35" s="44">
        <v>8.4600000000000009</v>
      </c>
      <c r="AV35" s="44">
        <v>8.25</v>
      </c>
      <c r="AW35" s="44">
        <f t="shared" si="9"/>
        <v>8.3266666666666662</v>
      </c>
      <c r="AX35" s="43">
        <v>17.5</v>
      </c>
      <c r="AY35">
        <v>19.2</v>
      </c>
      <c r="AZ35">
        <v>19.100000000000001</v>
      </c>
      <c r="BA35" s="41">
        <f t="shared" si="10"/>
        <v>18.600000000000001</v>
      </c>
      <c r="BB35">
        <v>9.6</v>
      </c>
      <c r="BC35">
        <v>8.5</v>
      </c>
      <c r="BD35">
        <v>9.3000000000000007</v>
      </c>
      <c r="BE35" s="41">
        <f t="shared" si="11"/>
        <v>9.1333333333333346</v>
      </c>
      <c r="BF35">
        <v>7.8</v>
      </c>
      <c r="BG35">
        <v>8.1999999999999993</v>
      </c>
      <c r="BH35">
        <v>8.6999999999999993</v>
      </c>
      <c r="BI35" s="41">
        <f t="shared" si="12"/>
        <v>8.2333333333333325</v>
      </c>
      <c r="BJ35" s="41">
        <v>26.4</v>
      </c>
      <c r="BK35" s="41">
        <v>28</v>
      </c>
      <c r="BL35" s="41">
        <v>28.7</v>
      </c>
      <c r="BM35" s="41">
        <f t="shared" si="13"/>
        <v>27.7</v>
      </c>
      <c r="BN35" s="41">
        <v>38</v>
      </c>
      <c r="BO35" s="41">
        <v>37.700000000000003</v>
      </c>
      <c r="BP35" s="41">
        <v>35.700000000000003</v>
      </c>
      <c r="BQ35" s="41">
        <f t="shared" si="14"/>
        <v>37.133333333333333</v>
      </c>
      <c r="BR35" s="41">
        <v>12</v>
      </c>
      <c r="BS35" s="41">
        <v>14.4</v>
      </c>
      <c r="BT35" s="41">
        <v>13.8</v>
      </c>
      <c r="BU35" s="41">
        <f t="shared" si="15"/>
        <v>13.4</v>
      </c>
      <c r="BV35" s="44">
        <v>4.74</v>
      </c>
      <c r="BW35" s="44">
        <v>4.6900000000000004</v>
      </c>
      <c r="BX35" s="44">
        <v>4.5599999999999996</v>
      </c>
      <c r="BY35" s="44">
        <f t="shared" si="16"/>
        <v>4.6633333333333331</v>
      </c>
      <c r="BZ35" s="44">
        <v>5.5</v>
      </c>
      <c r="CA35" s="44">
        <v>5.51</v>
      </c>
      <c r="CB35" s="44">
        <v>5.51</v>
      </c>
      <c r="CC35" s="44">
        <f t="shared" si="17"/>
        <v>5.5066666666666668</v>
      </c>
      <c r="CD35" s="44">
        <v>6.58</v>
      </c>
      <c r="CE35" s="44">
        <v>6.29</v>
      </c>
      <c r="CF35" s="44">
        <v>6.25</v>
      </c>
      <c r="CG35" s="44">
        <f t="shared" si="18"/>
        <v>6.373333333333334</v>
      </c>
      <c r="CH35" s="43">
        <v>19</v>
      </c>
      <c r="CI35">
        <v>16</v>
      </c>
      <c r="CJ35">
        <v>13.1</v>
      </c>
      <c r="CK35" s="41">
        <f t="shared" si="19"/>
        <v>16.033333333333335</v>
      </c>
      <c r="CL35">
        <v>10.1</v>
      </c>
      <c r="CM35">
        <v>11</v>
      </c>
      <c r="CN35">
        <v>9.3000000000000007</v>
      </c>
      <c r="CO35" s="41">
        <f t="shared" si="20"/>
        <v>10.133333333333335</v>
      </c>
      <c r="CP35">
        <v>8.3000000000000007</v>
      </c>
      <c r="CQ35">
        <v>9.1999999999999993</v>
      </c>
      <c r="CR35">
        <v>8.9</v>
      </c>
      <c r="CS35" s="41">
        <f t="shared" si="21"/>
        <v>8.7999999999999989</v>
      </c>
      <c r="CT35" s="41">
        <v>13.9</v>
      </c>
      <c r="CU35" s="41">
        <v>21.4</v>
      </c>
      <c r="CV35" s="41">
        <v>16.3</v>
      </c>
      <c r="CW35" s="41">
        <f t="shared" si="22"/>
        <v>17.2</v>
      </c>
      <c r="CX35" s="41">
        <v>24.2</v>
      </c>
      <c r="CY35" s="41">
        <v>26</v>
      </c>
      <c r="CZ35" s="41">
        <v>22.9</v>
      </c>
      <c r="DA35" s="41">
        <f t="shared" si="23"/>
        <v>24.366666666666664</v>
      </c>
      <c r="DB35" s="41">
        <v>10.7</v>
      </c>
      <c r="DC35" s="41">
        <v>12.6</v>
      </c>
      <c r="DD35" s="41">
        <v>11.4</v>
      </c>
      <c r="DE35" s="41">
        <f t="shared" si="24"/>
        <v>11.566666666666665</v>
      </c>
      <c r="DF35" s="41">
        <v>5.24</v>
      </c>
      <c r="DG35" s="41">
        <v>5.03</v>
      </c>
      <c r="DH35" s="41">
        <v>4.88</v>
      </c>
      <c r="DI35" s="44">
        <f t="shared" si="25"/>
        <v>5.05</v>
      </c>
      <c r="DJ35" s="41">
        <v>5.1100000000000003</v>
      </c>
      <c r="DK35" s="41">
        <v>5.0199999999999996</v>
      </c>
      <c r="DL35" s="41">
        <v>4.9400000000000004</v>
      </c>
      <c r="DM35" s="44">
        <f t="shared" si="26"/>
        <v>5.0233333333333334</v>
      </c>
      <c r="DN35" s="41">
        <v>6.41</v>
      </c>
      <c r="DO35" s="41">
        <v>8.2100000000000009</v>
      </c>
      <c r="DP35" s="41">
        <v>7.65</v>
      </c>
      <c r="DQ35" s="44">
        <f t="shared" si="27"/>
        <v>7.4233333333333347</v>
      </c>
    </row>
    <row r="36" spans="1:121" x14ac:dyDescent="0.25">
      <c r="A36">
        <v>34</v>
      </c>
      <c r="B36" s="6">
        <v>44601</v>
      </c>
      <c r="C36" s="6">
        <v>44602</v>
      </c>
      <c r="D36" s="3" t="s">
        <v>434</v>
      </c>
      <c r="E36" s="9" t="s">
        <v>430</v>
      </c>
      <c r="F36" s="4" t="s">
        <v>4</v>
      </c>
      <c r="G36" s="3" t="s">
        <v>434</v>
      </c>
      <c r="H36">
        <v>31</v>
      </c>
      <c r="I36">
        <v>9</v>
      </c>
      <c r="J36">
        <v>2</v>
      </c>
      <c r="K36">
        <f t="shared" si="28"/>
        <v>39.700000000000003</v>
      </c>
      <c r="L36">
        <v>13.9</v>
      </c>
      <c r="M36">
        <v>4</v>
      </c>
      <c r="N36" s="43">
        <v>7.5</v>
      </c>
      <c r="O36">
        <v>10.1</v>
      </c>
      <c r="P36">
        <v>10.9</v>
      </c>
      <c r="Q36" s="41">
        <f t="shared" si="1"/>
        <v>9.5</v>
      </c>
      <c r="R36">
        <v>7.1</v>
      </c>
      <c r="S36">
        <v>7.4</v>
      </c>
      <c r="T36">
        <v>7</v>
      </c>
      <c r="U36" s="41">
        <f t="shared" si="2"/>
        <v>7.166666666666667</v>
      </c>
      <c r="V36">
        <v>9.6999999999999993</v>
      </c>
      <c r="W36">
        <v>8.5</v>
      </c>
      <c r="X36">
        <v>9.6999999999999993</v>
      </c>
      <c r="Y36" s="41">
        <f t="shared" si="3"/>
        <v>9.2999999999999989</v>
      </c>
      <c r="Z36" s="41">
        <v>58.7</v>
      </c>
      <c r="AA36" s="41">
        <v>63.2</v>
      </c>
      <c r="AB36" s="41">
        <v>67.5</v>
      </c>
      <c r="AC36" s="41">
        <f t="shared" si="4"/>
        <v>63.133333333333333</v>
      </c>
      <c r="AD36" s="41">
        <v>43.6</v>
      </c>
      <c r="AE36" s="41">
        <v>42</v>
      </c>
      <c r="AF36" s="41">
        <v>43.5</v>
      </c>
      <c r="AG36" s="41">
        <f t="shared" si="5"/>
        <v>43.033333333333331</v>
      </c>
      <c r="AH36" s="41">
        <v>55.2</v>
      </c>
      <c r="AI36" s="41">
        <v>52.1</v>
      </c>
      <c r="AJ36" s="41">
        <v>55.2</v>
      </c>
      <c r="AK36" s="41">
        <f t="shared" si="6"/>
        <v>54.166666666666664</v>
      </c>
      <c r="AL36" s="44">
        <v>6.91</v>
      </c>
      <c r="AM36" s="44">
        <v>6.89</v>
      </c>
      <c r="AN36" s="44">
        <v>6.78</v>
      </c>
      <c r="AO36" s="44">
        <f t="shared" si="7"/>
        <v>6.86</v>
      </c>
      <c r="AP36" s="44">
        <v>6.54</v>
      </c>
      <c r="AQ36" s="44">
        <v>6.22</v>
      </c>
      <c r="AR36" s="44">
        <v>6.2</v>
      </c>
      <c r="AS36" s="44">
        <f t="shared" si="8"/>
        <v>6.32</v>
      </c>
      <c r="AT36" s="44">
        <v>6.92</v>
      </c>
      <c r="AU36" s="44">
        <v>6.85</v>
      </c>
      <c r="AV36" s="44">
        <v>6.75</v>
      </c>
      <c r="AW36" s="44">
        <f t="shared" si="9"/>
        <v>6.84</v>
      </c>
      <c r="AX36" s="43">
        <v>9.3000000000000007</v>
      </c>
      <c r="AY36">
        <v>7</v>
      </c>
      <c r="AZ36">
        <v>7.3</v>
      </c>
      <c r="BA36" s="41">
        <f t="shared" si="10"/>
        <v>7.8666666666666671</v>
      </c>
      <c r="BB36">
        <v>5.9</v>
      </c>
      <c r="BC36">
        <v>6.3</v>
      </c>
      <c r="BD36">
        <v>6.9</v>
      </c>
      <c r="BE36" s="41">
        <f t="shared" si="11"/>
        <v>6.3666666666666671</v>
      </c>
      <c r="BF36">
        <v>7.8</v>
      </c>
      <c r="BG36">
        <v>7.2</v>
      </c>
      <c r="BH36">
        <v>8.6999999999999993</v>
      </c>
      <c r="BI36" s="41">
        <f t="shared" si="12"/>
        <v>7.8999999999999995</v>
      </c>
      <c r="BJ36" s="41">
        <v>60.6</v>
      </c>
      <c r="BK36" s="41">
        <v>57.1</v>
      </c>
      <c r="BL36" s="41">
        <v>55.6</v>
      </c>
      <c r="BM36" s="41">
        <f t="shared" si="13"/>
        <v>57.766666666666673</v>
      </c>
      <c r="BN36" s="41">
        <v>44.5</v>
      </c>
      <c r="BO36" s="41">
        <v>46.2</v>
      </c>
      <c r="BP36" s="41">
        <v>47.8</v>
      </c>
      <c r="BQ36" s="41">
        <f t="shared" si="14"/>
        <v>46.166666666666664</v>
      </c>
      <c r="BR36" s="41">
        <v>45.5</v>
      </c>
      <c r="BS36" s="41">
        <v>49</v>
      </c>
      <c r="BT36" s="41">
        <v>50.3</v>
      </c>
      <c r="BU36" s="41">
        <f t="shared" si="15"/>
        <v>48.266666666666673</v>
      </c>
      <c r="BV36" s="44">
        <v>6.31</v>
      </c>
      <c r="BW36" s="44">
        <v>6</v>
      </c>
      <c r="BX36" s="44">
        <v>5.86</v>
      </c>
      <c r="BY36" s="44">
        <f t="shared" si="16"/>
        <v>6.0566666666666658</v>
      </c>
      <c r="BZ36" s="44">
        <v>6.4</v>
      </c>
      <c r="CA36" s="44">
        <v>6.33</v>
      </c>
      <c r="CB36" s="44">
        <v>5.88</v>
      </c>
      <c r="CC36" s="44">
        <f t="shared" si="17"/>
        <v>6.2033333333333331</v>
      </c>
      <c r="CD36" s="44">
        <v>6.8</v>
      </c>
      <c r="CE36" s="44">
        <v>6.81</v>
      </c>
      <c r="CF36" s="44">
        <v>6.69</v>
      </c>
      <c r="CG36" s="44">
        <f t="shared" si="18"/>
        <v>6.7666666666666666</v>
      </c>
      <c r="CH36" s="43">
        <v>7.6</v>
      </c>
      <c r="CI36">
        <v>7.8</v>
      </c>
      <c r="CJ36">
        <v>7.4</v>
      </c>
      <c r="CK36" s="41">
        <f t="shared" si="19"/>
        <v>7.5999999999999988</v>
      </c>
      <c r="CL36">
        <v>5.4</v>
      </c>
      <c r="CM36">
        <v>5</v>
      </c>
      <c r="CN36">
        <v>4.7</v>
      </c>
      <c r="CO36" s="41">
        <f t="shared" si="20"/>
        <v>5.0333333333333341</v>
      </c>
      <c r="CP36">
        <v>8.4</v>
      </c>
      <c r="CQ36">
        <v>7.8</v>
      </c>
      <c r="CR36">
        <v>7.3</v>
      </c>
      <c r="CS36" s="41">
        <f t="shared" si="21"/>
        <v>7.833333333333333</v>
      </c>
      <c r="CT36" s="41">
        <v>45.1</v>
      </c>
      <c r="CU36" s="41">
        <v>42.1</v>
      </c>
      <c r="CV36" s="41">
        <v>52.2</v>
      </c>
      <c r="CW36" s="41">
        <f t="shared" si="22"/>
        <v>46.466666666666669</v>
      </c>
      <c r="CX36" s="41">
        <v>27.2</v>
      </c>
      <c r="CY36" s="41">
        <v>25.7</v>
      </c>
      <c r="CZ36" s="41">
        <v>28.9</v>
      </c>
      <c r="DA36" s="41">
        <f t="shared" si="23"/>
        <v>27.266666666666666</v>
      </c>
      <c r="DB36" s="41">
        <v>29.8</v>
      </c>
      <c r="DC36" s="41">
        <v>35.799999999999997</v>
      </c>
      <c r="DD36" s="41">
        <v>35.5</v>
      </c>
      <c r="DE36" s="41">
        <f t="shared" si="24"/>
        <v>33.699999999999996</v>
      </c>
      <c r="DF36" s="41">
        <v>6.34</v>
      </c>
      <c r="DG36" s="41">
        <v>6.13</v>
      </c>
      <c r="DH36" s="41">
        <v>6.1</v>
      </c>
      <c r="DI36" s="44">
        <f t="shared" si="25"/>
        <v>6.19</v>
      </c>
      <c r="DJ36" s="41">
        <v>5.93</v>
      </c>
      <c r="DK36" s="41">
        <v>5.95</v>
      </c>
      <c r="DL36" s="41">
        <v>5.94</v>
      </c>
      <c r="DM36" s="44">
        <f t="shared" si="26"/>
        <v>5.94</v>
      </c>
      <c r="DN36" s="41">
        <v>6.08</v>
      </c>
      <c r="DO36" s="41">
        <v>6.55</v>
      </c>
      <c r="DP36" s="41">
        <v>6.46</v>
      </c>
      <c r="DQ36" s="44">
        <f t="shared" si="27"/>
        <v>6.3633333333333333</v>
      </c>
    </row>
    <row r="37" spans="1:121" x14ac:dyDescent="0.25">
      <c r="A37">
        <v>35</v>
      </c>
      <c r="B37" s="6">
        <v>44601</v>
      </c>
      <c r="C37" s="6">
        <v>44602</v>
      </c>
      <c r="D37" s="3" t="s">
        <v>435</v>
      </c>
      <c r="E37" s="9" t="s">
        <v>431</v>
      </c>
      <c r="F37" s="4" t="s">
        <v>4</v>
      </c>
      <c r="G37" s="3" t="s">
        <v>435</v>
      </c>
      <c r="H37">
        <v>5</v>
      </c>
      <c r="I37">
        <v>5</v>
      </c>
      <c r="J37">
        <v>8</v>
      </c>
      <c r="K37">
        <f t="shared" si="28"/>
        <v>26.5</v>
      </c>
      <c r="L37">
        <v>1.2</v>
      </c>
      <c r="M37">
        <v>1.2</v>
      </c>
      <c r="N37" s="43">
        <v>8.4</v>
      </c>
      <c r="O37">
        <v>8.1999999999999993</v>
      </c>
      <c r="P37">
        <v>8.1999999999999993</v>
      </c>
      <c r="Q37" s="41">
        <f t="shared" si="1"/>
        <v>8.2666666666666675</v>
      </c>
      <c r="R37">
        <v>7.3</v>
      </c>
      <c r="S37">
        <v>6.4</v>
      </c>
      <c r="T37">
        <v>6.9</v>
      </c>
      <c r="U37" s="41">
        <f t="shared" si="2"/>
        <v>6.8666666666666671</v>
      </c>
      <c r="V37">
        <v>7.7</v>
      </c>
      <c r="W37">
        <v>6.9</v>
      </c>
      <c r="X37">
        <v>8.6999999999999993</v>
      </c>
      <c r="Y37" s="41">
        <f t="shared" si="3"/>
        <v>7.7666666666666666</v>
      </c>
      <c r="Z37" s="41">
        <v>22.2</v>
      </c>
      <c r="AA37" s="41">
        <v>24</v>
      </c>
      <c r="AB37" s="41">
        <v>24</v>
      </c>
      <c r="AC37" s="41">
        <f t="shared" si="4"/>
        <v>23.400000000000002</v>
      </c>
      <c r="AD37" s="41">
        <v>32.4</v>
      </c>
      <c r="AE37" s="41">
        <v>35</v>
      </c>
      <c r="AF37" s="41">
        <v>34</v>
      </c>
      <c r="AG37" s="41">
        <f t="shared" si="5"/>
        <v>33.800000000000004</v>
      </c>
      <c r="AH37" s="41">
        <v>25.2</v>
      </c>
      <c r="AI37" s="41">
        <v>24.5</v>
      </c>
      <c r="AJ37" s="41">
        <v>28.9</v>
      </c>
      <c r="AK37" s="41">
        <f t="shared" si="6"/>
        <v>26.2</v>
      </c>
      <c r="AL37" s="44">
        <v>6.24</v>
      </c>
      <c r="AM37" s="44">
        <v>6.16</v>
      </c>
      <c r="AN37" s="44">
        <v>6.08</v>
      </c>
      <c r="AO37" s="44">
        <f t="shared" si="7"/>
        <v>6.16</v>
      </c>
      <c r="AP37" s="44">
        <v>6.7</v>
      </c>
      <c r="AQ37" s="44">
        <v>6.65</v>
      </c>
      <c r="AR37" s="44">
        <v>6.62</v>
      </c>
      <c r="AS37" s="44">
        <f t="shared" si="8"/>
        <v>6.6566666666666672</v>
      </c>
      <c r="AT37" s="44">
        <v>7.16</v>
      </c>
      <c r="AU37" s="44">
        <v>7.15</v>
      </c>
      <c r="AV37" s="44">
        <v>7.08</v>
      </c>
      <c r="AW37" s="44">
        <f t="shared" si="9"/>
        <v>7.13</v>
      </c>
      <c r="AX37" s="43">
        <v>7.7</v>
      </c>
      <c r="AY37">
        <v>7</v>
      </c>
      <c r="AZ37">
        <v>7.9</v>
      </c>
      <c r="BA37" s="41">
        <f t="shared" si="10"/>
        <v>7.5333333333333341</v>
      </c>
      <c r="BB37">
        <v>6</v>
      </c>
      <c r="BC37">
        <v>7</v>
      </c>
      <c r="BD37">
        <v>6.7</v>
      </c>
      <c r="BE37" s="41">
        <f t="shared" si="11"/>
        <v>6.5666666666666664</v>
      </c>
      <c r="BF37">
        <v>6.9</v>
      </c>
      <c r="BG37">
        <v>6.8</v>
      </c>
      <c r="BH37">
        <v>6.8</v>
      </c>
      <c r="BI37" s="41">
        <f t="shared" si="12"/>
        <v>6.833333333333333</v>
      </c>
      <c r="BJ37" s="41">
        <v>26.7</v>
      </c>
      <c r="BK37" s="41">
        <v>27.8</v>
      </c>
      <c r="BL37" s="41">
        <v>25.8</v>
      </c>
      <c r="BM37" s="41">
        <f t="shared" si="13"/>
        <v>26.766666666666666</v>
      </c>
      <c r="BN37" s="41">
        <v>49</v>
      </c>
      <c r="BO37" s="41">
        <v>45.4</v>
      </c>
      <c r="BP37" s="41">
        <v>50.9</v>
      </c>
      <c r="BQ37" s="41">
        <f t="shared" si="14"/>
        <v>48.433333333333337</v>
      </c>
      <c r="BR37" s="41">
        <v>32.299999999999997</v>
      </c>
      <c r="BS37" s="41">
        <v>35.4</v>
      </c>
      <c r="BT37" s="41">
        <v>38.6</v>
      </c>
      <c r="BU37" s="41">
        <f t="shared" si="15"/>
        <v>35.43333333333333</v>
      </c>
      <c r="BV37" s="44">
        <v>6.86</v>
      </c>
      <c r="BW37" s="44">
        <v>6.8</v>
      </c>
      <c r="BX37" s="44">
        <v>6.76</v>
      </c>
      <c r="BY37" s="44">
        <f t="shared" si="16"/>
        <v>6.8066666666666675</v>
      </c>
      <c r="BZ37" s="44">
        <v>6.47</v>
      </c>
      <c r="CA37" s="44">
        <v>6.44</v>
      </c>
      <c r="CB37" s="44">
        <v>6.41</v>
      </c>
      <c r="CC37" s="44">
        <f t="shared" si="17"/>
        <v>6.44</v>
      </c>
      <c r="CD37" s="44">
        <v>6.81</v>
      </c>
      <c r="CE37" s="44">
        <v>6.85</v>
      </c>
      <c r="CF37" s="44">
        <v>6.98</v>
      </c>
      <c r="CG37" s="44">
        <f t="shared" si="18"/>
        <v>6.88</v>
      </c>
      <c r="CH37" s="43">
        <v>7.6</v>
      </c>
      <c r="CI37">
        <v>7.8</v>
      </c>
      <c r="CJ37">
        <v>8.1999999999999993</v>
      </c>
      <c r="CK37" s="41">
        <f t="shared" si="19"/>
        <v>7.8666666666666663</v>
      </c>
      <c r="CL37">
        <v>6.4</v>
      </c>
      <c r="CM37">
        <v>6.7</v>
      </c>
      <c r="CN37">
        <v>7.7</v>
      </c>
      <c r="CO37" s="41">
        <f t="shared" si="20"/>
        <v>6.9333333333333336</v>
      </c>
      <c r="CP37">
        <v>8.8000000000000007</v>
      </c>
      <c r="CQ37">
        <v>8.4</v>
      </c>
      <c r="CR37">
        <v>8</v>
      </c>
      <c r="CS37" s="41">
        <f t="shared" si="21"/>
        <v>8.4</v>
      </c>
      <c r="CT37" s="41">
        <v>25.6</v>
      </c>
      <c r="CU37" s="41">
        <v>28.8</v>
      </c>
      <c r="CV37" s="41">
        <v>35.4</v>
      </c>
      <c r="CW37" s="41">
        <f t="shared" si="22"/>
        <v>29.933333333333337</v>
      </c>
      <c r="CX37" s="41">
        <v>47.8</v>
      </c>
      <c r="CY37" s="41">
        <v>49</v>
      </c>
      <c r="CZ37" s="41">
        <v>53.9</v>
      </c>
      <c r="DA37" s="41">
        <f t="shared" si="23"/>
        <v>50.233333333333327</v>
      </c>
      <c r="DB37" s="41">
        <v>25.7</v>
      </c>
      <c r="DC37" s="41">
        <v>28.8</v>
      </c>
      <c r="DD37" s="41">
        <v>27.2</v>
      </c>
      <c r="DE37" s="41">
        <f t="shared" si="24"/>
        <v>27.233333333333334</v>
      </c>
      <c r="DF37" s="41">
        <v>6.44</v>
      </c>
      <c r="DG37" s="41">
        <v>6.34</v>
      </c>
      <c r="DH37" s="41">
        <v>6.32</v>
      </c>
      <c r="DI37" s="44">
        <f t="shared" si="25"/>
        <v>6.3666666666666671</v>
      </c>
      <c r="DJ37" s="41">
        <v>6.55</v>
      </c>
      <c r="DK37" s="41">
        <v>6.53</v>
      </c>
      <c r="DL37" s="41">
        <v>6.51</v>
      </c>
      <c r="DM37" s="44">
        <f t="shared" si="26"/>
        <v>6.53</v>
      </c>
      <c r="DN37" s="41">
        <v>7.25</v>
      </c>
      <c r="DO37" s="41">
        <v>7.19</v>
      </c>
      <c r="DP37" s="41">
        <v>6.59</v>
      </c>
      <c r="DQ37" s="44">
        <f t="shared" si="27"/>
        <v>7.0100000000000007</v>
      </c>
    </row>
    <row r="38" spans="1:121" x14ac:dyDescent="0.25">
      <c r="A38">
        <v>36</v>
      </c>
      <c r="B38" s="6">
        <v>44601</v>
      </c>
      <c r="C38" s="6">
        <v>44602</v>
      </c>
      <c r="D38" s="9" t="s">
        <v>433</v>
      </c>
      <c r="E38" s="9" t="s">
        <v>432</v>
      </c>
      <c r="F38" s="4" t="s">
        <v>4</v>
      </c>
      <c r="G38" s="9" t="s">
        <v>433</v>
      </c>
      <c r="H38">
        <v>20</v>
      </c>
      <c r="I38">
        <v>5</v>
      </c>
      <c r="J38">
        <v>10</v>
      </c>
      <c r="K38">
        <f t="shared" si="28"/>
        <v>31.5</v>
      </c>
      <c r="L38">
        <v>9.6999999999999993</v>
      </c>
      <c r="M38">
        <v>3.2</v>
      </c>
      <c r="N38" s="43">
        <v>9.9</v>
      </c>
      <c r="O38">
        <v>9.9</v>
      </c>
      <c r="P38">
        <v>9.6</v>
      </c>
      <c r="Q38" s="41">
        <f t="shared" si="1"/>
        <v>9.7999999999999989</v>
      </c>
      <c r="R38">
        <v>10.199999999999999</v>
      </c>
      <c r="S38">
        <v>10</v>
      </c>
      <c r="T38">
        <v>10.3</v>
      </c>
      <c r="U38" s="41">
        <f t="shared" si="2"/>
        <v>10.166666666666666</v>
      </c>
      <c r="V38">
        <v>9.9</v>
      </c>
      <c r="W38">
        <v>9.8000000000000007</v>
      </c>
      <c r="X38">
        <v>11</v>
      </c>
      <c r="Y38" s="41">
        <f t="shared" si="3"/>
        <v>10.233333333333334</v>
      </c>
      <c r="Z38" s="41">
        <v>24.1</v>
      </c>
      <c r="AA38" s="41">
        <v>29.2</v>
      </c>
      <c r="AB38" s="41">
        <v>30.7</v>
      </c>
      <c r="AC38" s="41">
        <f t="shared" si="4"/>
        <v>28</v>
      </c>
      <c r="AD38" s="41">
        <v>25.7</v>
      </c>
      <c r="AE38" s="41">
        <v>27.3</v>
      </c>
      <c r="AF38" s="41">
        <v>27.3</v>
      </c>
      <c r="AG38" s="41">
        <f t="shared" si="5"/>
        <v>26.766666666666666</v>
      </c>
      <c r="AH38" s="41">
        <v>30</v>
      </c>
      <c r="AI38" s="41">
        <v>35.4</v>
      </c>
      <c r="AJ38" s="41">
        <v>35.200000000000003</v>
      </c>
      <c r="AK38" s="41">
        <f t="shared" si="6"/>
        <v>33.533333333333339</v>
      </c>
      <c r="AL38" s="44">
        <v>4.4800000000000004</v>
      </c>
      <c r="AM38" s="44">
        <v>4.42</v>
      </c>
      <c r="AN38" s="44">
        <v>4.42</v>
      </c>
      <c r="AO38" s="44">
        <f t="shared" si="7"/>
        <v>4.4400000000000004</v>
      </c>
      <c r="AP38" s="44">
        <v>4.79</v>
      </c>
      <c r="AQ38" s="44">
        <v>4.76</v>
      </c>
      <c r="AR38" s="44">
        <v>4.76</v>
      </c>
      <c r="AS38" s="44">
        <f t="shared" si="8"/>
        <v>4.7700000000000005</v>
      </c>
      <c r="AT38" s="44">
        <v>4.9000000000000004</v>
      </c>
      <c r="AU38" s="44">
        <v>4.83</v>
      </c>
      <c r="AV38" s="44">
        <v>4.79</v>
      </c>
      <c r="AW38" s="44">
        <f t="shared" si="9"/>
        <v>4.84</v>
      </c>
      <c r="AX38" s="43">
        <v>6.9</v>
      </c>
      <c r="AY38">
        <v>8.1999999999999993</v>
      </c>
      <c r="AZ38">
        <v>8.5</v>
      </c>
      <c r="BA38" s="41">
        <f t="shared" si="10"/>
        <v>7.8666666666666671</v>
      </c>
      <c r="BB38">
        <v>9</v>
      </c>
      <c r="BC38">
        <v>8.4</v>
      </c>
      <c r="BD38">
        <v>9.4</v>
      </c>
      <c r="BE38" s="41">
        <f t="shared" si="11"/>
        <v>8.9333333333333318</v>
      </c>
      <c r="BF38">
        <v>11.1</v>
      </c>
      <c r="BG38">
        <v>10.5</v>
      </c>
      <c r="BH38">
        <v>9.8000000000000007</v>
      </c>
      <c r="BI38" s="41">
        <f t="shared" si="12"/>
        <v>10.466666666666667</v>
      </c>
      <c r="BJ38" s="41">
        <v>30.6</v>
      </c>
      <c r="BK38" s="41">
        <v>35.200000000000003</v>
      </c>
      <c r="BL38" s="41">
        <v>37.299999999999997</v>
      </c>
      <c r="BM38" s="41">
        <f t="shared" si="13"/>
        <v>34.366666666666667</v>
      </c>
      <c r="BN38" s="41">
        <v>40.4</v>
      </c>
      <c r="BO38" s="41">
        <v>42</v>
      </c>
      <c r="BP38" s="41">
        <v>42</v>
      </c>
      <c r="BQ38" s="41">
        <f t="shared" si="14"/>
        <v>41.466666666666669</v>
      </c>
      <c r="BR38" s="41">
        <v>35.200000000000003</v>
      </c>
      <c r="BS38" s="41">
        <v>38.4</v>
      </c>
      <c r="BT38" s="41">
        <v>45</v>
      </c>
      <c r="BU38" s="41">
        <f t="shared" si="15"/>
        <v>39.533333333333331</v>
      </c>
      <c r="BV38" s="44">
        <v>5.04</v>
      </c>
      <c r="BW38" s="44">
        <v>5</v>
      </c>
      <c r="BX38" s="44">
        <v>4.97</v>
      </c>
      <c r="BY38" s="44">
        <f t="shared" si="16"/>
        <v>5.003333333333333</v>
      </c>
      <c r="BZ38" s="44">
        <v>5.41</v>
      </c>
      <c r="CA38" s="44">
        <v>5.34</v>
      </c>
      <c r="CB38" s="44">
        <v>5.33</v>
      </c>
      <c r="CC38" s="44">
        <f t="shared" si="17"/>
        <v>5.3599999999999994</v>
      </c>
      <c r="CD38" s="44">
        <v>5.71</v>
      </c>
      <c r="CE38" s="44">
        <v>5.68</v>
      </c>
      <c r="CF38" s="44">
        <v>5.65</v>
      </c>
      <c r="CG38" s="44">
        <f t="shared" si="18"/>
        <v>5.68</v>
      </c>
      <c r="CH38" s="43">
        <v>9.4</v>
      </c>
      <c r="CI38">
        <v>8.8000000000000007</v>
      </c>
      <c r="CJ38">
        <v>6.6</v>
      </c>
      <c r="CK38" s="41">
        <f t="shared" si="19"/>
        <v>8.2666666666666675</v>
      </c>
      <c r="CL38">
        <v>8.8000000000000007</v>
      </c>
      <c r="CM38">
        <v>8.8000000000000007</v>
      </c>
      <c r="CN38">
        <v>7.5</v>
      </c>
      <c r="CO38" s="41">
        <f t="shared" si="20"/>
        <v>8.3666666666666671</v>
      </c>
      <c r="CP38">
        <v>7.8</v>
      </c>
      <c r="CQ38">
        <v>8.8000000000000007</v>
      </c>
      <c r="CR38">
        <v>8.5</v>
      </c>
      <c r="CS38" s="41">
        <f t="shared" si="21"/>
        <v>8.3666666666666671</v>
      </c>
      <c r="CT38" s="41">
        <v>25.7</v>
      </c>
      <c r="CU38" s="41">
        <v>30.5</v>
      </c>
      <c r="CV38" s="41">
        <v>30.7</v>
      </c>
      <c r="CW38" s="41">
        <f t="shared" si="22"/>
        <v>28.966666666666669</v>
      </c>
      <c r="CX38" s="41">
        <v>17.600000000000001</v>
      </c>
      <c r="CY38" s="41">
        <v>17.5</v>
      </c>
      <c r="CZ38" s="41">
        <v>17.5</v>
      </c>
      <c r="DA38" s="41">
        <f t="shared" si="23"/>
        <v>17.533333333333335</v>
      </c>
      <c r="DB38" s="41">
        <v>17.5</v>
      </c>
      <c r="DC38" s="41">
        <v>16</v>
      </c>
      <c r="DD38" s="41">
        <v>17.600000000000001</v>
      </c>
      <c r="DE38" s="41">
        <f t="shared" si="24"/>
        <v>17.033333333333335</v>
      </c>
      <c r="DF38" s="41">
        <v>5.15</v>
      </c>
      <c r="DG38" s="41">
        <v>5.09</v>
      </c>
      <c r="DH38" s="41">
        <v>5.0199999999999996</v>
      </c>
      <c r="DI38" s="44">
        <f t="shared" si="25"/>
        <v>5.0866666666666669</v>
      </c>
      <c r="DJ38" s="41">
        <v>5.03</v>
      </c>
      <c r="DK38" s="41">
        <v>4.97</v>
      </c>
      <c r="DL38" s="41">
        <v>4.9400000000000004</v>
      </c>
      <c r="DM38" s="44">
        <f t="shared" si="26"/>
        <v>4.9800000000000004</v>
      </c>
      <c r="DN38" s="41">
        <v>5.0199999999999996</v>
      </c>
      <c r="DO38" s="41">
        <v>4.9800000000000004</v>
      </c>
      <c r="DP38" s="41">
        <v>4.9400000000000004</v>
      </c>
      <c r="DQ38" s="44">
        <f t="shared" si="27"/>
        <v>4.9800000000000004</v>
      </c>
    </row>
    <row r="39" spans="1:121" x14ac:dyDescent="0.25">
      <c r="A39">
        <v>37</v>
      </c>
      <c r="B39" s="6">
        <v>44606</v>
      </c>
      <c r="C39" s="6">
        <v>44607</v>
      </c>
      <c r="D39" s="9" t="s">
        <v>438</v>
      </c>
      <c r="E39" s="9" t="s">
        <v>437</v>
      </c>
      <c r="F39" s="4" t="s">
        <v>4</v>
      </c>
      <c r="G39" s="9" t="s">
        <v>438</v>
      </c>
      <c r="H39">
        <v>10</v>
      </c>
      <c r="I39">
        <v>9</v>
      </c>
      <c r="J39">
        <v>0</v>
      </c>
      <c r="K39">
        <f t="shared" si="28"/>
        <v>33.5</v>
      </c>
      <c r="L39">
        <v>7.6</v>
      </c>
      <c r="M39">
        <v>3</v>
      </c>
      <c r="N39" s="43">
        <v>9.4</v>
      </c>
      <c r="O39">
        <v>10.8</v>
      </c>
      <c r="P39">
        <v>10.6</v>
      </c>
      <c r="Q39" s="41">
        <f t="shared" si="1"/>
        <v>10.266666666666667</v>
      </c>
      <c r="R39">
        <v>10.1</v>
      </c>
      <c r="S39">
        <v>9.9</v>
      </c>
      <c r="T39">
        <v>10.3</v>
      </c>
      <c r="U39" s="41">
        <f t="shared" si="2"/>
        <v>10.1</v>
      </c>
      <c r="V39">
        <v>13</v>
      </c>
      <c r="W39">
        <v>12.8</v>
      </c>
      <c r="X39">
        <v>12.6</v>
      </c>
      <c r="Y39" s="41">
        <f t="shared" si="3"/>
        <v>12.799999999999999</v>
      </c>
      <c r="Z39" s="41">
        <v>16</v>
      </c>
      <c r="AA39" s="41">
        <v>14.4</v>
      </c>
      <c r="AB39" s="41">
        <v>14.3</v>
      </c>
      <c r="AC39" s="41">
        <f t="shared" si="4"/>
        <v>14.9</v>
      </c>
      <c r="AD39" s="41">
        <v>17.600000000000001</v>
      </c>
      <c r="AE39" s="41">
        <v>19.899999999999999</v>
      </c>
      <c r="AF39" s="41">
        <v>20.2</v>
      </c>
      <c r="AG39" s="41">
        <f t="shared" si="5"/>
        <v>19.233333333333334</v>
      </c>
      <c r="AH39" s="41">
        <v>25.7</v>
      </c>
      <c r="AI39" s="41">
        <v>22.4</v>
      </c>
      <c r="AJ39" s="41">
        <v>19</v>
      </c>
      <c r="AK39" s="41">
        <f t="shared" si="6"/>
        <v>22.366666666666664</v>
      </c>
      <c r="AL39" s="44">
        <v>5.21</v>
      </c>
      <c r="AM39" s="44">
        <v>5.15</v>
      </c>
      <c r="AN39" s="44">
        <v>5.57</v>
      </c>
      <c r="AO39" s="44">
        <f t="shared" si="7"/>
        <v>5.31</v>
      </c>
      <c r="AP39" s="44">
        <v>6.38</v>
      </c>
      <c r="AQ39" s="44">
        <v>6.36</v>
      </c>
      <c r="AR39" s="44">
        <v>6.34</v>
      </c>
      <c r="AS39" s="44">
        <f t="shared" si="8"/>
        <v>6.3599999999999994</v>
      </c>
      <c r="AT39" s="44">
        <v>5.22</v>
      </c>
      <c r="AU39" s="44">
        <v>4.92</v>
      </c>
      <c r="AV39" s="44">
        <v>4.9800000000000004</v>
      </c>
      <c r="AW39" s="44">
        <f t="shared" si="9"/>
        <v>5.04</v>
      </c>
      <c r="AX39" s="43">
        <v>10.1</v>
      </c>
      <c r="AY39">
        <v>10.8</v>
      </c>
      <c r="AZ39">
        <v>10.6</v>
      </c>
      <c r="BA39" s="41">
        <f t="shared" si="10"/>
        <v>10.5</v>
      </c>
      <c r="BB39">
        <v>11.1</v>
      </c>
      <c r="BC39">
        <v>10.5</v>
      </c>
      <c r="BD39">
        <v>10.4</v>
      </c>
      <c r="BE39" s="41">
        <f t="shared" si="11"/>
        <v>10.666666666666666</v>
      </c>
      <c r="BF39">
        <v>9.9</v>
      </c>
      <c r="BG39">
        <v>10.3</v>
      </c>
      <c r="BH39">
        <v>11.3</v>
      </c>
      <c r="BI39" s="41">
        <f t="shared" si="12"/>
        <v>10.500000000000002</v>
      </c>
      <c r="BJ39" s="41">
        <v>16.899999999999999</v>
      </c>
      <c r="BK39" s="41">
        <v>18</v>
      </c>
      <c r="BL39" s="41">
        <v>21</v>
      </c>
      <c r="BM39" s="41">
        <f t="shared" si="13"/>
        <v>18.633333333333333</v>
      </c>
      <c r="BN39" s="41">
        <v>28.4</v>
      </c>
      <c r="BO39" s="41">
        <v>29.5</v>
      </c>
      <c r="BP39" s="41">
        <v>32.4</v>
      </c>
      <c r="BQ39" s="41">
        <f t="shared" si="14"/>
        <v>30.099999999999998</v>
      </c>
      <c r="BR39" s="41">
        <v>16</v>
      </c>
      <c r="BS39" s="41">
        <v>19.100000000000001</v>
      </c>
      <c r="BT39" s="41">
        <v>17.5</v>
      </c>
      <c r="BU39" s="41">
        <f t="shared" si="15"/>
        <v>17.533333333333335</v>
      </c>
      <c r="BV39" s="44">
        <v>5.89</v>
      </c>
      <c r="BW39" s="44">
        <v>5.81</v>
      </c>
      <c r="BX39" s="44">
        <v>6.72</v>
      </c>
      <c r="BY39" s="44">
        <f t="shared" si="16"/>
        <v>6.14</v>
      </c>
      <c r="BZ39" s="44">
        <v>6.08</v>
      </c>
      <c r="CA39" s="44">
        <v>6.03</v>
      </c>
      <c r="CB39" s="44">
        <v>6.01</v>
      </c>
      <c r="CC39" s="44">
        <f t="shared" si="17"/>
        <v>6.0399999999999991</v>
      </c>
      <c r="CD39" s="44">
        <v>6.64</v>
      </c>
      <c r="CE39" s="44">
        <v>6</v>
      </c>
      <c r="CF39" s="44">
        <v>5.82</v>
      </c>
      <c r="CG39" s="44">
        <f t="shared" si="18"/>
        <v>6.1533333333333333</v>
      </c>
      <c r="CH39" s="43">
        <v>9</v>
      </c>
      <c r="CI39">
        <v>9.1</v>
      </c>
      <c r="CJ39">
        <v>9.5</v>
      </c>
      <c r="CK39" s="41">
        <f t="shared" si="19"/>
        <v>9.2000000000000011</v>
      </c>
      <c r="CL39">
        <v>9.6999999999999993</v>
      </c>
      <c r="CM39">
        <v>10.5</v>
      </c>
      <c r="CN39">
        <v>10.5</v>
      </c>
      <c r="CO39" s="41">
        <f t="shared" si="20"/>
        <v>10.233333333333333</v>
      </c>
      <c r="CP39">
        <v>12</v>
      </c>
      <c r="CQ39">
        <v>13.3</v>
      </c>
      <c r="CR39">
        <v>13.6</v>
      </c>
      <c r="CS39" s="41">
        <f t="shared" si="21"/>
        <v>12.966666666666667</v>
      </c>
      <c r="CT39" s="41">
        <v>22.4</v>
      </c>
      <c r="CU39" s="41">
        <v>20.7</v>
      </c>
      <c r="CV39" s="41">
        <v>25.7</v>
      </c>
      <c r="CW39" s="41">
        <f t="shared" si="22"/>
        <v>22.933333333333334</v>
      </c>
      <c r="CX39" s="41">
        <v>22.2</v>
      </c>
      <c r="CY39" s="41">
        <v>25.5</v>
      </c>
      <c r="CZ39" s="41">
        <v>27.3</v>
      </c>
      <c r="DA39" s="41">
        <f t="shared" si="23"/>
        <v>25</v>
      </c>
      <c r="DB39" s="41">
        <v>11.4</v>
      </c>
      <c r="DC39" s="41">
        <v>12.8</v>
      </c>
      <c r="DD39" s="41">
        <v>12.6</v>
      </c>
      <c r="DE39" s="41">
        <f t="shared" si="24"/>
        <v>12.266666666666667</v>
      </c>
      <c r="DF39" s="41">
        <v>5.66</v>
      </c>
      <c r="DG39" s="41">
        <v>5.63</v>
      </c>
      <c r="DH39" s="41">
        <v>5.57</v>
      </c>
      <c r="DI39" s="44">
        <f t="shared" si="25"/>
        <v>5.62</v>
      </c>
      <c r="DJ39" s="41">
        <v>6.44</v>
      </c>
      <c r="DK39" s="41">
        <v>6.41</v>
      </c>
      <c r="DL39" s="41">
        <v>6.38</v>
      </c>
      <c r="DM39" s="44">
        <f t="shared" si="26"/>
        <v>6.41</v>
      </c>
      <c r="DN39" s="41">
        <v>5.2</v>
      </c>
      <c r="DO39" s="41">
        <v>5.15</v>
      </c>
      <c r="DP39" s="41">
        <v>5.1100000000000003</v>
      </c>
      <c r="DQ39" s="44">
        <f t="shared" si="27"/>
        <v>5.1533333333333333</v>
      </c>
    </row>
    <row r="40" spans="1:121" x14ac:dyDescent="0.25">
      <c r="A40">
        <v>38</v>
      </c>
      <c r="B40" s="6">
        <v>44606</v>
      </c>
      <c r="C40" s="6">
        <v>44607</v>
      </c>
      <c r="D40" s="9" t="s">
        <v>441</v>
      </c>
      <c r="E40" s="9" t="s">
        <v>440</v>
      </c>
      <c r="F40" s="4" t="s">
        <v>4</v>
      </c>
      <c r="G40" s="9" t="s">
        <v>441</v>
      </c>
      <c r="H40">
        <v>19</v>
      </c>
      <c r="I40">
        <v>6</v>
      </c>
      <c r="J40">
        <v>4</v>
      </c>
      <c r="K40">
        <f t="shared" si="28"/>
        <v>28.8</v>
      </c>
      <c r="L40">
        <v>4.2</v>
      </c>
      <c r="M40">
        <v>0.4</v>
      </c>
      <c r="N40" s="43">
        <v>6.6</v>
      </c>
      <c r="O40">
        <v>6.5</v>
      </c>
      <c r="P40">
        <v>6.3</v>
      </c>
      <c r="Q40" s="41">
        <f t="shared" si="1"/>
        <v>6.4666666666666659</v>
      </c>
      <c r="R40">
        <v>9</v>
      </c>
      <c r="S40">
        <v>7.6</v>
      </c>
      <c r="T40">
        <v>5.8</v>
      </c>
      <c r="U40" s="41">
        <f t="shared" si="2"/>
        <v>7.4666666666666677</v>
      </c>
      <c r="V40">
        <v>7.8</v>
      </c>
      <c r="W40">
        <v>8.1999999999999993</v>
      </c>
      <c r="X40">
        <v>7.6</v>
      </c>
      <c r="Y40" s="41">
        <f t="shared" si="3"/>
        <v>7.8666666666666671</v>
      </c>
      <c r="Z40" s="41">
        <v>40.6</v>
      </c>
      <c r="AA40" s="41">
        <v>40.799999999999997</v>
      </c>
      <c r="AB40" s="41">
        <v>35.799999999999997</v>
      </c>
      <c r="AC40" s="41">
        <f t="shared" si="4"/>
        <v>39.06666666666667</v>
      </c>
      <c r="AD40" s="41">
        <v>40.799999999999997</v>
      </c>
      <c r="AE40" s="41">
        <v>40.5</v>
      </c>
      <c r="AF40" s="41">
        <v>41.8</v>
      </c>
      <c r="AG40" s="41">
        <f t="shared" si="5"/>
        <v>41.033333333333331</v>
      </c>
      <c r="AH40" s="41">
        <v>17.5</v>
      </c>
      <c r="AI40" s="41">
        <v>18.600000000000001</v>
      </c>
      <c r="AJ40" s="41">
        <v>19.5</v>
      </c>
      <c r="AK40" s="41">
        <f t="shared" si="6"/>
        <v>18.533333333333335</v>
      </c>
      <c r="AL40" s="44">
        <v>6</v>
      </c>
      <c r="AM40" s="44">
        <v>6.02</v>
      </c>
      <c r="AN40" s="44">
        <v>6.06</v>
      </c>
      <c r="AO40" s="44">
        <f t="shared" si="7"/>
        <v>6.0266666666666664</v>
      </c>
      <c r="AP40" s="44">
        <v>6.02</v>
      </c>
      <c r="AQ40" s="44">
        <v>6.03</v>
      </c>
      <c r="AR40" s="44">
        <v>6.01</v>
      </c>
      <c r="AS40" s="44">
        <f t="shared" si="8"/>
        <v>6.0200000000000005</v>
      </c>
      <c r="AT40" s="44">
        <v>5.82</v>
      </c>
      <c r="AU40" s="44">
        <v>5.74</v>
      </c>
      <c r="AV40" s="44">
        <v>5.67</v>
      </c>
      <c r="AW40" s="44">
        <f t="shared" si="9"/>
        <v>5.7433333333333332</v>
      </c>
      <c r="AX40" s="43">
        <v>9.1</v>
      </c>
      <c r="AY40">
        <v>8.3000000000000007</v>
      </c>
      <c r="AZ40">
        <v>8.3000000000000007</v>
      </c>
      <c r="BA40" s="41">
        <f t="shared" si="10"/>
        <v>8.5666666666666664</v>
      </c>
      <c r="BB40">
        <v>12.5</v>
      </c>
      <c r="BC40">
        <v>11.3</v>
      </c>
      <c r="BD40">
        <v>10.1</v>
      </c>
      <c r="BE40" s="41">
        <f t="shared" si="11"/>
        <v>11.299999999999999</v>
      </c>
      <c r="BF40">
        <v>7.2</v>
      </c>
      <c r="BG40">
        <v>8.3000000000000007</v>
      </c>
      <c r="BH40">
        <v>8</v>
      </c>
      <c r="BI40" s="41">
        <f t="shared" si="12"/>
        <v>7.833333333333333</v>
      </c>
      <c r="BJ40" s="41">
        <v>23.5</v>
      </c>
      <c r="BK40" s="41">
        <v>25.7</v>
      </c>
      <c r="BL40" s="41">
        <v>28.8</v>
      </c>
      <c r="BM40" s="41">
        <f t="shared" si="13"/>
        <v>26</v>
      </c>
      <c r="BN40" s="41">
        <v>19.2</v>
      </c>
      <c r="BO40" s="41">
        <v>24</v>
      </c>
      <c r="BP40" s="41">
        <v>22.6</v>
      </c>
      <c r="BQ40" s="41">
        <f t="shared" si="14"/>
        <v>21.933333333333337</v>
      </c>
      <c r="BR40" s="41">
        <v>14.3</v>
      </c>
      <c r="BS40" s="41">
        <v>17.399999999999999</v>
      </c>
      <c r="BT40" s="41">
        <v>16.8</v>
      </c>
      <c r="BU40" s="41">
        <f t="shared" si="15"/>
        <v>16.166666666666668</v>
      </c>
      <c r="BV40" s="44">
        <v>5.61</v>
      </c>
      <c r="BW40" s="44">
        <v>5.62</v>
      </c>
      <c r="BX40" s="44">
        <v>5.61</v>
      </c>
      <c r="BY40" s="44">
        <f t="shared" si="16"/>
        <v>5.6133333333333333</v>
      </c>
      <c r="BZ40" s="44">
        <v>6.39</v>
      </c>
      <c r="CA40" s="44">
        <v>6.32</v>
      </c>
      <c r="CB40" s="44">
        <v>6.26</v>
      </c>
      <c r="CC40" s="44">
        <f t="shared" si="17"/>
        <v>6.3233333333333333</v>
      </c>
      <c r="CD40" s="44">
        <v>6.22</v>
      </c>
      <c r="CE40" s="44">
        <v>5.91</v>
      </c>
      <c r="CF40" s="44">
        <v>5.82</v>
      </c>
      <c r="CG40" s="44">
        <f t="shared" si="18"/>
        <v>5.9833333333333334</v>
      </c>
      <c r="CH40" s="43">
        <v>6.3</v>
      </c>
      <c r="CI40">
        <v>6.1</v>
      </c>
      <c r="CJ40">
        <v>7.1</v>
      </c>
      <c r="CK40" s="41">
        <f t="shared" si="19"/>
        <v>6.5</v>
      </c>
      <c r="CL40">
        <v>10.3</v>
      </c>
      <c r="CM40">
        <v>13.8</v>
      </c>
      <c r="CN40">
        <v>12.7</v>
      </c>
      <c r="CO40" s="41">
        <f t="shared" si="20"/>
        <v>12.266666666666666</v>
      </c>
      <c r="CP40">
        <v>8.6999999999999993</v>
      </c>
      <c r="CQ40">
        <v>10.4</v>
      </c>
      <c r="CR40">
        <v>10</v>
      </c>
      <c r="CS40" s="41">
        <f t="shared" si="21"/>
        <v>9.7000000000000011</v>
      </c>
      <c r="CT40" s="41">
        <v>21</v>
      </c>
      <c r="CU40" s="41">
        <v>22.6</v>
      </c>
      <c r="CV40" s="41">
        <v>20.5</v>
      </c>
      <c r="CW40" s="41">
        <f t="shared" si="22"/>
        <v>21.366666666666664</v>
      </c>
      <c r="CX40" s="41">
        <v>20.100000000000001</v>
      </c>
      <c r="CY40" s="41">
        <v>21.7</v>
      </c>
      <c r="CZ40" s="41">
        <v>20.5</v>
      </c>
      <c r="DA40" s="41">
        <f t="shared" si="23"/>
        <v>20.766666666666666</v>
      </c>
      <c r="DB40" s="41">
        <v>12.8</v>
      </c>
      <c r="DC40" s="41">
        <v>12.8</v>
      </c>
      <c r="DD40" s="41">
        <v>12.8</v>
      </c>
      <c r="DE40" s="41">
        <f t="shared" si="24"/>
        <v>12.800000000000002</v>
      </c>
      <c r="DF40" s="41">
        <v>6.57</v>
      </c>
      <c r="DG40" s="41">
        <v>6.89</v>
      </c>
      <c r="DH40" s="41">
        <v>6.87</v>
      </c>
      <c r="DI40" s="44">
        <f t="shared" si="25"/>
        <v>6.7766666666666673</v>
      </c>
      <c r="DJ40" s="41">
        <v>5.36</v>
      </c>
      <c r="DK40" s="41">
        <v>5.25</v>
      </c>
      <c r="DL40" s="41">
        <v>5.07</v>
      </c>
      <c r="DM40" s="44">
        <f t="shared" si="26"/>
        <v>5.2266666666666666</v>
      </c>
      <c r="DN40" s="41">
        <v>5.01</v>
      </c>
      <c r="DO40" s="41">
        <v>4.95</v>
      </c>
      <c r="DP40" s="41">
        <v>4.92</v>
      </c>
      <c r="DQ40" s="44">
        <f t="shared" si="27"/>
        <v>4.96</v>
      </c>
    </row>
    <row r="41" spans="1:121" x14ac:dyDescent="0.25">
      <c r="A41">
        <v>39</v>
      </c>
      <c r="B41" s="6">
        <v>44630</v>
      </c>
      <c r="C41" s="6">
        <v>44631</v>
      </c>
      <c r="D41" s="9" t="s">
        <v>483</v>
      </c>
      <c r="E41" s="9" t="s">
        <v>484</v>
      </c>
      <c r="F41" s="4" t="s">
        <v>4</v>
      </c>
      <c r="G41" s="9" t="s">
        <v>483</v>
      </c>
      <c r="H41">
        <v>30</v>
      </c>
      <c r="I41">
        <v>7</v>
      </c>
      <c r="J41">
        <v>6</v>
      </c>
      <c r="K41">
        <f t="shared" si="28"/>
        <v>36.5</v>
      </c>
      <c r="L41">
        <v>4.4000000000000004</v>
      </c>
      <c r="M41">
        <v>1.2</v>
      </c>
      <c r="N41" s="43">
        <v>7.1</v>
      </c>
      <c r="O41">
        <v>8</v>
      </c>
      <c r="P41">
        <v>8.1</v>
      </c>
      <c r="Q41" s="41">
        <f t="shared" si="1"/>
        <v>7.7333333333333334</v>
      </c>
      <c r="R41">
        <v>7.9</v>
      </c>
      <c r="S41">
        <v>8.1999999999999993</v>
      </c>
      <c r="T41">
        <v>7.2</v>
      </c>
      <c r="U41" s="41">
        <f t="shared" si="2"/>
        <v>7.7666666666666666</v>
      </c>
      <c r="V41">
        <v>7</v>
      </c>
      <c r="W41">
        <v>7.8</v>
      </c>
      <c r="X41">
        <v>7.8</v>
      </c>
      <c r="Y41" s="41">
        <f t="shared" si="3"/>
        <v>7.5333333333333341</v>
      </c>
      <c r="Z41" s="41">
        <v>15.7</v>
      </c>
      <c r="AA41" s="41">
        <v>15.7</v>
      </c>
      <c r="AB41" s="41">
        <v>14.6</v>
      </c>
      <c r="AC41" s="41">
        <f t="shared" si="4"/>
        <v>15.333333333333334</v>
      </c>
      <c r="AD41" s="41">
        <v>23.9</v>
      </c>
      <c r="AE41" s="41">
        <v>27</v>
      </c>
      <c r="AF41" s="41">
        <v>28.3</v>
      </c>
      <c r="AG41" s="41">
        <f t="shared" si="5"/>
        <v>26.400000000000002</v>
      </c>
      <c r="AH41" s="41">
        <v>22.2</v>
      </c>
      <c r="AI41" s="41">
        <v>22.1</v>
      </c>
      <c r="AJ41" s="41">
        <v>21.6</v>
      </c>
      <c r="AK41" s="41">
        <f t="shared" si="6"/>
        <v>21.966666666666669</v>
      </c>
      <c r="AL41" s="44">
        <v>6.65</v>
      </c>
      <c r="AM41" s="44">
        <v>6.59</v>
      </c>
      <c r="AN41" s="44">
        <v>6.55</v>
      </c>
      <c r="AO41" s="44">
        <f t="shared" si="7"/>
        <v>6.5966666666666667</v>
      </c>
      <c r="AP41" s="44">
        <v>7.09</v>
      </c>
      <c r="AQ41" s="44">
        <v>6.92</v>
      </c>
      <c r="AR41" s="44">
        <v>6.87</v>
      </c>
      <c r="AS41" s="44">
        <f t="shared" si="8"/>
        <v>6.96</v>
      </c>
      <c r="AT41" s="44">
        <v>7.47</v>
      </c>
      <c r="AU41" s="44">
        <v>7.38</v>
      </c>
      <c r="AV41" s="44">
        <v>7.29</v>
      </c>
      <c r="AW41" s="44">
        <f t="shared" si="9"/>
        <v>7.38</v>
      </c>
      <c r="AX41" s="43">
        <v>9.6</v>
      </c>
      <c r="AY41">
        <v>7.6</v>
      </c>
      <c r="AZ41">
        <v>9.1999999999999993</v>
      </c>
      <c r="BA41" s="41">
        <f t="shared" si="10"/>
        <v>8.7999999999999989</v>
      </c>
      <c r="BB41">
        <v>8.3000000000000007</v>
      </c>
      <c r="BC41">
        <v>8.5</v>
      </c>
      <c r="BD41">
        <v>8.3000000000000007</v>
      </c>
      <c r="BE41" s="41">
        <f t="shared" si="11"/>
        <v>8.3666666666666671</v>
      </c>
      <c r="BF41">
        <v>9.6999999999999993</v>
      </c>
      <c r="BG41">
        <v>9.3000000000000007</v>
      </c>
      <c r="BH41">
        <v>9.3000000000000007</v>
      </c>
      <c r="BI41" s="41">
        <f t="shared" si="12"/>
        <v>9.4333333333333336</v>
      </c>
      <c r="BJ41" s="41">
        <v>16</v>
      </c>
      <c r="BK41" s="41">
        <v>16</v>
      </c>
      <c r="BL41" s="41">
        <v>17.5</v>
      </c>
      <c r="BM41" s="41">
        <f t="shared" si="13"/>
        <v>16.5</v>
      </c>
      <c r="BN41" s="41">
        <v>40.5</v>
      </c>
      <c r="BO41" s="41">
        <v>45.5</v>
      </c>
      <c r="BP41" s="41">
        <v>45.5</v>
      </c>
      <c r="BQ41" s="41">
        <f t="shared" si="14"/>
        <v>43.833333333333336</v>
      </c>
      <c r="BR41" s="41">
        <v>24.9</v>
      </c>
      <c r="BS41" s="41">
        <v>25.5</v>
      </c>
      <c r="BT41" s="41">
        <v>25.5</v>
      </c>
      <c r="BU41" s="41">
        <f t="shared" si="15"/>
        <v>25.3</v>
      </c>
      <c r="BV41" s="44">
        <v>6.97</v>
      </c>
      <c r="BW41" s="44">
        <v>6.87</v>
      </c>
      <c r="BX41" s="44">
        <v>6.69</v>
      </c>
      <c r="BY41" s="44">
        <f t="shared" si="16"/>
        <v>6.8433333333333337</v>
      </c>
      <c r="BZ41" s="44">
        <v>6.51</v>
      </c>
      <c r="CA41" s="44">
        <v>6.48</v>
      </c>
      <c r="CB41" s="44">
        <v>6.42</v>
      </c>
      <c r="CC41" s="44">
        <f t="shared" si="17"/>
        <v>6.47</v>
      </c>
      <c r="CD41" s="44">
        <v>7.38</v>
      </c>
      <c r="CE41" s="44">
        <v>7.39</v>
      </c>
      <c r="CF41" s="44">
        <v>7.34</v>
      </c>
      <c r="CG41" s="44">
        <f t="shared" si="18"/>
        <v>7.37</v>
      </c>
      <c r="CH41" s="43">
        <v>9.4</v>
      </c>
      <c r="CI41">
        <v>9.6</v>
      </c>
      <c r="CJ41">
        <v>8.1999999999999993</v>
      </c>
      <c r="CK41" s="41">
        <f t="shared" si="19"/>
        <v>9.0666666666666664</v>
      </c>
      <c r="CL41">
        <v>8.3000000000000007</v>
      </c>
      <c r="CM41">
        <v>8.5</v>
      </c>
      <c r="CN41">
        <v>7.1</v>
      </c>
      <c r="CO41" s="41">
        <f t="shared" si="20"/>
        <v>7.9666666666666659</v>
      </c>
      <c r="CP41">
        <v>8.6999999999999993</v>
      </c>
      <c r="CQ41">
        <v>8.6</v>
      </c>
      <c r="CR41">
        <v>8.5</v>
      </c>
      <c r="CS41" s="41">
        <f t="shared" si="21"/>
        <v>8.6</v>
      </c>
      <c r="CT41" s="41">
        <v>7.8</v>
      </c>
      <c r="CU41" s="41">
        <v>9.4</v>
      </c>
      <c r="CV41" s="41">
        <v>9.4</v>
      </c>
      <c r="CW41" s="41">
        <f t="shared" si="22"/>
        <v>8.8666666666666671</v>
      </c>
      <c r="CX41" s="41">
        <v>12.1</v>
      </c>
      <c r="CY41" s="41">
        <v>10.9</v>
      </c>
      <c r="CZ41" s="41">
        <v>12.4</v>
      </c>
      <c r="DA41" s="41">
        <f t="shared" si="23"/>
        <v>11.799999999999999</v>
      </c>
      <c r="DB41" s="41">
        <v>9.1999999999999993</v>
      </c>
      <c r="DC41" s="41">
        <v>10.9</v>
      </c>
      <c r="DD41" s="41">
        <v>11.1</v>
      </c>
      <c r="DE41" s="41">
        <f t="shared" si="24"/>
        <v>10.4</v>
      </c>
      <c r="DF41" s="41">
        <v>7.47</v>
      </c>
      <c r="DG41" s="41">
        <v>7.43</v>
      </c>
      <c r="DH41" s="41">
        <v>7.33</v>
      </c>
      <c r="DI41" s="44">
        <f t="shared" si="25"/>
        <v>7.4099999999999993</v>
      </c>
      <c r="DJ41" s="41">
        <v>7.53</v>
      </c>
      <c r="DK41" s="41">
        <v>7.09</v>
      </c>
      <c r="DL41" s="41">
        <v>6.98</v>
      </c>
      <c r="DM41" s="44">
        <f t="shared" si="26"/>
        <v>7.2</v>
      </c>
      <c r="DN41" s="41">
        <v>8.0399999999999991</v>
      </c>
      <c r="DO41" s="41">
        <v>7.31</v>
      </c>
      <c r="DP41" s="41">
        <v>7.17</v>
      </c>
      <c r="DQ41" s="44">
        <f t="shared" si="27"/>
        <v>7.506666666666665</v>
      </c>
    </row>
    <row r="42" spans="1:121" x14ac:dyDescent="0.25">
      <c r="A42">
        <v>40</v>
      </c>
      <c r="B42" s="6">
        <v>44650</v>
      </c>
      <c r="C42" s="6">
        <v>44651</v>
      </c>
      <c r="D42" s="9" t="s">
        <v>486</v>
      </c>
      <c r="E42" s="9" t="s">
        <v>485</v>
      </c>
      <c r="F42" s="4" t="s">
        <v>4</v>
      </c>
      <c r="G42" s="9" t="s">
        <v>486</v>
      </c>
      <c r="H42">
        <v>30</v>
      </c>
      <c r="I42">
        <v>7</v>
      </c>
      <c r="J42">
        <v>8</v>
      </c>
      <c r="K42">
        <f t="shared" si="28"/>
        <v>38.5</v>
      </c>
      <c r="L42">
        <v>3.7</v>
      </c>
      <c r="M42">
        <v>1.2</v>
      </c>
      <c r="N42" s="43">
        <v>6.4</v>
      </c>
      <c r="O42">
        <v>5.6</v>
      </c>
      <c r="P42">
        <v>5.5</v>
      </c>
      <c r="Q42" s="41">
        <f t="shared" si="1"/>
        <v>5.833333333333333</v>
      </c>
      <c r="R42">
        <v>8.3000000000000007</v>
      </c>
      <c r="S42">
        <v>7</v>
      </c>
      <c r="T42">
        <v>6.1</v>
      </c>
      <c r="U42" s="41">
        <f t="shared" si="2"/>
        <v>7.1333333333333329</v>
      </c>
      <c r="V42">
        <v>6.4</v>
      </c>
      <c r="W42">
        <v>6.3</v>
      </c>
      <c r="X42">
        <v>6.2</v>
      </c>
      <c r="Y42" s="41">
        <f t="shared" si="3"/>
        <v>6.3</v>
      </c>
      <c r="Z42" s="41">
        <v>33.799999999999997</v>
      </c>
      <c r="AA42" s="41">
        <v>35.4</v>
      </c>
      <c r="AB42" s="41">
        <v>37</v>
      </c>
      <c r="AC42" s="41">
        <f t="shared" si="4"/>
        <v>35.4</v>
      </c>
      <c r="AD42" s="41">
        <v>35</v>
      </c>
      <c r="AE42" s="41">
        <v>35.4</v>
      </c>
      <c r="AF42" s="41">
        <v>38.4</v>
      </c>
      <c r="AG42" s="41">
        <f t="shared" si="5"/>
        <v>36.266666666666673</v>
      </c>
      <c r="AH42" s="41">
        <v>27.2</v>
      </c>
      <c r="AI42" s="41">
        <v>31.9</v>
      </c>
      <c r="AJ42" s="41">
        <v>32</v>
      </c>
      <c r="AK42" s="41">
        <f t="shared" si="6"/>
        <v>30.366666666666664</v>
      </c>
      <c r="AL42" s="44">
        <v>6.89</v>
      </c>
      <c r="AM42" s="44">
        <v>6.79</v>
      </c>
      <c r="AN42" s="44">
        <v>6.62</v>
      </c>
      <c r="AO42" s="44">
        <f t="shared" si="7"/>
        <v>6.7666666666666666</v>
      </c>
      <c r="AP42" s="44">
        <v>6.97</v>
      </c>
      <c r="AQ42" s="44">
        <v>6.99</v>
      </c>
      <c r="AR42" s="44">
        <v>7</v>
      </c>
      <c r="AS42" s="44">
        <f t="shared" si="8"/>
        <v>6.9866666666666672</v>
      </c>
      <c r="AT42" s="44">
        <v>6.61</v>
      </c>
      <c r="AU42" s="44">
        <v>6.65</v>
      </c>
      <c r="AV42" s="44">
        <v>6.66</v>
      </c>
      <c r="AW42" s="44">
        <f t="shared" si="9"/>
        <v>6.6400000000000006</v>
      </c>
      <c r="AX42" s="43">
        <v>7.3</v>
      </c>
      <c r="AY42">
        <v>6.3</v>
      </c>
      <c r="AZ42">
        <v>6.7</v>
      </c>
      <c r="BA42" s="41">
        <f t="shared" si="10"/>
        <v>6.7666666666666666</v>
      </c>
      <c r="BB42">
        <v>5.6</v>
      </c>
      <c r="BC42">
        <v>5.2</v>
      </c>
      <c r="BD42">
        <v>5.0999999999999996</v>
      </c>
      <c r="BE42" s="41">
        <f t="shared" si="11"/>
        <v>5.3</v>
      </c>
      <c r="BF42">
        <v>6.8</v>
      </c>
      <c r="BG42">
        <v>6.7</v>
      </c>
      <c r="BH42">
        <v>6.7</v>
      </c>
      <c r="BI42" s="41">
        <f t="shared" si="12"/>
        <v>6.7333333333333334</v>
      </c>
      <c r="BJ42" s="41">
        <v>33.799999999999997</v>
      </c>
      <c r="BK42" s="41">
        <v>38.5</v>
      </c>
      <c r="BL42" s="41">
        <v>30.8</v>
      </c>
      <c r="BM42" s="41">
        <f t="shared" si="13"/>
        <v>34.366666666666667</v>
      </c>
      <c r="BN42" s="41">
        <v>40.799999999999997</v>
      </c>
      <c r="BO42" s="41">
        <v>40.799999999999997</v>
      </c>
      <c r="BP42" s="41">
        <v>42.4</v>
      </c>
      <c r="BQ42" s="41">
        <f t="shared" si="14"/>
        <v>41.333333333333336</v>
      </c>
      <c r="BR42" s="41">
        <v>30.4</v>
      </c>
      <c r="BS42" s="41">
        <v>35.4</v>
      </c>
      <c r="BT42" s="41">
        <v>37</v>
      </c>
      <c r="BU42" s="41">
        <f t="shared" si="15"/>
        <v>34.266666666666666</v>
      </c>
      <c r="BV42" s="44">
        <v>6.99</v>
      </c>
      <c r="BW42" s="44">
        <v>6.87</v>
      </c>
      <c r="BX42" s="44">
        <v>6.71</v>
      </c>
      <c r="BY42" s="44">
        <f t="shared" si="16"/>
        <v>6.8566666666666665</v>
      </c>
      <c r="BZ42" s="44">
        <v>6.62</v>
      </c>
      <c r="CA42" s="44">
        <v>6.62</v>
      </c>
      <c r="CB42" s="44">
        <v>6.63</v>
      </c>
      <c r="CC42" s="44">
        <f t="shared" si="17"/>
        <v>6.623333333333334</v>
      </c>
      <c r="CD42" s="44">
        <v>6.45</v>
      </c>
      <c r="CE42" s="44">
        <v>6.44</v>
      </c>
      <c r="CF42" s="44">
        <v>6.44</v>
      </c>
      <c r="CG42" s="44">
        <f t="shared" si="18"/>
        <v>6.4433333333333342</v>
      </c>
      <c r="CH42" s="43">
        <v>4.8</v>
      </c>
      <c r="CI42">
        <v>6.6</v>
      </c>
      <c r="CJ42">
        <v>6</v>
      </c>
      <c r="CK42" s="41">
        <f t="shared" si="19"/>
        <v>5.8</v>
      </c>
      <c r="CL42">
        <v>8.1999999999999993</v>
      </c>
      <c r="CM42">
        <v>8.6999999999999993</v>
      </c>
      <c r="CN42">
        <v>9</v>
      </c>
      <c r="CO42" s="41">
        <f t="shared" si="20"/>
        <v>8.6333333333333329</v>
      </c>
      <c r="CP42">
        <v>9</v>
      </c>
      <c r="CQ42">
        <v>8.1999999999999993</v>
      </c>
      <c r="CR42">
        <v>8.4</v>
      </c>
      <c r="CS42" s="41">
        <f t="shared" si="21"/>
        <v>8.5333333333333332</v>
      </c>
      <c r="CT42" s="41">
        <v>30.4</v>
      </c>
      <c r="CU42" s="41">
        <v>30.4</v>
      </c>
      <c r="CV42" s="41">
        <v>27.3</v>
      </c>
      <c r="CW42" s="41">
        <f t="shared" si="22"/>
        <v>29.366666666666664</v>
      </c>
      <c r="CX42" s="41">
        <v>25.6</v>
      </c>
      <c r="CY42" s="41">
        <v>28.4</v>
      </c>
      <c r="CZ42" s="41">
        <v>27.3</v>
      </c>
      <c r="DA42" s="41">
        <f t="shared" si="23"/>
        <v>27.099999999999998</v>
      </c>
      <c r="DB42" s="41">
        <v>41.2</v>
      </c>
      <c r="DC42" s="41">
        <v>43.8</v>
      </c>
      <c r="DD42" s="41">
        <v>44.4</v>
      </c>
      <c r="DE42" s="41">
        <f t="shared" si="24"/>
        <v>43.133333333333333</v>
      </c>
      <c r="DF42" s="41">
        <v>6.82</v>
      </c>
      <c r="DG42" s="41">
        <v>6.4</v>
      </c>
      <c r="DH42" s="41">
        <v>6.33</v>
      </c>
      <c r="DI42" s="44">
        <f t="shared" si="25"/>
        <v>6.5166666666666666</v>
      </c>
      <c r="DJ42" s="41">
        <v>6.31</v>
      </c>
      <c r="DK42" s="41">
        <v>6.26</v>
      </c>
      <c r="DL42" s="41">
        <v>6.2</v>
      </c>
      <c r="DM42" s="44">
        <f t="shared" si="26"/>
        <v>6.2566666666666668</v>
      </c>
      <c r="DN42" s="41">
        <v>6.25</v>
      </c>
      <c r="DO42" s="41">
        <v>6.2</v>
      </c>
      <c r="DP42" s="41">
        <v>6.15</v>
      </c>
      <c r="DQ42" s="44">
        <f t="shared" si="27"/>
        <v>6.2</v>
      </c>
    </row>
    <row r="43" spans="1:121" x14ac:dyDescent="0.25">
      <c r="A43" s="24" t="s">
        <v>490</v>
      </c>
    </row>
  </sheetData>
  <autoFilter ref="A2:AE19" xr:uid="{00000000-0009-0000-0000-000001000000}"/>
  <mergeCells count="3">
    <mergeCell ref="CH1:DQ1"/>
    <mergeCell ref="N1:AW1"/>
    <mergeCell ref="AX1:C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Eczema study R20-09</vt:lpstr>
      <vt:lpstr>Moisturizer study R20-04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common</dc:creator>
  <cp:lastModifiedBy>Tay Miao Qin</cp:lastModifiedBy>
  <cp:lastPrinted>2023-03-06T01:42:54Z</cp:lastPrinted>
  <dcterms:created xsi:type="dcterms:W3CDTF">2021-03-29T01:49:51Z</dcterms:created>
  <dcterms:modified xsi:type="dcterms:W3CDTF">2023-06-12T02:38:52Z</dcterms:modified>
</cp:coreProperties>
</file>