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COMMON 장비\"/>
    </mc:Choice>
  </mc:AlternateContent>
  <xr:revisionPtr revIDLastSave="0" documentId="13_ncr:1_{FCBD8C25-71D0-4288-8350-A02053A6EB35}" xr6:coauthVersionLast="47" xr6:coauthVersionMax="47" xr10:uidLastSave="{00000000-0000-0000-0000-000000000000}"/>
  <bookViews>
    <workbookView xWindow="-108" yWindow="-108" windowWidth="23256" windowHeight="12456" xr2:uid="{65EF0C0F-2B14-4F01-9A77-FFD8B18864EE}"/>
  </bookViews>
  <sheets>
    <sheet name="Overview" sheetId="2" r:id="rId1"/>
    <sheet name="Card" sheetId="4" r:id="rId2"/>
    <sheet name="CardRarity" sheetId="5" r:id="rId3"/>
    <sheet name="CardTarget" sheetId="6" r:id="rId4"/>
    <sheet name="CardAbility" sheetId="7" r:id="rId5"/>
    <sheet name="System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8" l="1"/>
  <c r="A16" i="8"/>
  <c r="A15" i="8"/>
  <c r="A14" i="8"/>
  <c r="A13" i="8"/>
  <c r="A4" i="8"/>
  <c r="A5" i="8" s="1"/>
  <c r="A6" i="8" s="1"/>
  <c r="A7" i="8" s="1"/>
  <c r="A8" i="8" s="1"/>
  <c r="A9" i="8" s="1"/>
  <c r="A10" i="8" s="1"/>
  <c r="A11" i="8" s="1"/>
  <c r="A12" i="8" s="1"/>
  <c r="C4" i="4"/>
  <c r="C5" i="4"/>
  <c r="C7" i="4"/>
  <c r="C8" i="4" s="1"/>
  <c r="C10" i="4"/>
  <c r="C11" i="4" s="1"/>
  <c r="C13" i="4"/>
  <c r="C14" i="4" s="1"/>
  <c r="C16" i="4"/>
  <c r="C17" i="4" s="1"/>
  <c r="C19" i="4"/>
  <c r="C20" i="4" s="1"/>
  <c r="C22" i="4"/>
  <c r="C23" i="4" s="1"/>
  <c r="C25" i="4"/>
  <c r="C26" i="4" s="1"/>
  <c r="C28" i="4"/>
  <c r="C29" i="4" s="1"/>
  <c r="C31" i="4"/>
  <c r="C32" i="4" s="1"/>
  <c r="C34" i="4"/>
  <c r="C35" i="4" s="1"/>
  <c r="C37" i="4"/>
  <c r="C38" i="4" s="1"/>
  <c r="C40" i="4"/>
  <c r="C41" i="4" s="1"/>
  <c r="C43" i="4"/>
  <c r="C44" i="4" s="1"/>
  <c r="C46" i="4"/>
  <c r="C47" i="4"/>
  <c r="B47" i="7"/>
  <c r="B48" i="7" s="1"/>
  <c r="B44" i="7"/>
  <c r="B45" i="7" s="1"/>
  <c r="B41" i="7"/>
  <c r="B42" i="7" s="1"/>
  <c r="B38" i="7"/>
  <c r="B39" i="7" s="1"/>
  <c r="B35" i="7"/>
  <c r="B36" i="7" s="1"/>
  <c r="B32" i="7"/>
  <c r="B33" i="7" s="1"/>
  <c r="B29" i="7"/>
  <c r="B30" i="7" s="1"/>
  <c r="B26" i="7"/>
  <c r="B27" i="7" s="1"/>
  <c r="B23" i="7"/>
  <c r="B24" i="7" s="1"/>
  <c r="B20" i="7"/>
  <c r="B21" i="7" s="1"/>
  <c r="B17" i="7"/>
  <c r="B18" i="7" s="1"/>
  <c r="B14" i="7"/>
  <c r="B15" i="7" s="1"/>
  <c r="B11" i="7"/>
  <c r="B12" i="7" s="1"/>
  <c r="B8" i="7"/>
  <c r="B9" i="7" s="1"/>
  <c r="B5" i="7"/>
  <c r="B6" i="7" s="1"/>
  <c r="B46" i="6"/>
  <c r="B47" i="6" s="1"/>
  <c r="B43" i="6"/>
  <c r="B44" i="6" s="1"/>
  <c r="B40" i="6"/>
  <c r="B41" i="6" s="1"/>
  <c r="B37" i="6"/>
  <c r="B38" i="6" s="1"/>
  <c r="B35" i="6"/>
  <c r="B34" i="6"/>
  <c r="B31" i="6"/>
  <c r="B32" i="6" s="1"/>
  <c r="B28" i="6"/>
  <c r="B29" i="6" s="1"/>
  <c r="B25" i="6"/>
  <c r="B26" i="6" s="1"/>
  <c r="B22" i="6"/>
  <c r="B23" i="6" s="1"/>
  <c r="B20" i="6"/>
  <c r="B19" i="6"/>
  <c r="B16" i="6"/>
  <c r="B17" i="6" s="1"/>
  <c r="B13" i="6"/>
  <c r="B14" i="6" s="1"/>
  <c r="B10" i="6"/>
  <c r="B11" i="6" s="1"/>
  <c r="B7" i="6"/>
  <c r="B8" i="6" s="1"/>
  <c r="B5" i="6"/>
  <c r="B4" i="6"/>
  <c r="A7" i="7"/>
  <c r="A10" i="7" s="1"/>
  <c r="A13" i="7" s="1"/>
  <c r="A16" i="7" s="1"/>
  <c r="A19" i="7" s="1"/>
  <c r="A22" i="7" s="1"/>
  <c r="A25" i="7" s="1"/>
  <c r="A28" i="7" s="1"/>
  <c r="A31" i="7" s="1"/>
  <c r="A34" i="7" s="1"/>
  <c r="A37" i="7" s="1"/>
  <c r="A40" i="7" s="1"/>
  <c r="A43" i="7" s="1"/>
  <c r="A46" i="7" s="1"/>
  <c r="A6" i="6"/>
  <c r="A9" i="6" s="1"/>
  <c r="A12" i="6" s="1"/>
  <c r="A15" i="6" s="1"/>
  <c r="A18" i="6" s="1"/>
  <c r="A21" i="6" s="1"/>
  <c r="A24" i="6" s="1"/>
  <c r="A27" i="6" s="1"/>
  <c r="A30" i="6" s="1"/>
  <c r="A33" i="6" s="1"/>
  <c r="A36" i="6" s="1"/>
  <c r="A39" i="6" s="1"/>
  <c r="A42" i="6" s="1"/>
  <c r="A45" i="6" s="1"/>
  <c r="A16" i="5"/>
  <c r="A17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4" i="5"/>
  <c r="A6" i="4"/>
  <c r="A9" i="4" s="1"/>
  <c r="A12" i="4" s="1"/>
  <c r="A15" i="4" s="1"/>
  <c r="A18" i="4" s="1"/>
  <c r="A21" i="4" s="1"/>
  <c r="A24" i="4" s="1"/>
  <c r="A27" i="4" s="1"/>
  <c r="A30" i="4" s="1"/>
  <c r="A33" i="4" s="1"/>
  <c r="A36" i="4" s="1"/>
  <c r="A39" i="4" s="1"/>
  <c r="A42" i="4" s="1"/>
  <c r="A45" i="4" s="1"/>
  <c r="B45" i="2"/>
  <c r="B44" i="2"/>
  <c r="B43" i="2"/>
  <c r="B42" i="2"/>
  <c r="B38" i="2"/>
  <c r="B37" i="2"/>
  <c r="B36" i="2"/>
  <c r="B35" i="2"/>
  <c r="B31" i="2"/>
  <c r="B30" i="2"/>
  <c r="B29" i="2"/>
  <c r="B28" i="2"/>
  <c r="B27" i="2"/>
  <c r="B26" i="2"/>
  <c r="B25" i="2"/>
</calcChain>
</file>

<file path=xl/sharedStrings.xml><?xml version="1.0" encoding="utf-8"?>
<sst xmlns="http://schemas.openxmlformats.org/spreadsheetml/2006/main" count="508" uniqueCount="258">
  <si>
    <t>Card</t>
    <phoneticPr fontId="2" type="noConversion"/>
  </si>
  <si>
    <t>int</t>
    <phoneticPr fontId="2" type="noConversion"/>
  </si>
  <si>
    <t>ID</t>
    <phoneticPr fontId="2" type="noConversion"/>
  </si>
  <si>
    <t>string</t>
    <phoneticPr fontId="2" type="noConversion"/>
  </si>
  <si>
    <t>Name</t>
    <phoneticPr fontId="2" type="noConversion"/>
  </si>
  <si>
    <t>Cost</t>
    <phoneticPr fontId="2" type="noConversion"/>
  </si>
  <si>
    <t>Description</t>
    <phoneticPr fontId="2" type="noConversion"/>
  </si>
  <si>
    <t>Damage</t>
    <phoneticPr fontId="2" type="noConversion"/>
  </si>
  <si>
    <t>Shield</t>
    <phoneticPr fontId="2" type="noConversion"/>
  </si>
  <si>
    <t>Heal</t>
    <phoneticPr fontId="2" type="noConversion"/>
  </si>
  <si>
    <t>Draw</t>
    <phoneticPr fontId="2" type="noConversion"/>
  </si>
  <si>
    <t>Oscillation</t>
    <phoneticPr fontId="2" type="noConversion"/>
  </si>
  <si>
    <t>Weakness</t>
    <phoneticPr fontId="2" type="noConversion"/>
  </si>
  <si>
    <t>Corrosion</t>
    <phoneticPr fontId="2" type="noConversion"/>
  </si>
  <si>
    <t>Bleed</t>
    <phoneticPr fontId="2" type="noConversion"/>
  </si>
  <si>
    <t>Hardness</t>
    <phoneticPr fontId="2" type="noConversion"/>
  </si>
  <si>
    <t>데이터 타입</t>
    <phoneticPr fontId="2" type="noConversion"/>
  </si>
  <si>
    <t>데이터 이름</t>
    <phoneticPr fontId="2" type="noConversion"/>
  </si>
  <si>
    <t>이름</t>
    <phoneticPr fontId="2" type="noConversion"/>
  </si>
  <si>
    <t>비용</t>
    <phoneticPr fontId="2" type="noConversion"/>
  </si>
  <si>
    <t>설명</t>
    <phoneticPr fontId="2" type="noConversion"/>
  </si>
  <si>
    <t>데미지</t>
    <phoneticPr fontId="2" type="noConversion"/>
  </si>
  <si>
    <t>쉴드</t>
    <phoneticPr fontId="2" type="noConversion"/>
  </si>
  <si>
    <t>회복량</t>
    <phoneticPr fontId="2" type="noConversion"/>
  </si>
  <si>
    <t>레벨</t>
    <phoneticPr fontId="2" type="noConversion"/>
  </si>
  <si>
    <t>드로우</t>
    <phoneticPr fontId="2" type="noConversion"/>
  </si>
  <si>
    <t>화상</t>
    <phoneticPr fontId="2" type="noConversion"/>
  </si>
  <si>
    <t>부식</t>
    <phoneticPr fontId="2" type="noConversion"/>
  </si>
  <si>
    <t>CardAbility</t>
  </si>
  <si>
    <t>출혈</t>
    <phoneticPr fontId="2" type="noConversion"/>
  </si>
  <si>
    <t>견고</t>
    <phoneticPr fontId="2" type="noConversion"/>
  </si>
  <si>
    <t>면역</t>
    <phoneticPr fontId="2" type="noConversion"/>
  </si>
  <si>
    <t>CardTarget</t>
    <phoneticPr fontId="2" type="noConversion"/>
  </si>
  <si>
    <t>CardRarity</t>
  </si>
  <si>
    <t>CardRarity</t>
    <phoneticPr fontId="2" type="noConversion"/>
  </si>
  <si>
    <t>희귀도</t>
    <phoneticPr fontId="2" type="noConversion"/>
  </si>
  <si>
    <t>등급</t>
    <phoneticPr fontId="2" type="noConversion"/>
  </si>
  <si>
    <t>사거리</t>
    <phoneticPr fontId="2" type="noConversion"/>
  </si>
  <si>
    <t>범위</t>
    <phoneticPr fontId="2" type="noConversion"/>
  </si>
  <si>
    <t>대상 무작위</t>
    <phoneticPr fontId="2" type="noConversion"/>
  </si>
  <si>
    <t>float</t>
    <phoneticPr fontId="2" type="noConversion"/>
  </si>
  <si>
    <t>RarityType</t>
    <phoneticPr fontId="2" type="noConversion"/>
  </si>
  <si>
    <t>Vector3</t>
    <phoneticPr fontId="2" type="noConversion"/>
  </si>
  <si>
    <t>bool</t>
    <phoneticPr fontId="2" type="noConversion"/>
  </si>
  <si>
    <t>Level</t>
    <phoneticPr fontId="2" type="noConversion"/>
  </si>
  <si>
    <t>Value</t>
    <phoneticPr fontId="2" type="noConversion"/>
  </si>
  <si>
    <t>Type</t>
    <phoneticPr fontId="2" type="noConversion"/>
  </si>
  <si>
    <t>기본</t>
    <phoneticPr fontId="2" type="noConversion"/>
  </si>
  <si>
    <t>유니크</t>
    <phoneticPr fontId="2" type="noConversion"/>
  </si>
  <si>
    <t>레어</t>
    <phoneticPr fontId="2" type="noConversion"/>
  </si>
  <si>
    <t>커먼</t>
    <phoneticPr fontId="2" type="noConversion"/>
  </si>
  <si>
    <t>Common</t>
    <phoneticPr fontId="2" type="noConversion"/>
  </si>
  <si>
    <t>Rare</t>
    <phoneticPr fontId="2" type="noConversion"/>
  </si>
  <si>
    <t>Unique</t>
    <phoneticPr fontId="2" type="noConversion"/>
  </si>
  <si>
    <t>Basic</t>
    <phoneticPr fontId="2" type="noConversion"/>
  </si>
  <si>
    <t>Distance</t>
    <phoneticPr fontId="2" type="noConversion"/>
  </si>
  <si>
    <t>Range</t>
    <phoneticPr fontId="2" type="noConversion"/>
  </si>
  <si>
    <t>IsTargetable</t>
    <phoneticPr fontId="2" type="noConversion"/>
  </si>
  <si>
    <t>IsRandom</t>
    <phoneticPr fontId="2" type="noConversion"/>
  </si>
  <si>
    <t>강화 효과</t>
    <phoneticPr fontId="2" type="noConversion"/>
  </si>
  <si>
    <t>약화 효과</t>
    <phoneticPr fontId="2" type="noConversion"/>
  </si>
  <si>
    <t>List&lt;int&gt;</t>
    <phoneticPr fontId="2" type="noConversion"/>
  </si>
  <si>
    <t>강화 효과 종류</t>
    <phoneticPr fontId="2" type="noConversion"/>
  </si>
  <si>
    <t>강화 효과 부여량</t>
    <phoneticPr fontId="2" type="noConversion"/>
  </si>
  <si>
    <t>Amount</t>
    <phoneticPr fontId="2" type="noConversion"/>
  </si>
  <si>
    <t>BuffType</t>
    <phoneticPr fontId="2" type="noConversion"/>
  </si>
  <si>
    <t>Buff</t>
    <phoneticPr fontId="2" type="noConversion"/>
  </si>
  <si>
    <t>BuffEffect</t>
  </si>
  <si>
    <t>BuffEffect</t>
    <phoneticPr fontId="2" type="noConversion"/>
  </si>
  <si>
    <t>List&lt;BuffEffect&gt;</t>
    <phoneticPr fontId="2" type="noConversion"/>
  </si>
  <si>
    <t>List&lt;DebuffEffect&gt;</t>
    <phoneticPr fontId="2" type="noConversion"/>
  </si>
  <si>
    <t>Immue</t>
    <phoneticPr fontId="2" type="noConversion"/>
  </si>
  <si>
    <t>DebuffEffect</t>
  </si>
  <si>
    <t>DebuffEffect</t>
    <phoneticPr fontId="2" type="noConversion"/>
  </si>
  <si>
    <t>약화 효과 종류</t>
    <phoneticPr fontId="2" type="noConversion"/>
  </si>
  <si>
    <t>약화 효과 부여량</t>
    <phoneticPr fontId="2" type="noConversion"/>
  </si>
  <si>
    <t>DebuffType</t>
  </si>
  <si>
    <t>DebuffType</t>
    <phoneticPr fontId="2" type="noConversion"/>
  </si>
  <si>
    <t>망각</t>
    <phoneticPr fontId="2" type="noConversion"/>
  </si>
  <si>
    <t>Oblivion</t>
    <phoneticPr fontId="2" type="noConversion"/>
  </si>
  <si>
    <t>흔들림</t>
    <phoneticPr fontId="2" type="noConversion"/>
  </si>
  <si>
    <t>취약</t>
    <phoneticPr fontId="2" type="noConversion"/>
  </si>
  <si>
    <t>Burn</t>
    <phoneticPr fontId="2" type="noConversion"/>
  </si>
  <si>
    <t>희귀도 가중치</t>
    <phoneticPr fontId="2" type="noConversion"/>
  </si>
  <si>
    <t>스테이지</t>
    <phoneticPr fontId="2" type="noConversion"/>
  </si>
  <si>
    <t>오브젝트</t>
    <phoneticPr fontId="2" type="noConversion"/>
  </si>
  <si>
    <t>카테고리</t>
    <phoneticPr fontId="2" type="noConversion"/>
  </si>
  <si>
    <t>개체</t>
    <phoneticPr fontId="2" type="noConversion"/>
  </si>
  <si>
    <t>ID 배정 기준</t>
    <phoneticPr fontId="2" type="noConversion"/>
  </si>
  <si>
    <t>##</t>
    <phoneticPr fontId="2" type="noConversion"/>
  </si>
  <si>
    <t>포맷</t>
    <phoneticPr fontId="2" type="noConversion"/>
  </si>
  <si>
    <t>ID 값</t>
    <phoneticPr fontId="2" type="noConversion"/>
  </si>
  <si>
    <t>플레이어 캐릭터</t>
    <phoneticPr fontId="2" type="noConversion"/>
  </si>
  <si>
    <t>적 캐릭터</t>
    <phoneticPr fontId="2" type="noConversion"/>
  </si>
  <si>
    <t>적 패턴</t>
    <phoneticPr fontId="2" type="noConversion"/>
  </si>
  <si>
    <t>보스 캐릭터</t>
    <phoneticPr fontId="2" type="noConversion"/>
  </si>
  <si>
    <t>보스 패턴</t>
    <phoneticPr fontId="2" type="noConversion"/>
  </si>
  <si>
    <t>카드</t>
    <phoneticPr fontId="2" type="noConversion"/>
  </si>
  <si>
    <t>아이템</t>
    <phoneticPr fontId="2" type="noConversion"/>
  </si>
  <si>
    <t>오브젝트 ID</t>
    <phoneticPr fontId="2" type="noConversion"/>
  </si>
  <si>
    <t>스테이지 ID</t>
  </si>
  <si>
    <t>해당 없음</t>
    <phoneticPr fontId="2" type="noConversion"/>
  </si>
  <si>
    <t>스테이지 1</t>
    <phoneticPr fontId="2" type="noConversion"/>
  </si>
  <si>
    <t>스테이지 2</t>
    <phoneticPr fontId="2" type="noConversion"/>
  </si>
  <si>
    <t>스테이지 3</t>
    <phoneticPr fontId="2" type="noConversion"/>
  </si>
  <si>
    <t>카테고리 ID</t>
    <phoneticPr fontId="2" type="noConversion"/>
  </si>
  <si>
    <t>소모품</t>
    <phoneticPr fontId="2" type="noConversion"/>
  </si>
  <si>
    <t>일반 아이템</t>
    <phoneticPr fontId="2" type="noConversion"/>
  </si>
  <si>
    <t>이벤트 아이템</t>
    <phoneticPr fontId="2" type="noConversion"/>
  </si>
  <si>
    <t>개체 ID</t>
  </si>
  <si>
    <t>개체에 따라 00에서 99까지 순서대로 부여</t>
    <phoneticPr fontId="2" type="noConversion"/>
  </si>
  <si>
    <t>ManaAffinity_Battle</t>
    <phoneticPr fontId="2" type="noConversion"/>
  </si>
  <si>
    <t>ManaAffinity_Turn</t>
    <phoneticPr fontId="2" type="noConversion"/>
  </si>
  <si>
    <t>항목</t>
    <phoneticPr fontId="2" type="noConversion"/>
  </si>
  <si>
    <t>희귀 등급</t>
    <phoneticPr fontId="2" type="noConversion"/>
  </si>
  <si>
    <t>강화 효과 타입</t>
    <phoneticPr fontId="2" type="noConversion"/>
  </si>
  <si>
    <t>약화 효과 타입</t>
    <phoneticPr fontId="2" type="noConversion"/>
  </si>
  <si>
    <t>class</t>
    <phoneticPr fontId="2" type="noConversion"/>
  </si>
  <si>
    <t>테이블 이름</t>
    <phoneticPr fontId="2" type="noConversion"/>
  </si>
  <si>
    <t>테이블 타입</t>
    <phoneticPr fontId="2" type="noConversion"/>
  </si>
  <si>
    <t>대상 직접 지정</t>
    <phoneticPr fontId="2" type="noConversion"/>
  </si>
  <si>
    <t>Last Updated</t>
    <phoneticPr fontId="2" type="noConversion"/>
  </si>
  <si>
    <t>Table Type</t>
    <phoneticPr fontId="2" type="noConversion"/>
  </si>
  <si>
    <t>ManaResistance_Turn</t>
    <phoneticPr fontId="2" type="noConversion"/>
  </si>
  <si>
    <t>ManaResistance_Battle</t>
    <phoneticPr fontId="2" type="noConversion"/>
  </si>
  <si>
    <t>공격력 증가 (턴)</t>
    <phoneticPr fontId="2" type="noConversion"/>
  </si>
  <si>
    <t>공격력 감소 (전투)</t>
    <phoneticPr fontId="2" type="noConversion"/>
  </si>
  <si>
    <t>공격력 증가 (전투)</t>
    <phoneticPr fontId="2" type="noConversion"/>
  </si>
  <si>
    <t>방어력 증가 (턴)</t>
    <phoneticPr fontId="2" type="noConversion"/>
  </si>
  <si>
    <t>방어력 증가 (전투)</t>
    <phoneticPr fontId="2" type="noConversion"/>
  </si>
  <si>
    <t>공격력 감소 (턴)</t>
    <phoneticPr fontId="2" type="noConversion"/>
  </si>
  <si>
    <t>방어력 감소 (턴)</t>
    <phoneticPr fontId="2" type="noConversion"/>
  </si>
  <si>
    <t>방어력 감소 (전투)</t>
    <phoneticPr fontId="2" type="noConversion"/>
  </si>
  <si>
    <t>Debuff</t>
    <phoneticPr fontId="2" type="noConversion"/>
  </si>
  <si>
    <t>효과 수치값</t>
    <phoneticPr fontId="2" type="noConversion"/>
  </si>
  <si>
    <t>enum</t>
    <phoneticPr fontId="2" type="noConversion"/>
  </si>
  <si>
    <t>대상 정보</t>
    <phoneticPr fontId="2" type="noConversion"/>
  </si>
  <si>
    <t>마법구</t>
    <phoneticPr fontId="2" type="noConversion"/>
  </si>
  <si>
    <t>대상에게 데미지를 6 줍니다.</t>
    <phoneticPr fontId="2" type="noConversion"/>
  </si>
  <si>
    <t>보호막</t>
    <phoneticPr fontId="2" type="noConversion"/>
  </si>
  <si>
    <t>화염구</t>
    <phoneticPr fontId="2" type="noConversion"/>
  </si>
  <si>
    <t>불안정한 고서</t>
    <phoneticPr fontId="2" type="noConversion"/>
  </si>
  <si>
    <t>블링크</t>
    <phoneticPr fontId="2" type="noConversion"/>
  </si>
  <si>
    <t>지혜</t>
    <phoneticPr fontId="2" type="noConversion"/>
  </si>
  <si>
    <t>마력 폭격</t>
    <phoneticPr fontId="2" type="noConversion"/>
  </si>
  <si>
    <t>마력창</t>
    <phoneticPr fontId="2" type="noConversion"/>
  </si>
  <si>
    <t>응급 처치</t>
    <phoneticPr fontId="2" type="noConversion"/>
  </si>
  <si>
    <t>화염 폭풍</t>
    <phoneticPr fontId="2" type="noConversion"/>
  </si>
  <si>
    <t>전기 충격</t>
    <phoneticPr fontId="2" type="noConversion"/>
  </si>
  <si>
    <t>바람 보호막</t>
    <phoneticPr fontId="2" type="noConversion"/>
  </si>
  <si>
    <t>비전 광선</t>
    <phoneticPr fontId="2" type="noConversion"/>
  </si>
  <si>
    <t>비전 폭발</t>
    <phoneticPr fontId="2" type="noConversion"/>
  </si>
  <si>
    <t>붕괴</t>
    <phoneticPr fontId="2" type="noConversion"/>
  </si>
  <si>
    <t>대상에게 데미지를 7 줍니다.</t>
    <phoneticPr fontId="2" type="noConversion"/>
  </si>
  <si>
    <t>대상에게 데미지를 8 줍니다.</t>
    <phoneticPr fontId="2" type="noConversion"/>
  </si>
  <si>
    <t>쉴드를 5 생성합니다.</t>
    <phoneticPr fontId="2" type="noConversion"/>
  </si>
  <si>
    <t>쉴드를 6 생성합니다.</t>
    <phoneticPr fontId="2" type="noConversion"/>
  </si>
  <si>
    <t>쉴드를 7 생성합니다.</t>
    <phoneticPr fontId="2" type="noConversion"/>
  </si>
  <si>
    <t>2칸 이내 대상 위치로 이동합니다.</t>
    <phoneticPr fontId="2" type="noConversion"/>
  </si>
  <si>
    <t>3칸 이내 대상 위치로 이동합니다.</t>
    <phoneticPr fontId="2" type="noConversion"/>
  </si>
  <si>
    <t>4칸 이내 대상 위치로 이동합니다.</t>
    <phoneticPr fontId="2" type="noConversion"/>
  </si>
  <si>
    <t>카드를 1장 드로우합니다.
그 카드의 비용이 0이 되고,
망각 효과가 부여됩니다.</t>
    <phoneticPr fontId="2" type="noConversion"/>
  </si>
  <si>
    <t>카드를 2장 드로우합니다.
그 카드들의 비용이 0이 되고,
망각 효과가 부여됩니다.</t>
    <phoneticPr fontId="2" type="noConversion"/>
  </si>
  <si>
    <t>1턴간 공격력이 1 증가합니다.</t>
    <phoneticPr fontId="2" type="noConversion"/>
  </si>
  <si>
    <t>공격력이 1 증가합니다.</t>
    <phoneticPr fontId="2" type="noConversion"/>
  </si>
  <si>
    <t>대상에게 데미지를 
5만큼 3번 줍니다.</t>
    <phoneticPr fontId="2" type="noConversion"/>
  </si>
  <si>
    <t>대상에게 데미지를 
5만큼 4번 줍니다.</t>
    <phoneticPr fontId="2" type="noConversion"/>
  </si>
  <si>
    <t>대상에게 데미지를 
5만큼 5번 줍니다.</t>
    <phoneticPr fontId="2" type="noConversion"/>
  </si>
  <si>
    <t>망각, 자신의 체력을 5 회복합니다.</t>
    <phoneticPr fontId="2" type="noConversion"/>
  </si>
  <si>
    <t>망각, 자신의 체력을 7 회복합니다.</t>
    <phoneticPr fontId="2" type="noConversion"/>
  </si>
  <si>
    <t>망각, 자신의 체력을 10 회복합니다.</t>
    <phoneticPr fontId="2" type="noConversion"/>
  </si>
  <si>
    <t>대상에게 데미지를
10만큼 2번 줍니다.</t>
    <phoneticPr fontId="2" type="noConversion"/>
  </si>
  <si>
    <t>대상에게 데미지를 2 주고
화상을 3 부여합니다.</t>
    <phoneticPr fontId="2" type="noConversion"/>
  </si>
  <si>
    <t>대상에게 데미지를 3 주고
화상을 4 부여합니다.</t>
    <phoneticPr fontId="2" type="noConversion"/>
  </si>
  <si>
    <t>대상에게 데미지를 7 주고
취약을 2 부여합니다.</t>
    <phoneticPr fontId="2" type="noConversion"/>
  </si>
  <si>
    <t>대상에게 데미지를 8 주고
취약을 3 부여합니다.</t>
    <phoneticPr fontId="2" type="noConversion"/>
  </si>
  <si>
    <t>대상에게 데미지를 10 주고
취약을 3 부여합니다.</t>
    <phoneticPr fontId="2" type="noConversion"/>
  </si>
  <si>
    <t>대상에게 데미지를 3 주고
화상을 5 부여합니다.</t>
    <phoneticPr fontId="2" type="noConversion"/>
  </si>
  <si>
    <t>대상에게 데미지를 8 주고
화상을 5 부여합니다.</t>
    <phoneticPr fontId="2" type="noConversion"/>
  </si>
  <si>
    <t>대상에게 데미지를 10 주고
화상을 5 부여합니다.</t>
    <phoneticPr fontId="2" type="noConversion"/>
  </si>
  <si>
    <t>대상에게 데미지를 12 주고
화상을 5 부여합니다.</t>
    <phoneticPr fontId="2" type="noConversion"/>
  </si>
  <si>
    <t>대상에게 데미지를
13만큼 3번 줍니다.</t>
    <phoneticPr fontId="2" type="noConversion"/>
  </si>
  <si>
    <t>대상에게 데미지를
13만큼 2번 줍니다.</t>
    <phoneticPr fontId="2" type="noConversion"/>
  </si>
  <si>
    <r>
      <t xml:space="preserve">쉴드를 </t>
    </r>
    <r>
      <rPr>
        <sz val="11"/>
        <rFont val="맑은 고딕"/>
        <family val="3"/>
        <charset val="129"/>
        <scheme val="minor"/>
      </rPr>
      <t xml:space="preserve">3 </t>
    </r>
    <r>
      <rPr>
        <sz val="11"/>
        <color theme="1"/>
        <rFont val="맑은 고딕"/>
        <family val="2"/>
        <charset val="129"/>
        <scheme val="minor"/>
      </rPr>
      <t>생성합니다.
카드를 1장 드로우합니다.</t>
    </r>
    <phoneticPr fontId="2" type="noConversion"/>
  </si>
  <si>
    <r>
      <t xml:space="preserve">쉴드를 </t>
    </r>
    <r>
      <rPr>
        <sz val="11"/>
        <rFont val="맑은 고딕"/>
        <family val="3"/>
        <charset val="129"/>
        <scheme val="minor"/>
      </rPr>
      <t xml:space="preserve">5 </t>
    </r>
    <r>
      <rPr>
        <sz val="11"/>
        <color theme="1"/>
        <rFont val="맑은 고딕"/>
        <family val="2"/>
        <charset val="129"/>
        <scheme val="minor"/>
      </rPr>
      <t>생성합니다.
카드를 1장 드로우합니다.</t>
    </r>
    <phoneticPr fontId="2" type="noConversion"/>
  </si>
  <si>
    <r>
      <t xml:space="preserve">쉴드를 </t>
    </r>
    <r>
      <rPr>
        <sz val="11"/>
        <rFont val="맑은 고딕"/>
        <family val="3"/>
        <charset val="129"/>
        <scheme val="minor"/>
      </rPr>
      <t xml:space="preserve">6 </t>
    </r>
    <r>
      <rPr>
        <sz val="11"/>
        <color theme="1"/>
        <rFont val="맑은 고딕"/>
        <family val="2"/>
        <charset val="129"/>
        <scheme val="minor"/>
      </rPr>
      <t>생성합니다.
카드를 2장 드로우합니다.</t>
    </r>
    <phoneticPr fontId="2" type="noConversion"/>
  </si>
  <si>
    <t>대상에게 데미지를 5 주고
모든 디버프 수치를 1 증가시킵니다.</t>
    <phoneticPr fontId="2" type="noConversion"/>
  </si>
  <si>
    <t>대상에게 데미지를 7 주고
모든 디버프 수치를 1 증가시킵니다.</t>
    <phoneticPr fontId="2" type="noConversion"/>
  </si>
  <si>
    <t>대상에게 데미지를 7 주고
모든 디버프 수치를 2 증가시킵니다.</t>
    <phoneticPr fontId="2" type="noConversion"/>
  </si>
  <si>
    <t>대상에게 대상의 디버프 수치의
2배만큼 데미지를 줍니다.</t>
    <phoneticPr fontId="2" type="noConversion"/>
  </si>
  <si>
    <t>대상에게 대상의 디버프 수치의
3배만큼 데미지를 줍니다.</t>
    <phoneticPr fontId="2" type="noConversion"/>
  </si>
  <si>
    <t>대상에게 데미지를 5 줍니다.
쉴드를 가진 대상에게는
2배의 데미지를 줍니다.</t>
    <phoneticPr fontId="2" type="noConversion"/>
  </si>
  <si>
    <t>대상에게 데미지를 6 줍니다.
쉴드를 가진 대상에게는
2배의 데미지를 줍니다.</t>
    <phoneticPr fontId="2" type="noConversion"/>
  </si>
  <si>
    <t>대상에게 데미지를 6 줍니다.
쉴드를 가진 대상에게는
3배의 데미지를 줍니다.</t>
    <phoneticPr fontId="2" type="noConversion"/>
  </si>
  <si>
    <t>데이터 값</t>
    <phoneticPr fontId="2" type="noConversion"/>
  </si>
  <si>
    <t>Null</t>
    <phoneticPr fontId="2" type="noConversion"/>
  </si>
  <si>
    <t>Notes</t>
    <phoneticPr fontId="2" type="noConversion"/>
  </si>
  <si>
    <t>이동 카드</t>
    <phoneticPr fontId="2" type="noConversion"/>
  </si>
  <si>
    <t>5, 5, 5</t>
    <phoneticPr fontId="2" type="noConversion"/>
  </si>
  <si>
    <t>5, 5, 5, 5</t>
    <phoneticPr fontId="2" type="noConversion"/>
  </si>
  <si>
    <t>5, 5, 5, 5, 5</t>
    <phoneticPr fontId="2" type="noConversion"/>
  </si>
  <si>
    <t>10, 10</t>
    <phoneticPr fontId="2" type="noConversion"/>
  </si>
  <si>
    <t>13, 13</t>
    <phoneticPr fontId="2" type="noConversion"/>
  </si>
  <si>
    <t>13, 13, 13</t>
    <phoneticPr fontId="2" type="noConversion"/>
  </si>
  <si>
    <t>비고 참조</t>
    <phoneticPr fontId="2" type="noConversion"/>
  </si>
  <si>
    <t>데미지 = 대상의 모든 디버프 수치 X 2</t>
    <phoneticPr fontId="2" type="noConversion"/>
  </si>
  <si>
    <t>데미지 = 대상의 모든 디버프 수치 X 3</t>
    <phoneticPr fontId="2" type="noConversion"/>
  </si>
  <si>
    <t>대상의 모든 디버프 수치 증가</t>
    <phoneticPr fontId="2" type="noConversion"/>
  </si>
  <si>
    <t>쉴드 보유 시 데미지 = 기본 데미지 X 2</t>
    <phoneticPr fontId="2" type="noConversion"/>
  </si>
  <si>
    <t>쉴드 보유 시 데미지 = 기본 데미지 X 3</t>
    <phoneticPr fontId="2" type="noConversion"/>
  </si>
  <si>
    <t>순서</t>
    <phoneticPr fontId="2" type="noConversion"/>
  </si>
  <si>
    <t>비고</t>
    <phoneticPr fontId="2" type="noConversion"/>
  </si>
  <si>
    <t>기본 데미지</t>
    <phoneticPr fontId="2" type="noConversion"/>
  </si>
  <si>
    <t>캐릭터 공격력</t>
    <phoneticPr fontId="2" type="noConversion"/>
  </si>
  <si>
    <t>계산 값</t>
    <phoneticPr fontId="2" type="noConversion"/>
  </si>
  <si>
    <t>적 캐릭터의 경우 해당 없음</t>
    <phoneticPr fontId="2" type="noConversion"/>
  </si>
  <si>
    <t>데미지 배율</t>
    <phoneticPr fontId="2" type="noConversion"/>
  </si>
  <si>
    <t>최종 공격력</t>
    <phoneticPr fontId="2" type="noConversion"/>
  </si>
  <si>
    <t>최종 배율</t>
    <phoneticPr fontId="2" type="noConversion"/>
  </si>
  <si>
    <t>[7]</t>
    <phoneticPr fontId="2" type="noConversion"/>
  </si>
  <si>
    <t>[6]</t>
    <phoneticPr fontId="2" type="noConversion"/>
  </si>
  <si>
    <t>[2] + [3] + [4]</t>
    <phoneticPr fontId="2" type="noConversion"/>
  </si>
  <si>
    <t>[4]</t>
    <phoneticPr fontId="2" type="noConversion"/>
  </si>
  <si>
    <t>[3]</t>
    <phoneticPr fontId="2" type="noConversion"/>
  </si>
  <si>
    <t>[2]</t>
    <phoneticPr fontId="2" type="noConversion"/>
  </si>
  <si>
    <t>[1]</t>
    <phoneticPr fontId="2" type="noConversion"/>
  </si>
  <si>
    <t>[8]</t>
    <phoneticPr fontId="2" type="noConversion"/>
  </si>
  <si>
    <t>[6] * [7] * [8]</t>
    <phoneticPr fontId="2" type="noConversion"/>
  </si>
  <si>
    <t>기본 배율</t>
    <phoneticPr fontId="2" type="noConversion"/>
  </si>
  <si>
    <t>기본값</t>
    <phoneticPr fontId="2" type="noConversion"/>
  </si>
  <si>
    <t>연산 종류</t>
    <phoneticPr fontId="2" type="noConversion"/>
  </si>
  <si>
    <t>합</t>
    <phoneticPr fontId="2" type="noConversion"/>
  </si>
  <si>
    <t>곱</t>
    <phoneticPr fontId="2" type="noConversion"/>
  </si>
  <si>
    <t>최솟값</t>
    <phoneticPr fontId="2" type="noConversion"/>
  </si>
  <si>
    <t>없음</t>
    <phoneticPr fontId="2" type="noConversion"/>
  </si>
  <si>
    <t>아이템 공격력</t>
    <phoneticPr fontId="2" type="noConversion"/>
  </si>
  <si>
    <t>카드 공격력</t>
    <phoneticPr fontId="2" type="noConversion"/>
  </si>
  <si>
    <t>최종 가하는 데미지</t>
    <phoneticPr fontId="2" type="noConversion"/>
  </si>
  <si>
    <t>[5] * [9]</t>
    <phoneticPr fontId="2" type="noConversion"/>
  </si>
  <si>
    <t>계산자</t>
    <phoneticPr fontId="2" type="noConversion"/>
  </si>
  <si>
    <t>공격</t>
    <phoneticPr fontId="2" type="noConversion"/>
  </si>
  <si>
    <t>피격</t>
    <phoneticPr fontId="2" type="noConversion"/>
  </si>
  <si>
    <t>[11]</t>
    <phoneticPr fontId="2" type="noConversion"/>
  </si>
  <si>
    <t>[12]</t>
    <phoneticPr fontId="2" type="noConversion"/>
  </si>
  <si>
    <t>최종 받는 데미지</t>
    <phoneticPr fontId="2" type="noConversion"/>
  </si>
  <si>
    <t>[10] - ([11] + [12])</t>
    <phoneticPr fontId="2" type="noConversion"/>
  </si>
  <si>
    <t>[14]</t>
    <phoneticPr fontId="2" type="noConversion"/>
  </si>
  <si>
    <t>최종 체력 감소량</t>
    <phoneticPr fontId="2" type="noConversion"/>
  </si>
  <si>
    <t>[13] + [14]</t>
    <phoneticPr fontId="2" type="noConversion"/>
  </si>
  <si>
    <t>카드 효과 증폭 배율</t>
    <phoneticPr fontId="2" type="noConversion"/>
  </si>
  <si>
    <t>데미지가 0 이하가 되면 데미지 계산 종료</t>
    <phoneticPr fontId="2" type="noConversion"/>
  </si>
  <si>
    <r>
      <t>최종 체력 감소량 = (</t>
    </r>
    <r>
      <rPr>
        <b/>
        <sz val="11"/>
        <color rgb="FFC00000"/>
        <rFont val="맑은 고딕"/>
        <family val="3"/>
        <charset val="129"/>
        <scheme val="minor"/>
      </rPr>
      <t>기본 데미지</t>
    </r>
    <r>
      <rPr>
        <b/>
        <sz val="11"/>
        <color theme="1"/>
        <rFont val="맑은 고딕"/>
        <family val="3"/>
        <charset val="129"/>
        <scheme val="minor"/>
      </rPr>
      <t xml:space="preserve"> +</t>
    </r>
    <r>
      <rPr>
        <b/>
        <sz val="11"/>
        <color rgb="FFC00000"/>
        <rFont val="맑은 고딕"/>
        <family val="3"/>
        <charset val="129"/>
        <scheme val="minor"/>
      </rPr>
      <t xml:space="preserve"> 캐릭터 공격력 </t>
    </r>
    <r>
      <rPr>
        <b/>
        <sz val="11"/>
        <color theme="1"/>
        <rFont val="맑은 고딕"/>
        <family val="3"/>
        <charset val="129"/>
        <scheme val="minor"/>
      </rPr>
      <t xml:space="preserve">+ </t>
    </r>
    <r>
      <rPr>
        <b/>
        <sz val="11"/>
        <color rgb="FFC00000"/>
        <rFont val="맑은 고딕"/>
        <family val="3"/>
        <charset val="129"/>
        <scheme val="minor"/>
      </rPr>
      <t xml:space="preserve">아이템 공격력 </t>
    </r>
    <r>
      <rPr>
        <b/>
        <sz val="11"/>
        <color theme="1"/>
        <rFont val="맑은 고딕"/>
        <family val="3"/>
        <charset val="129"/>
        <scheme val="minor"/>
      </rPr>
      <t xml:space="preserve">+ </t>
    </r>
    <r>
      <rPr>
        <b/>
        <sz val="11"/>
        <color rgb="FFC00000"/>
        <rFont val="맑은 고딕"/>
        <family val="3"/>
        <charset val="129"/>
        <scheme val="minor"/>
      </rPr>
      <t>카드 공격력</t>
    </r>
    <r>
      <rPr>
        <b/>
        <sz val="11"/>
        <color theme="1"/>
        <rFont val="맑은 고딕"/>
        <family val="3"/>
        <charset val="129"/>
        <scheme val="minor"/>
      </rPr>
      <t>) * (</t>
    </r>
    <r>
      <rPr>
        <b/>
        <sz val="11"/>
        <color rgb="FFFFC000"/>
        <rFont val="맑은 고딕"/>
        <family val="3"/>
        <charset val="129"/>
        <scheme val="minor"/>
      </rPr>
      <t>데미지 배율</t>
    </r>
    <r>
      <rPr>
        <b/>
        <sz val="11"/>
        <color theme="1"/>
        <rFont val="맑은 고딕"/>
        <family val="3"/>
        <charset val="129"/>
        <scheme val="minor"/>
      </rPr>
      <t xml:space="preserve"> * </t>
    </r>
    <r>
      <rPr>
        <b/>
        <sz val="11"/>
        <color rgb="FFFFC000"/>
        <rFont val="맑은 고딕"/>
        <family val="3"/>
        <charset val="129"/>
        <scheme val="minor"/>
      </rPr>
      <t>카드 효과 증폭 배율</t>
    </r>
    <r>
      <rPr>
        <b/>
        <sz val="11"/>
        <color theme="1"/>
        <rFont val="맑은 고딕"/>
        <family val="3"/>
        <charset val="129"/>
        <scheme val="minor"/>
      </rPr>
      <t>) - (</t>
    </r>
    <r>
      <rPr>
        <b/>
        <sz val="11"/>
        <color rgb="FF00B050"/>
        <rFont val="맑은 고딕"/>
        <family val="3"/>
        <charset val="129"/>
        <scheme val="minor"/>
      </rPr>
      <t xml:space="preserve">견고 </t>
    </r>
    <r>
      <rPr>
        <b/>
        <sz val="11"/>
        <rFont val="맑은 고딕"/>
        <family val="3"/>
        <charset val="129"/>
        <scheme val="minor"/>
      </rPr>
      <t>+</t>
    </r>
    <r>
      <rPr>
        <b/>
        <sz val="11"/>
        <color rgb="FF00B050"/>
        <rFont val="맑은 고딕"/>
        <family val="3"/>
        <charset val="129"/>
        <scheme val="minor"/>
      </rPr>
      <t xml:space="preserve"> 쉴드</t>
    </r>
    <r>
      <rPr>
        <b/>
        <sz val="11"/>
        <color theme="1"/>
        <rFont val="맑은 고딕"/>
        <family val="3"/>
        <charset val="129"/>
        <scheme val="minor"/>
      </rPr>
      <t xml:space="preserve">) + </t>
    </r>
    <r>
      <rPr>
        <b/>
        <sz val="11"/>
        <color rgb="FF0070C0"/>
        <rFont val="맑은 고딕"/>
        <family val="3"/>
        <charset val="129"/>
        <scheme val="minor"/>
      </rPr>
      <t>화상</t>
    </r>
    <phoneticPr fontId="2" type="noConversion"/>
  </si>
  <si>
    <t>계산 후 데미지 감소량만큼 쉴드 수치 감소</t>
    <phoneticPr fontId="2" type="noConversion"/>
  </si>
  <si>
    <t>계산 수 화상 수치 1 감소</t>
    <phoneticPr fontId="2" type="noConversion"/>
  </si>
  <si>
    <t>계산 후 견고 수치 1 감소</t>
    <phoneticPr fontId="2" type="noConversion"/>
  </si>
  <si>
    <t>드로우한 카드 비용 감소 및 망각 부여</t>
    <phoneticPr fontId="2" type="noConversion"/>
  </si>
  <si>
    <t>계산식</t>
    <phoneticPr fontId="2" type="noConversion"/>
  </si>
  <si>
    <t>데미지 처리 순서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</si>
</sst>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662940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2ADF9094-BC6A-41BA-A937-B9394387BDEE}"/>
            </a:ext>
          </a:extLst>
        </xdr:cNvPr>
        <xdr:cNvSpPr/>
      </xdr:nvSpPr>
      <xdr:spPr>
        <a:xfrm>
          <a:off x="1958340" y="179832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662940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7AFCA787-3251-41DF-8031-F4EE5A63BD62}"/>
            </a:ext>
          </a:extLst>
        </xdr:cNvPr>
        <xdr:cNvSpPr/>
      </xdr:nvSpPr>
      <xdr:spPr>
        <a:xfrm>
          <a:off x="1958340" y="45720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662940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D6B215D6-EAEC-4FED-B22D-CEE347C0CC78}"/>
            </a:ext>
          </a:extLst>
        </xdr:cNvPr>
        <xdr:cNvSpPr/>
      </xdr:nvSpPr>
      <xdr:spPr>
        <a:xfrm>
          <a:off x="1958340" y="112776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662940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53806B3-A3AC-4ED1-B0A0-E424141EA48F}"/>
            </a:ext>
          </a:extLst>
        </xdr:cNvPr>
        <xdr:cNvSpPr/>
      </xdr:nvSpPr>
      <xdr:spPr>
        <a:xfrm>
          <a:off x="1958340" y="448056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662940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A8667D6-A8D1-4967-9B87-1272A7557AFB}"/>
            </a:ext>
          </a:extLst>
        </xdr:cNvPr>
        <xdr:cNvSpPr/>
      </xdr:nvSpPr>
      <xdr:spPr>
        <a:xfrm>
          <a:off x="1958340" y="515112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662940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C863F46F-9847-4235-BF4F-E0C1AF547826}"/>
            </a:ext>
          </a:extLst>
        </xdr:cNvPr>
        <xdr:cNvSpPr/>
      </xdr:nvSpPr>
      <xdr:spPr>
        <a:xfrm>
          <a:off x="1958340" y="582168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662940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3DFD737-036B-4322-90B1-B6F8CFFEA2D1}"/>
            </a:ext>
          </a:extLst>
        </xdr:cNvPr>
        <xdr:cNvSpPr/>
      </xdr:nvSpPr>
      <xdr:spPr>
        <a:xfrm>
          <a:off x="1958340" y="649224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662940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84299C96-9651-4835-A9F0-2550E1C245BF}"/>
            </a:ext>
          </a:extLst>
        </xdr:cNvPr>
        <xdr:cNvSpPr/>
      </xdr:nvSpPr>
      <xdr:spPr>
        <a:xfrm>
          <a:off x="1958340" y="716280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662940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86115778-CCED-4FB1-BC5C-68228E9481C4}"/>
            </a:ext>
          </a:extLst>
        </xdr:cNvPr>
        <xdr:cNvSpPr/>
      </xdr:nvSpPr>
      <xdr:spPr>
        <a:xfrm>
          <a:off x="1958340" y="783336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662940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479A9E6D-9770-4916-8119-8E0670C438AA}"/>
            </a:ext>
          </a:extLst>
        </xdr:cNvPr>
        <xdr:cNvSpPr/>
      </xdr:nvSpPr>
      <xdr:spPr>
        <a:xfrm>
          <a:off x="1958340" y="1386840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20</xdr:row>
      <xdr:rowOff>662940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94E55740-8669-47C7-AD48-10A0BF26AC96}"/>
            </a:ext>
          </a:extLst>
        </xdr:cNvPr>
        <xdr:cNvSpPr/>
      </xdr:nvSpPr>
      <xdr:spPr>
        <a:xfrm>
          <a:off x="1958340" y="1252728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662940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CD141D0C-F93A-45F0-BBF5-F4641362578D}"/>
            </a:ext>
          </a:extLst>
        </xdr:cNvPr>
        <xdr:cNvSpPr/>
      </xdr:nvSpPr>
      <xdr:spPr>
        <a:xfrm>
          <a:off x="1958340" y="1319784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662940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43EBAE76-6CD5-4783-8EAE-D881A4E20855}"/>
            </a:ext>
          </a:extLst>
        </xdr:cNvPr>
        <xdr:cNvSpPr/>
      </xdr:nvSpPr>
      <xdr:spPr>
        <a:xfrm>
          <a:off x="1958340" y="1453896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662940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A613311C-BFF4-4F30-B2ED-ABC9ADE1A6E5}"/>
            </a:ext>
          </a:extLst>
        </xdr:cNvPr>
        <xdr:cNvSpPr/>
      </xdr:nvSpPr>
      <xdr:spPr>
        <a:xfrm>
          <a:off x="1958340" y="1520952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662940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E91B30D8-D3FC-43A6-8234-AB73D9CCC339}"/>
            </a:ext>
          </a:extLst>
        </xdr:cNvPr>
        <xdr:cNvSpPr/>
      </xdr:nvSpPr>
      <xdr:spPr>
        <a:xfrm>
          <a:off x="1958340" y="1588008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662940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4ABD5C6B-7A0A-4BF1-92A1-349367B7F8FC}"/>
            </a:ext>
          </a:extLst>
        </xdr:cNvPr>
        <xdr:cNvSpPr/>
      </xdr:nvSpPr>
      <xdr:spPr>
        <a:xfrm>
          <a:off x="1958340" y="1856232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4</xdr:col>
      <xdr:colOff>0</xdr:colOff>
      <xdr:row>30</xdr:row>
      <xdr:rowOff>662940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5FEE1265-7539-4F71-8089-180197BA74D7}"/>
            </a:ext>
          </a:extLst>
        </xdr:cNvPr>
        <xdr:cNvSpPr/>
      </xdr:nvSpPr>
      <xdr:spPr>
        <a:xfrm>
          <a:off x="1958340" y="1923288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662940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BE07A7B3-931A-4C1F-88E1-79EF56EB516B}"/>
            </a:ext>
          </a:extLst>
        </xdr:cNvPr>
        <xdr:cNvSpPr/>
      </xdr:nvSpPr>
      <xdr:spPr>
        <a:xfrm>
          <a:off x="1958340" y="1990344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662940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561930DA-FE0B-4839-8D79-38FBFF8843CF}"/>
            </a:ext>
          </a:extLst>
        </xdr:cNvPr>
        <xdr:cNvSpPr/>
      </xdr:nvSpPr>
      <xdr:spPr>
        <a:xfrm>
          <a:off x="1958340" y="2057400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662940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53711461-7210-4BB5-80B3-6A1E1D23C49E}"/>
            </a:ext>
          </a:extLst>
        </xdr:cNvPr>
        <xdr:cNvSpPr/>
      </xdr:nvSpPr>
      <xdr:spPr>
        <a:xfrm>
          <a:off x="1958340" y="2124456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662940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B4C98CEC-720C-4D6A-B6F0-727BAF8EAB14}"/>
            </a:ext>
          </a:extLst>
        </xdr:cNvPr>
        <xdr:cNvSpPr/>
      </xdr:nvSpPr>
      <xdr:spPr>
        <a:xfrm>
          <a:off x="1958340" y="2191512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662940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EE67824B-251D-44C5-A030-6D733BECCA54}"/>
            </a:ext>
          </a:extLst>
        </xdr:cNvPr>
        <xdr:cNvSpPr/>
      </xdr:nvSpPr>
      <xdr:spPr>
        <a:xfrm>
          <a:off x="1958340" y="2459736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4</xdr:col>
      <xdr:colOff>0</xdr:colOff>
      <xdr:row>39</xdr:row>
      <xdr:rowOff>662940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927C92EB-7191-403B-BC20-72A89B097519}"/>
            </a:ext>
          </a:extLst>
        </xdr:cNvPr>
        <xdr:cNvSpPr/>
      </xdr:nvSpPr>
      <xdr:spPr>
        <a:xfrm>
          <a:off x="1958340" y="2526792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662940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B1EDCFE2-C66B-4DE8-BE69-735ED85EF276}"/>
            </a:ext>
          </a:extLst>
        </xdr:cNvPr>
        <xdr:cNvSpPr/>
      </xdr:nvSpPr>
      <xdr:spPr>
        <a:xfrm>
          <a:off x="1958340" y="2593848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41</xdr:row>
      <xdr:rowOff>0</xdr:rowOff>
    </xdr:from>
    <xdr:to>
      <xdr:col>4</xdr:col>
      <xdr:colOff>0</xdr:colOff>
      <xdr:row>41</xdr:row>
      <xdr:rowOff>662940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D142EAB1-A73F-40E6-AA52-2A6485C44371}"/>
            </a:ext>
          </a:extLst>
        </xdr:cNvPr>
        <xdr:cNvSpPr/>
      </xdr:nvSpPr>
      <xdr:spPr>
        <a:xfrm>
          <a:off x="1958340" y="2660904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42</xdr:row>
      <xdr:rowOff>0</xdr:rowOff>
    </xdr:from>
    <xdr:to>
      <xdr:col>4</xdr:col>
      <xdr:colOff>0</xdr:colOff>
      <xdr:row>42</xdr:row>
      <xdr:rowOff>662940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009173B5-D2DB-4145-A38B-C523FA14DF6E}"/>
            </a:ext>
          </a:extLst>
        </xdr:cNvPr>
        <xdr:cNvSpPr/>
      </xdr:nvSpPr>
      <xdr:spPr>
        <a:xfrm>
          <a:off x="1958340" y="2727960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43</xdr:row>
      <xdr:rowOff>662940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B02FCEAF-9653-44DE-AE02-039B504599A9}"/>
            </a:ext>
          </a:extLst>
        </xdr:cNvPr>
        <xdr:cNvSpPr/>
      </xdr:nvSpPr>
      <xdr:spPr>
        <a:xfrm>
          <a:off x="1958340" y="2795016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4</xdr:col>
      <xdr:colOff>0</xdr:colOff>
      <xdr:row>44</xdr:row>
      <xdr:rowOff>662940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D9C3488D-E4BF-491D-82A5-BF82B373A1DB}"/>
            </a:ext>
          </a:extLst>
        </xdr:cNvPr>
        <xdr:cNvSpPr/>
      </xdr:nvSpPr>
      <xdr:spPr>
        <a:xfrm>
          <a:off x="1958340" y="2862072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662940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1C66322D-3F42-4258-851B-433EB23F8906}"/>
            </a:ext>
          </a:extLst>
        </xdr:cNvPr>
        <xdr:cNvSpPr/>
      </xdr:nvSpPr>
      <xdr:spPr>
        <a:xfrm>
          <a:off x="1958340" y="2929128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662940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D56F0EF1-88F8-4CAF-A4D5-D2C1CA8122E2}"/>
            </a:ext>
          </a:extLst>
        </xdr:cNvPr>
        <xdr:cNvSpPr/>
      </xdr:nvSpPr>
      <xdr:spPr>
        <a:xfrm>
          <a:off x="1958340" y="29961840"/>
          <a:ext cx="670560" cy="66294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056C-A4EE-4370-9C14-8AA77B309E3E}">
  <dimension ref="A1:K49"/>
  <sheetViews>
    <sheetView tabSelected="1" topLeftCell="A3" zoomScale="70" zoomScaleNormal="70" workbookViewId="0">
      <selection activeCell="K43" sqref="I33:K43"/>
    </sheetView>
  </sheetViews>
  <sheetFormatPr defaultRowHeight="17.399999999999999"/>
  <cols>
    <col min="1" max="3" width="21" style="3" customWidth="1"/>
    <col min="4" max="4" width="8.796875" style="3" customWidth="1"/>
    <col min="5" max="7" width="21" style="3" customWidth="1"/>
    <col min="8" max="8" width="8.796875" style="3" customWidth="1"/>
    <col min="9" max="11" width="21" style="3" customWidth="1"/>
    <col min="12" max="12" width="8.796875" style="3" customWidth="1"/>
    <col min="13" max="15" width="21" style="3" customWidth="1"/>
    <col min="16" max="16" width="8.796875" style="3" customWidth="1"/>
    <col min="17" max="24" width="21" style="3" customWidth="1"/>
    <col min="25" max="16384" width="8.796875" style="3"/>
  </cols>
  <sheetData>
    <row r="1" spans="1:11" ht="18" thickBot="1">
      <c r="A1" s="28" t="s">
        <v>121</v>
      </c>
      <c r="B1" s="28"/>
      <c r="C1" s="28"/>
      <c r="E1" s="24" t="s">
        <v>0</v>
      </c>
      <c r="F1" s="25"/>
      <c r="G1" s="26"/>
      <c r="I1" s="24" t="s">
        <v>34</v>
      </c>
      <c r="J1" s="25"/>
      <c r="K1" s="26"/>
    </row>
    <row r="2" spans="1:11" ht="18" thickBot="1">
      <c r="A2" s="29">
        <v>45094</v>
      </c>
      <c r="B2" s="30"/>
      <c r="C2" s="31"/>
      <c r="E2" s="4" t="s">
        <v>113</v>
      </c>
      <c r="F2" s="4" t="s">
        <v>16</v>
      </c>
      <c r="G2" s="4" t="s">
        <v>17</v>
      </c>
      <c r="I2" s="4" t="s">
        <v>113</v>
      </c>
      <c r="J2" s="4" t="s">
        <v>16</v>
      </c>
      <c r="K2" s="4" t="s">
        <v>17</v>
      </c>
    </row>
    <row r="3" spans="1:11" ht="18" thickBot="1">
      <c r="E3" s="4" t="s">
        <v>2</v>
      </c>
      <c r="F3" s="6" t="s">
        <v>1</v>
      </c>
      <c r="G3" s="6" t="s">
        <v>2</v>
      </c>
      <c r="I3" s="4" t="s">
        <v>36</v>
      </c>
      <c r="J3" s="6" t="s">
        <v>41</v>
      </c>
      <c r="K3" s="6" t="s">
        <v>46</v>
      </c>
    </row>
    <row r="4" spans="1:11" ht="18" thickBot="1">
      <c r="A4" s="27" t="s">
        <v>122</v>
      </c>
      <c r="B4" s="27"/>
      <c r="C4" s="27"/>
      <c r="E4" s="4" t="s">
        <v>18</v>
      </c>
      <c r="F4" s="6" t="s">
        <v>3</v>
      </c>
      <c r="G4" s="6" t="s">
        <v>4</v>
      </c>
      <c r="I4" s="4" t="s">
        <v>83</v>
      </c>
      <c r="J4" s="6" t="s">
        <v>40</v>
      </c>
      <c r="K4" s="6" t="s">
        <v>45</v>
      </c>
    </row>
    <row r="5" spans="1:11" ht="18" thickBot="1">
      <c r="A5" s="10" t="s">
        <v>113</v>
      </c>
      <c r="B5" s="10" t="s">
        <v>119</v>
      </c>
      <c r="C5" s="10" t="s">
        <v>118</v>
      </c>
      <c r="E5" s="4" t="s">
        <v>24</v>
      </c>
      <c r="F5" s="6" t="s">
        <v>1</v>
      </c>
      <c r="G5" s="6" t="s">
        <v>44</v>
      </c>
    </row>
    <row r="6" spans="1:11" ht="18" thickBot="1">
      <c r="A6" s="10" t="s">
        <v>97</v>
      </c>
      <c r="B6" s="6" t="s">
        <v>117</v>
      </c>
      <c r="C6" s="6" t="s">
        <v>0</v>
      </c>
      <c r="E6" s="4" t="s">
        <v>19</v>
      </c>
      <c r="F6" s="6" t="s">
        <v>1</v>
      </c>
      <c r="G6" s="6" t="s">
        <v>5</v>
      </c>
      <c r="I6" s="24" t="s">
        <v>41</v>
      </c>
      <c r="J6" s="25"/>
      <c r="K6" s="26"/>
    </row>
    <row r="7" spans="1:11" ht="18" thickBot="1">
      <c r="A7" s="10" t="s">
        <v>134</v>
      </c>
      <c r="B7" s="6" t="s">
        <v>117</v>
      </c>
      <c r="C7" s="6" t="s">
        <v>28</v>
      </c>
      <c r="E7" s="4" t="s">
        <v>78</v>
      </c>
      <c r="F7" s="6" t="s">
        <v>43</v>
      </c>
      <c r="G7" s="6" t="s">
        <v>79</v>
      </c>
      <c r="I7" s="4" t="s">
        <v>113</v>
      </c>
      <c r="J7" s="4" t="s">
        <v>194</v>
      </c>
      <c r="K7" s="4" t="s">
        <v>17</v>
      </c>
    </row>
    <row r="8" spans="1:11" ht="18" thickBot="1">
      <c r="A8" s="10" t="s">
        <v>35</v>
      </c>
      <c r="B8" s="6" t="s">
        <v>117</v>
      </c>
      <c r="C8" s="6" t="s">
        <v>33</v>
      </c>
      <c r="E8" s="4" t="s">
        <v>20</v>
      </c>
      <c r="F8" s="6" t="s">
        <v>3</v>
      </c>
      <c r="G8" s="6" t="s">
        <v>6</v>
      </c>
      <c r="I8" s="4" t="s">
        <v>47</v>
      </c>
      <c r="J8" s="6">
        <v>0</v>
      </c>
      <c r="K8" s="6" t="s">
        <v>54</v>
      </c>
    </row>
    <row r="9" spans="1:11" ht="18" thickBot="1">
      <c r="A9" s="10" t="s">
        <v>136</v>
      </c>
      <c r="B9" s="6" t="s">
        <v>117</v>
      </c>
      <c r="C9" s="6" t="s">
        <v>32</v>
      </c>
      <c r="I9" s="4" t="s">
        <v>50</v>
      </c>
      <c r="J9" s="6">
        <v>1</v>
      </c>
      <c r="K9" s="6" t="s">
        <v>51</v>
      </c>
    </row>
    <row r="10" spans="1:11" ht="18" thickBot="1">
      <c r="A10" s="10" t="s">
        <v>59</v>
      </c>
      <c r="B10" s="6" t="s">
        <v>117</v>
      </c>
      <c r="C10" s="6" t="s">
        <v>67</v>
      </c>
      <c r="E10" s="24" t="s">
        <v>28</v>
      </c>
      <c r="F10" s="25"/>
      <c r="G10" s="26"/>
      <c r="I10" s="4" t="s">
        <v>49</v>
      </c>
      <c r="J10" s="6">
        <v>2</v>
      </c>
      <c r="K10" s="6" t="s">
        <v>52</v>
      </c>
    </row>
    <row r="11" spans="1:11" ht="18" thickBot="1">
      <c r="A11" s="10" t="s">
        <v>60</v>
      </c>
      <c r="B11" s="6" t="s">
        <v>117</v>
      </c>
      <c r="C11" s="6" t="s">
        <v>72</v>
      </c>
      <c r="E11" s="4" t="s">
        <v>113</v>
      </c>
      <c r="F11" s="4" t="s">
        <v>16</v>
      </c>
      <c r="G11" s="4" t="s">
        <v>17</v>
      </c>
      <c r="I11" s="4" t="s">
        <v>48</v>
      </c>
      <c r="J11" s="6">
        <v>3</v>
      </c>
      <c r="K11" s="6" t="s">
        <v>53</v>
      </c>
    </row>
    <row r="12" spans="1:11" ht="18" thickBot="1">
      <c r="A12" s="10" t="s">
        <v>114</v>
      </c>
      <c r="B12" s="6" t="s">
        <v>135</v>
      </c>
      <c r="C12" s="6" t="s">
        <v>41</v>
      </c>
      <c r="E12" s="4" t="s">
        <v>21</v>
      </c>
      <c r="F12" s="6" t="s">
        <v>61</v>
      </c>
      <c r="G12" s="6" t="s">
        <v>7</v>
      </c>
    </row>
    <row r="13" spans="1:11" ht="18" thickBot="1">
      <c r="A13" s="10" t="s">
        <v>115</v>
      </c>
      <c r="B13" s="6" t="s">
        <v>135</v>
      </c>
      <c r="C13" s="6" t="s">
        <v>65</v>
      </c>
      <c r="E13" s="4" t="s">
        <v>22</v>
      </c>
      <c r="F13" s="6" t="s">
        <v>61</v>
      </c>
      <c r="G13" s="6" t="s">
        <v>8</v>
      </c>
      <c r="I13" s="24" t="s">
        <v>68</v>
      </c>
      <c r="J13" s="25"/>
      <c r="K13" s="26"/>
    </row>
    <row r="14" spans="1:11" ht="18" thickBot="1">
      <c r="A14" s="10" t="s">
        <v>116</v>
      </c>
      <c r="B14" s="6" t="s">
        <v>135</v>
      </c>
      <c r="C14" s="6" t="s">
        <v>76</v>
      </c>
      <c r="E14" s="4" t="s">
        <v>23</v>
      </c>
      <c r="F14" s="6" t="s">
        <v>61</v>
      </c>
      <c r="G14" s="6" t="s">
        <v>9</v>
      </c>
      <c r="I14" s="4" t="s">
        <v>113</v>
      </c>
      <c r="J14" s="4" t="s">
        <v>62</v>
      </c>
      <c r="K14" s="4" t="s">
        <v>63</v>
      </c>
    </row>
    <row r="15" spans="1:11" ht="18" thickBot="1">
      <c r="E15" s="4" t="s">
        <v>25</v>
      </c>
      <c r="F15" s="6" t="s">
        <v>1</v>
      </c>
      <c r="G15" s="6" t="s">
        <v>10</v>
      </c>
      <c r="I15" s="4" t="s">
        <v>62</v>
      </c>
      <c r="J15" s="6" t="s">
        <v>65</v>
      </c>
      <c r="K15" s="6" t="s">
        <v>46</v>
      </c>
    </row>
    <row r="16" spans="1:11" ht="18" thickBot="1">
      <c r="A16" s="18" t="s">
        <v>88</v>
      </c>
      <c r="B16" s="19"/>
      <c r="E16" s="4" t="s">
        <v>59</v>
      </c>
      <c r="F16" s="6" t="s">
        <v>69</v>
      </c>
      <c r="G16" s="6" t="s">
        <v>66</v>
      </c>
      <c r="I16" s="4" t="s">
        <v>63</v>
      </c>
      <c r="J16" s="6" t="s">
        <v>1</v>
      </c>
      <c r="K16" s="6" t="s">
        <v>64</v>
      </c>
    </row>
    <row r="17" spans="1:11" ht="18" thickBot="1">
      <c r="A17" s="10" t="s">
        <v>113</v>
      </c>
      <c r="B17" s="10" t="s">
        <v>90</v>
      </c>
      <c r="E17" s="4" t="s">
        <v>60</v>
      </c>
      <c r="F17" s="6" t="s">
        <v>70</v>
      </c>
      <c r="G17" s="6" t="s">
        <v>133</v>
      </c>
    </row>
    <row r="18" spans="1:11" ht="18" thickBot="1">
      <c r="A18" s="10" t="s">
        <v>85</v>
      </c>
      <c r="B18" s="6" t="s">
        <v>89</v>
      </c>
      <c r="I18" s="24" t="s">
        <v>65</v>
      </c>
      <c r="J18" s="25"/>
      <c r="K18" s="26"/>
    </row>
    <row r="19" spans="1:11" ht="18" thickBot="1">
      <c r="A19" s="10" t="s">
        <v>84</v>
      </c>
      <c r="B19" s="6" t="s">
        <v>89</v>
      </c>
      <c r="E19" s="24" t="s">
        <v>32</v>
      </c>
      <c r="F19" s="25"/>
      <c r="G19" s="26"/>
      <c r="I19" s="4" t="s">
        <v>113</v>
      </c>
      <c r="J19" s="4" t="s">
        <v>194</v>
      </c>
      <c r="K19" s="4" t="s">
        <v>17</v>
      </c>
    </row>
    <row r="20" spans="1:11" ht="18" thickBot="1">
      <c r="A20" s="10" t="s">
        <v>86</v>
      </c>
      <c r="B20" s="6" t="s">
        <v>89</v>
      </c>
      <c r="E20" s="4" t="s">
        <v>113</v>
      </c>
      <c r="F20" s="4" t="s">
        <v>16</v>
      </c>
      <c r="G20" s="4" t="s">
        <v>17</v>
      </c>
      <c r="I20" s="4" t="s">
        <v>125</v>
      </c>
      <c r="J20" s="6">
        <v>0</v>
      </c>
      <c r="K20" s="6" t="s">
        <v>112</v>
      </c>
    </row>
    <row r="21" spans="1:11" ht="18" thickBot="1">
      <c r="A21" s="10" t="s">
        <v>87</v>
      </c>
      <c r="B21" s="6" t="s">
        <v>89</v>
      </c>
      <c r="E21" s="4" t="s">
        <v>37</v>
      </c>
      <c r="F21" s="6" t="s">
        <v>1</v>
      </c>
      <c r="G21" s="6" t="s">
        <v>55</v>
      </c>
      <c r="I21" s="4" t="s">
        <v>127</v>
      </c>
      <c r="J21" s="6">
        <v>1</v>
      </c>
      <c r="K21" s="6" t="s">
        <v>111</v>
      </c>
    </row>
    <row r="22" spans="1:11" ht="18" thickBot="1">
      <c r="E22" s="4" t="s">
        <v>38</v>
      </c>
      <c r="F22" s="6" t="s">
        <v>42</v>
      </c>
      <c r="G22" s="6" t="s">
        <v>56</v>
      </c>
      <c r="I22" s="4" t="s">
        <v>128</v>
      </c>
      <c r="J22" s="6">
        <v>2</v>
      </c>
      <c r="K22" s="6" t="s">
        <v>123</v>
      </c>
    </row>
    <row r="23" spans="1:11" ht="18" thickBot="1">
      <c r="A23" s="18" t="s">
        <v>99</v>
      </c>
      <c r="B23" s="19"/>
      <c r="E23" s="4" t="s">
        <v>120</v>
      </c>
      <c r="F23" s="6" t="s">
        <v>43</v>
      </c>
      <c r="G23" s="6" t="s">
        <v>57</v>
      </c>
      <c r="I23" s="4" t="s">
        <v>129</v>
      </c>
      <c r="J23" s="6">
        <v>3</v>
      </c>
      <c r="K23" s="6" t="s">
        <v>124</v>
      </c>
    </row>
    <row r="24" spans="1:11" ht="18" thickBot="1">
      <c r="A24" s="10" t="s">
        <v>113</v>
      </c>
      <c r="B24" s="10" t="s">
        <v>91</v>
      </c>
      <c r="E24" s="4" t="s">
        <v>39</v>
      </c>
      <c r="F24" s="6" t="s">
        <v>43</v>
      </c>
      <c r="G24" s="6" t="s">
        <v>58</v>
      </c>
      <c r="I24" s="4" t="s">
        <v>30</v>
      </c>
      <c r="J24" s="6">
        <v>4</v>
      </c>
      <c r="K24" s="6" t="s">
        <v>15</v>
      </c>
    </row>
    <row r="25" spans="1:11" ht="18" thickBot="1">
      <c r="A25" s="10" t="s">
        <v>92</v>
      </c>
      <c r="B25" s="6" t="str">
        <f t="shared" ref="B25" si="0">TEXT(10, "00")</f>
        <v>10</v>
      </c>
      <c r="I25" s="4" t="s">
        <v>31</v>
      </c>
      <c r="J25" s="6">
        <v>5</v>
      </c>
      <c r="K25" s="6" t="s">
        <v>71</v>
      </c>
    </row>
    <row r="26" spans="1:11" ht="18" thickBot="1">
      <c r="A26" s="10" t="s">
        <v>93</v>
      </c>
      <c r="B26" s="6" t="str">
        <f>TEXT(20, "00")</f>
        <v>20</v>
      </c>
    </row>
    <row r="27" spans="1:11" ht="18" thickBot="1">
      <c r="A27" s="10" t="s">
        <v>94</v>
      </c>
      <c r="B27" s="6" t="str">
        <f>TEXT(21, "00")</f>
        <v>21</v>
      </c>
      <c r="I27" s="24" t="s">
        <v>73</v>
      </c>
      <c r="J27" s="25"/>
      <c r="K27" s="26"/>
    </row>
    <row r="28" spans="1:11" ht="18" thickBot="1">
      <c r="A28" s="10" t="s">
        <v>95</v>
      </c>
      <c r="B28" s="6" t="str">
        <f>TEXT(30, "00")</f>
        <v>30</v>
      </c>
      <c r="I28" s="4" t="s">
        <v>113</v>
      </c>
      <c r="J28" s="4" t="s">
        <v>74</v>
      </c>
      <c r="K28" s="4" t="s">
        <v>75</v>
      </c>
    </row>
    <row r="29" spans="1:11" ht="18" thickBot="1">
      <c r="A29" s="10" t="s">
        <v>96</v>
      </c>
      <c r="B29" s="6" t="str">
        <f>TEXT(31, "00")</f>
        <v>31</v>
      </c>
      <c r="I29" s="4" t="s">
        <v>74</v>
      </c>
      <c r="J29" s="6" t="s">
        <v>76</v>
      </c>
      <c r="K29" s="6" t="s">
        <v>46</v>
      </c>
    </row>
    <row r="30" spans="1:11" ht="18" thickBot="1">
      <c r="A30" s="10" t="s">
        <v>97</v>
      </c>
      <c r="B30" s="7" t="str">
        <f>TEXT(40, "00")</f>
        <v>40</v>
      </c>
      <c r="I30" s="4" t="s">
        <v>75</v>
      </c>
      <c r="J30" s="6" t="s">
        <v>1</v>
      </c>
      <c r="K30" s="6" t="s">
        <v>64</v>
      </c>
    </row>
    <row r="31" spans="1:11" ht="18" thickBot="1">
      <c r="A31" s="10" t="s">
        <v>98</v>
      </c>
      <c r="B31" s="6" t="str">
        <f>TEXT(50, "00")</f>
        <v>50</v>
      </c>
    </row>
    <row r="32" spans="1:11" ht="18" thickBot="1">
      <c r="I32" s="24" t="s">
        <v>77</v>
      </c>
      <c r="J32" s="25"/>
      <c r="K32" s="26"/>
    </row>
    <row r="33" spans="1:11" ht="18" thickBot="1">
      <c r="A33" s="18" t="s">
        <v>100</v>
      </c>
      <c r="B33" s="19"/>
      <c r="I33" s="4" t="s">
        <v>113</v>
      </c>
      <c r="J33" s="4" t="s">
        <v>194</v>
      </c>
      <c r="K33" s="4" t="s">
        <v>17</v>
      </c>
    </row>
    <row r="34" spans="1:11" ht="18" thickBot="1">
      <c r="A34" s="10" t="s">
        <v>113</v>
      </c>
      <c r="B34" s="10" t="s">
        <v>91</v>
      </c>
      <c r="I34" s="4" t="s">
        <v>130</v>
      </c>
      <c r="J34" s="6">
        <v>0</v>
      </c>
      <c r="K34" s="6" t="s">
        <v>112</v>
      </c>
    </row>
    <row r="35" spans="1:11" ht="18" thickBot="1">
      <c r="A35" s="10" t="s">
        <v>101</v>
      </c>
      <c r="B35" s="7" t="str">
        <f>TEXT(0, "00")</f>
        <v>00</v>
      </c>
      <c r="I35" s="4" t="s">
        <v>126</v>
      </c>
      <c r="J35" s="6">
        <v>1</v>
      </c>
      <c r="K35" s="6" t="s">
        <v>111</v>
      </c>
    </row>
    <row r="36" spans="1:11" ht="18" thickBot="1">
      <c r="A36" s="10" t="s">
        <v>102</v>
      </c>
      <c r="B36" s="6" t="str">
        <f>TEXT(1, "00")</f>
        <v>01</v>
      </c>
      <c r="I36" s="4" t="s">
        <v>131</v>
      </c>
      <c r="J36" s="6">
        <v>2</v>
      </c>
      <c r="K36" s="6" t="s">
        <v>123</v>
      </c>
    </row>
    <row r="37" spans="1:11" ht="18" thickBot="1">
      <c r="A37" s="10" t="s">
        <v>103</v>
      </c>
      <c r="B37" s="6" t="str">
        <f>TEXT(2, "00")</f>
        <v>02</v>
      </c>
      <c r="I37" s="4" t="s">
        <v>132</v>
      </c>
      <c r="J37" s="6">
        <v>3</v>
      </c>
      <c r="K37" s="6" t="s">
        <v>124</v>
      </c>
    </row>
    <row r="38" spans="1:11" ht="18" thickBot="1">
      <c r="A38" s="10" t="s">
        <v>104</v>
      </c>
      <c r="B38" s="6" t="str">
        <f>TEXT(3, "00")</f>
        <v>03</v>
      </c>
      <c r="I38" s="4" t="s">
        <v>26</v>
      </c>
      <c r="J38" s="6">
        <v>4</v>
      </c>
      <c r="K38" s="6" t="s">
        <v>82</v>
      </c>
    </row>
    <row r="39" spans="1:11" ht="18" thickBot="1">
      <c r="I39" s="4" t="s">
        <v>80</v>
      </c>
      <c r="J39" s="6">
        <v>5</v>
      </c>
      <c r="K39" s="6" t="s">
        <v>11</v>
      </c>
    </row>
    <row r="40" spans="1:11" ht="18" thickBot="1">
      <c r="A40" s="18" t="s">
        <v>105</v>
      </c>
      <c r="B40" s="19"/>
      <c r="I40" s="4" t="s">
        <v>81</v>
      </c>
      <c r="J40" s="6">
        <v>6</v>
      </c>
      <c r="K40" s="6" t="s">
        <v>12</v>
      </c>
    </row>
    <row r="41" spans="1:11" ht="18" thickBot="1">
      <c r="A41" s="10" t="s">
        <v>113</v>
      </c>
      <c r="B41" s="10" t="s">
        <v>91</v>
      </c>
      <c r="I41" s="4" t="s">
        <v>27</v>
      </c>
      <c r="J41" s="6">
        <v>7</v>
      </c>
      <c r="K41" s="6" t="s">
        <v>13</v>
      </c>
    </row>
    <row r="42" spans="1:11" ht="18" thickBot="1">
      <c r="A42" s="10" t="s">
        <v>101</v>
      </c>
      <c r="B42" s="7" t="str">
        <f>TEXT(0, "00")</f>
        <v>00</v>
      </c>
      <c r="I42" s="4" t="s">
        <v>29</v>
      </c>
      <c r="J42" s="6">
        <v>8</v>
      </c>
      <c r="K42" s="6" t="s">
        <v>14</v>
      </c>
    </row>
    <row r="43" spans="1:11" ht="18" thickBot="1">
      <c r="A43" s="10" t="s">
        <v>107</v>
      </c>
      <c r="B43" s="6" t="str">
        <f>TEXT(1, "00")</f>
        <v>01</v>
      </c>
    </row>
    <row r="44" spans="1:11" ht="18" thickBot="1">
      <c r="A44" s="10" t="s">
        <v>108</v>
      </c>
      <c r="B44" s="6" t="str">
        <f>TEXT(2, "00")</f>
        <v>02</v>
      </c>
    </row>
    <row r="45" spans="1:11" ht="18" thickBot="1">
      <c r="A45" s="10" t="s">
        <v>106</v>
      </c>
      <c r="B45" s="6" t="str">
        <f>TEXT(3, "00")</f>
        <v>03</v>
      </c>
    </row>
    <row r="46" spans="1:11" ht="18" thickBot="1"/>
    <row r="47" spans="1:11" ht="18" thickBot="1">
      <c r="A47" s="18" t="s">
        <v>109</v>
      </c>
      <c r="B47" s="19"/>
    </row>
    <row r="48" spans="1:11" ht="18" thickBot="1">
      <c r="A48" s="22" t="s">
        <v>91</v>
      </c>
      <c r="B48" s="23"/>
    </row>
    <row r="49" spans="1:2" ht="18" thickBot="1">
      <c r="A49" s="20" t="s">
        <v>110</v>
      </c>
      <c r="B49" s="21"/>
    </row>
  </sheetData>
  <mergeCells count="19">
    <mergeCell ref="I27:K27"/>
    <mergeCell ref="I1:K1"/>
    <mergeCell ref="A4:C4"/>
    <mergeCell ref="A1:C1"/>
    <mergeCell ref="A2:C2"/>
    <mergeCell ref="I13:K13"/>
    <mergeCell ref="A16:B16"/>
    <mergeCell ref="E1:G1"/>
    <mergeCell ref="E19:G19"/>
    <mergeCell ref="E10:G10"/>
    <mergeCell ref="I32:K32"/>
    <mergeCell ref="I18:K18"/>
    <mergeCell ref="I6:K6"/>
    <mergeCell ref="A23:B23"/>
    <mergeCell ref="A33:B33"/>
    <mergeCell ref="A40:B40"/>
    <mergeCell ref="A47:B47"/>
    <mergeCell ref="A49:B49"/>
    <mergeCell ref="A48:B4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933B-F859-445B-91F8-5B09543DAB1F}">
  <dimension ref="A1:F47"/>
  <sheetViews>
    <sheetView workbookViewId="0">
      <selection activeCell="F5" sqref="F5"/>
    </sheetView>
  </sheetViews>
  <sheetFormatPr defaultRowHeight="17.399999999999999"/>
  <cols>
    <col min="1" max="2" width="16.8984375" style="2" customWidth="1"/>
    <col min="3" max="5" width="8.796875" style="2" customWidth="1"/>
    <col min="6" max="6" width="41.19921875" style="2" customWidth="1"/>
    <col min="7" max="16384" width="8.796875" style="2"/>
  </cols>
  <sheetData>
    <row r="1" spans="1:6" ht="18" thickBot="1">
      <c r="A1" s="28" t="s">
        <v>0</v>
      </c>
      <c r="B1" s="28"/>
      <c r="C1" s="28"/>
      <c r="D1" s="28"/>
      <c r="E1" s="28"/>
      <c r="F1" s="28"/>
    </row>
    <row r="2" spans="1:6" ht="18" thickBot="1">
      <c r="A2" s="4" t="s">
        <v>2</v>
      </c>
      <c r="B2" s="4" t="s">
        <v>4</v>
      </c>
      <c r="C2" s="4" t="s">
        <v>44</v>
      </c>
      <c r="D2" s="4" t="s">
        <v>5</v>
      </c>
      <c r="E2" s="4" t="s">
        <v>79</v>
      </c>
      <c r="F2" s="4" t="s">
        <v>6</v>
      </c>
    </row>
    <row r="3" spans="1:6" ht="52.8" customHeight="1" thickBot="1">
      <c r="A3" s="32">
        <v>40000001</v>
      </c>
      <c r="B3" s="32" t="s">
        <v>137</v>
      </c>
      <c r="C3" s="8">
        <v>0</v>
      </c>
      <c r="D3" s="8">
        <v>1</v>
      </c>
      <c r="E3" s="8" t="b">
        <v>0</v>
      </c>
      <c r="F3" s="8" t="s">
        <v>138</v>
      </c>
    </row>
    <row r="4" spans="1:6" ht="52.8" customHeight="1" thickBot="1">
      <c r="A4" s="33"/>
      <c r="B4" s="33"/>
      <c r="C4" s="8">
        <f>C3+1</f>
        <v>1</v>
      </c>
      <c r="D4" s="8">
        <v>1</v>
      </c>
      <c r="E4" s="8" t="b">
        <v>0</v>
      </c>
      <c r="F4" s="8" t="s">
        <v>153</v>
      </c>
    </row>
    <row r="5" spans="1:6" ht="52.8" customHeight="1" thickBot="1">
      <c r="A5" s="34"/>
      <c r="B5" s="34"/>
      <c r="C5" s="8">
        <f>C4+1</f>
        <v>2</v>
      </c>
      <c r="D5" s="8">
        <v>1</v>
      </c>
      <c r="E5" s="8" t="b">
        <v>0</v>
      </c>
      <c r="F5" s="8" t="s">
        <v>154</v>
      </c>
    </row>
    <row r="6" spans="1:6" ht="52.8" customHeight="1" thickBot="1">
      <c r="A6" s="32">
        <f>A3+1</f>
        <v>40000002</v>
      </c>
      <c r="B6" s="32" t="s">
        <v>139</v>
      </c>
      <c r="C6" s="8">
        <v>0</v>
      </c>
      <c r="D6" s="8">
        <v>1</v>
      </c>
      <c r="E6" s="8" t="b">
        <v>0</v>
      </c>
      <c r="F6" s="8" t="s">
        <v>155</v>
      </c>
    </row>
    <row r="7" spans="1:6" ht="52.8" customHeight="1" thickBot="1">
      <c r="A7" s="33"/>
      <c r="B7" s="33"/>
      <c r="C7" s="8">
        <f>C6+1</f>
        <v>1</v>
      </c>
      <c r="D7" s="8">
        <v>1</v>
      </c>
      <c r="E7" s="8" t="b">
        <v>0</v>
      </c>
      <c r="F7" s="8" t="s">
        <v>156</v>
      </c>
    </row>
    <row r="8" spans="1:6" ht="52.8" customHeight="1" thickBot="1">
      <c r="A8" s="34"/>
      <c r="B8" s="34"/>
      <c r="C8" s="8">
        <f>C7+1</f>
        <v>2</v>
      </c>
      <c r="D8" s="8">
        <v>1</v>
      </c>
      <c r="E8" s="8" t="b">
        <v>0</v>
      </c>
      <c r="F8" s="8" t="s">
        <v>157</v>
      </c>
    </row>
    <row r="9" spans="1:6" ht="52.8" customHeight="1" thickBot="1">
      <c r="A9" s="32">
        <f>A6+1</f>
        <v>40000003</v>
      </c>
      <c r="B9" s="32" t="s">
        <v>140</v>
      </c>
      <c r="C9" s="8">
        <v>0</v>
      </c>
      <c r="D9" s="8">
        <v>2</v>
      </c>
      <c r="E9" s="8" t="b">
        <v>0</v>
      </c>
      <c r="F9" s="9" t="s">
        <v>172</v>
      </c>
    </row>
    <row r="10" spans="1:6" ht="52.8" customHeight="1" thickBot="1">
      <c r="A10" s="33"/>
      <c r="B10" s="33"/>
      <c r="C10" s="8">
        <f>C9+1</f>
        <v>1</v>
      </c>
      <c r="D10" s="8">
        <v>2</v>
      </c>
      <c r="E10" s="8" t="b">
        <v>0</v>
      </c>
      <c r="F10" s="9" t="s">
        <v>173</v>
      </c>
    </row>
    <row r="11" spans="1:6" ht="52.8" customHeight="1" thickBot="1">
      <c r="A11" s="34"/>
      <c r="B11" s="34"/>
      <c r="C11" s="8">
        <f>C10+1</f>
        <v>2</v>
      </c>
      <c r="D11" s="8">
        <v>2</v>
      </c>
      <c r="E11" s="8" t="b">
        <v>0</v>
      </c>
      <c r="F11" s="9" t="s">
        <v>177</v>
      </c>
    </row>
    <row r="12" spans="1:6" ht="52.8" customHeight="1" thickBot="1">
      <c r="A12" s="32">
        <f>A9+1</f>
        <v>40000004</v>
      </c>
      <c r="B12" s="32" t="s">
        <v>142</v>
      </c>
      <c r="C12" s="8">
        <v>0</v>
      </c>
      <c r="D12" s="8">
        <v>1</v>
      </c>
      <c r="E12" s="8" t="b">
        <v>0</v>
      </c>
      <c r="F12" s="8" t="s">
        <v>158</v>
      </c>
    </row>
    <row r="13" spans="1:6" ht="52.8" customHeight="1" thickBot="1">
      <c r="A13" s="33"/>
      <c r="B13" s="33"/>
      <c r="C13" s="8">
        <f>C12+1</f>
        <v>1</v>
      </c>
      <c r="D13" s="8">
        <v>1</v>
      </c>
      <c r="E13" s="8" t="b">
        <v>0</v>
      </c>
      <c r="F13" s="8" t="s">
        <v>159</v>
      </c>
    </row>
    <row r="14" spans="1:6" ht="52.8" customHeight="1" thickBot="1">
      <c r="A14" s="34"/>
      <c r="B14" s="34"/>
      <c r="C14" s="8">
        <f>C13+1</f>
        <v>2</v>
      </c>
      <c r="D14" s="8">
        <v>1</v>
      </c>
      <c r="E14" s="8" t="b">
        <v>0</v>
      </c>
      <c r="F14" s="8" t="s">
        <v>160</v>
      </c>
    </row>
    <row r="15" spans="1:6" ht="52.8" customHeight="1" thickBot="1">
      <c r="A15" s="32">
        <f>A12+1</f>
        <v>40000005</v>
      </c>
      <c r="B15" s="32" t="s">
        <v>141</v>
      </c>
      <c r="C15" s="8">
        <v>0</v>
      </c>
      <c r="D15" s="8">
        <v>1</v>
      </c>
      <c r="E15" s="8" t="b">
        <v>0</v>
      </c>
      <c r="F15" s="9" t="s">
        <v>161</v>
      </c>
    </row>
    <row r="16" spans="1:6" ht="52.8" customHeight="1" thickBot="1">
      <c r="A16" s="33"/>
      <c r="B16" s="33"/>
      <c r="C16" s="8">
        <f>C15+1</f>
        <v>1</v>
      </c>
      <c r="D16" s="8">
        <v>1</v>
      </c>
      <c r="E16" s="8" t="b">
        <v>0</v>
      </c>
      <c r="F16" s="9" t="s">
        <v>162</v>
      </c>
    </row>
    <row r="17" spans="1:6" ht="52.8" customHeight="1" thickBot="1">
      <c r="A17" s="34"/>
      <c r="B17" s="34"/>
      <c r="C17" s="8">
        <f>C16+1</f>
        <v>2</v>
      </c>
      <c r="D17" s="8">
        <v>0</v>
      </c>
      <c r="E17" s="8" t="b">
        <v>0</v>
      </c>
      <c r="F17" s="9" t="s">
        <v>162</v>
      </c>
    </row>
    <row r="18" spans="1:6" ht="52.8" customHeight="1" thickBot="1">
      <c r="A18" s="32">
        <f>A15+1</f>
        <v>40000006</v>
      </c>
      <c r="B18" s="32" t="s">
        <v>143</v>
      </c>
      <c r="C18" s="8">
        <v>0</v>
      </c>
      <c r="D18" s="8">
        <v>2</v>
      </c>
      <c r="E18" s="8" t="b">
        <v>0</v>
      </c>
      <c r="F18" s="8" t="s">
        <v>163</v>
      </c>
    </row>
    <row r="19" spans="1:6" ht="52.8" customHeight="1" thickBot="1">
      <c r="A19" s="33"/>
      <c r="B19" s="33"/>
      <c r="C19" s="8">
        <f>C18+1</f>
        <v>1</v>
      </c>
      <c r="D19" s="8">
        <v>2</v>
      </c>
      <c r="E19" s="8" t="b">
        <v>0</v>
      </c>
      <c r="F19" s="8" t="s">
        <v>164</v>
      </c>
    </row>
    <row r="20" spans="1:6" ht="52.8" customHeight="1" thickBot="1">
      <c r="A20" s="34"/>
      <c r="B20" s="34"/>
      <c r="C20" s="8">
        <f>C19+1</f>
        <v>2</v>
      </c>
      <c r="D20" s="8">
        <v>1</v>
      </c>
      <c r="E20" s="8" t="b">
        <v>0</v>
      </c>
      <c r="F20" s="8" t="s">
        <v>164</v>
      </c>
    </row>
    <row r="21" spans="1:6" ht="52.8" customHeight="1" thickBot="1">
      <c r="A21" s="32">
        <f>A18+1</f>
        <v>40000007</v>
      </c>
      <c r="B21" s="32" t="s">
        <v>144</v>
      </c>
      <c r="C21" s="8">
        <v>0</v>
      </c>
      <c r="D21" s="8">
        <v>3</v>
      </c>
      <c r="E21" s="8" t="b">
        <v>0</v>
      </c>
      <c r="F21" s="9" t="s">
        <v>165</v>
      </c>
    </row>
    <row r="22" spans="1:6" ht="52.8" customHeight="1" thickBot="1">
      <c r="A22" s="33"/>
      <c r="B22" s="33"/>
      <c r="C22" s="8">
        <f>C21+1</f>
        <v>1</v>
      </c>
      <c r="D22" s="8">
        <v>3</v>
      </c>
      <c r="E22" s="8" t="b">
        <v>0</v>
      </c>
      <c r="F22" s="9" t="s">
        <v>166</v>
      </c>
    </row>
    <row r="23" spans="1:6" ht="52.8" customHeight="1" thickBot="1">
      <c r="A23" s="34"/>
      <c r="B23" s="34"/>
      <c r="C23" s="8">
        <f>C22+1</f>
        <v>2</v>
      </c>
      <c r="D23" s="8">
        <v>3</v>
      </c>
      <c r="E23" s="8" t="b">
        <v>0</v>
      </c>
      <c r="F23" s="9" t="s">
        <v>167</v>
      </c>
    </row>
    <row r="24" spans="1:6" ht="52.8" customHeight="1" thickBot="1">
      <c r="A24" s="32">
        <f>A21+1</f>
        <v>40000008</v>
      </c>
      <c r="B24" s="32" t="s">
        <v>145</v>
      </c>
      <c r="C24" s="8">
        <v>0</v>
      </c>
      <c r="D24" s="8">
        <v>2</v>
      </c>
      <c r="E24" s="8" t="b">
        <v>0</v>
      </c>
      <c r="F24" s="9" t="s">
        <v>174</v>
      </c>
    </row>
    <row r="25" spans="1:6" ht="52.8" customHeight="1" thickBot="1">
      <c r="A25" s="33"/>
      <c r="B25" s="33"/>
      <c r="C25" s="8">
        <f>C24+1</f>
        <v>1</v>
      </c>
      <c r="D25" s="8">
        <v>2</v>
      </c>
      <c r="E25" s="8" t="b">
        <v>0</v>
      </c>
      <c r="F25" s="9" t="s">
        <v>175</v>
      </c>
    </row>
    <row r="26" spans="1:6" ht="52.8" customHeight="1" thickBot="1">
      <c r="A26" s="34"/>
      <c r="B26" s="34"/>
      <c r="C26" s="8">
        <f>C25+1</f>
        <v>2</v>
      </c>
      <c r="D26" s="8">
        <v>2</v>
      </c>
      <c r="E26" s="8" t="b">
        <v>0</v>
      </c>
      <c r="F26" s="9" t="s">
        <v>176</v>
      </c>
    </row>
    <row r="27" spans="1:6" ht="52.8" customHeight="1" thickBot="1">
      <c r="A27" s="32">
        <f>A24+1</f>
        <v>40000009</v>
      </c>
      <c r="B27" s="32" t="s">
        <v>146</v>
      </c>
      <c r="C27" s="8">
        <v>0</v>
      </c>
      <c r="D27" s="8">
        <v>1</v>
      </c>
      <c r="E27" s="8" t="b">
        <v>1</v>
      </c>
      <c r="F27" s="8" t="s">
        <v>168</v>
      </c>
    </row>
    <row r="28" spans="1:6" ht="52.8" customHeight="1" thickBot="1">
      <c r="A28" s="33"/>
      <c r="B28" s="33"/>
      <c r="C28" s="8">
        <f>C27+1</f>
        <v>1</v>
      </c>
      <c r="D28" s="8">
        <v>1</v>
      </c>
      <c r="E28" s="8" t="b">
        <v>1</v>
      </c>
      <c r="F28" s="8" t="s">
        <v>169</v>
      </c>
    </row>
    <row r="29" spans="1:6" ht="52.8" customHeight="1" thickBot="1">
      <c r="A29" s="34"/>
      <c r="B29" s="34"/>
      <c r="C29" s="8">
        <f>C28+1</f>
        <v>2</v>
      </c>
      <c r="D29" s="8">
        <v>1</v>
      </c>
      <c r="E29" s="8" t="b">
        <v>1</v>
      </c>
      <c r="F29" s="8" t="s">
        <v>170</v>
      </c>
    </row>
    <row r="30" spans="1:6" ht="52.8" customHeight="1" thickBot="1">
      <c r="A30" s="32">
        <f>A27+1</f>
        <v>40000010</v>
      </c>
      <c r="B30" s="32" t="s">
        <v>147</v>
      </c>
      <c r="C30" s="8">
        <v>0</v>
      </c>
      <c r="D30" s="8">
        <v>3</v>
      </c>
      <c r="E30" s="8" t="b">
        <v>0</v>
      </c>
      <c r="F30" s="9" t="s">
        <v>178</v>
      </c>
    </row>
    <row r="31" spans="1:6" ht="52.8" customHeight="1" thickBot="1">
      <c r="A31" s="33"/>
      <c r="B31" s="33"/>
      <c r="C31" s="8">
        <f>C30+1</f>
        <v>1</v>
      </c>
      <c r="D31" s="8">
        <v>3</v>
      </c>
      <c r="E31" s="8" t="b">
        <v>0</v>
      </c>
      <c r="F31" s="9" t="s">
        <v>179</v>
      </c>
    </row>
    <row r="32" spans="1:6" ht="52.8" customHeight="1" thickBot="1">
      <c r="A32" s="34"/>
      <c r="B32" s="34"/>
      <c r="C32" s="8">
        <f>C31+1</f>
        <v>2</v>
      </c>
      <c r="D32" s="8">
        <v>3</v>
      </c>
      <c r="E32" s="8" t="b">
        <v>0</v>
      </c>
      <c r="F32" s="9" t="s">
        <v>180</v>
      </c>
    </row>
    <row r="33" spans="1:6" ht="52.8" customHeight="1" thickBot="1">
      <c r="A33" s="32">
        <f>A30+1</f>
        <v>40000011</v>
      </c>
      <c r="B33" s="32" t="s">
        <v>148</v>
      </c>
      <c r="C33" s="8">
        <v>0</v>
      </c>
      <c r="D33" s="8">
        <v>3</v>
      </c>
      <c r="E33" s="8" t="b">
        <v>0</v>
      </c>
      <c r="F33" s="9" t="s">
        <v>171</v>
      </c>
    </row>
    <row r="34" spans="1:6" ht="52.8" customHeight="1" thickBot="1">
      <c r="A34" s="33"/>
      <c r="B34" s="33"/>
      <c r="C34" s="8">
        <f>C33+1</f>
        <v>1</v>
      </c>
      <c r="D34" s="8">
        <v>3</v>
      </c>
      <c r="E34" s="8" t="b">
        <v>0</v>
      </c>
      <c r="F34" s="9" t="s">
        <v>182</v>
      </c>
    </row>
    <row r="35" spans="1:6" ht="52.8" customHeight="1" thickBot="1">
      <c r="A35" s="34"/>
      <c r="B35" s="34"/>
      <c r="C35" s="8">
        <f>C34+1</f>
        <v>2</v>
      </c>
      <c r="D35" s="8">
        <v>3</v>
      </c>
      <c r="E35" s="8" t="b">
        <v>0</v>
      </c>
      <c r="F35" s="9" t="s">
        <v>181</v>
      </c>
    </row>
    <row r="36" spans="1:6" ht="52.8" customHeight="1" thickBot="1">
      <c r="A36" s="32">
        <f>A33+1</f>
        <v>40000012</v>
      </c>
      <c r="B36" s="32" t="s">
        <v>149</v>
      </c>
      <c r="C36" s="8">
        <v>0</v>
      </c>
      <c r="D36" s="8">
        <v>1</v>
      </c>
      <c r="E36" s="8" t="b">
        <v>0</v>
      </c>
      <c r="F36" s="9" t="s">
        <v>183</v>
      </c>
    </row>
    <row r="37" spans="1:6" ht="52.8" customHeight="1" thickBot="1">
      <c r="A37" s="33"/>
      <c r="B37" s="33"/>
      <c r="C37" s="8">
        <f>C36+1</f>
        <v>1</v>
      </c>
      <c r="D37" s="8">
        <v>1</v>
      </c>
      <c r="E37" s="8" t="b">
        <v>0</v>
      </c>
      <c r="F37" s="9" t="s">
        <v>184</v>
      </c>
    </row>
    <row r="38" spans="1:6" ht="52.8" customHeight="1" thickBot="1">
      <c r="A38" s="34"/>
      <c r="B38" s="34"/>
      <c r="C38" s="8">
        <f>C37+1</f>
        <v>2</v>
      </c>
      <c r="D38" s="8">
        <v>1</v>
      </c>
      <c r="E38" s="8" t="b">
        <v>0</v>
      </c>
      <c r="F38" s="9" t="s">
        <v>185</v>
      </c>
    </row>
    <row r="39" spans="1:6" ht="52.8" customHeight="1" thickBot="1">
      <c r="A39" s="32">
        <f>A36+1</f>
        <v>40000013</v>
      </c>
      <c r="B39" s="32" t="s">
        <v>150</v>
      </c>
      <c r="C39" s="8">
        <v>0</v>
      </c>
      <c r="D39" s="8">
        <v>1</v>
      </c>
      <c r="E39" s="8" t="b">
        <v>0</v>
      </c>
      <c r="F39" s="9" t="s">
        <v>186</v>
      </c>
    </row>
    <row r="40" spans="1:6" ht="52.8" customHeight="1" thickBot="1">
      <c r="A40" s="33"/>
      <c r="B40" s="33"/>
      <c r="C40" s="8">
        <f>C39+1</f>
        <v>1</v>
      </c>
      <c r="D40" s="8">
        <v>1</v>
      </c>
      <c r="E40" s="8" t="b">
        <v>0</v>
      </c>
      <c r="F40" s="9" t="s">
        <v>187</v>
      </c>
    </row>
    <row r="41" spans="1:6" ht="52.8" customHeight="1" thickBot="1">
      <c r="A41" s="34"/>
      <c r="B41" s="34"/>
      <c r="C41" s="8">
        <f>C40+1</f>
        <v>2</v>
      </c>
      <c r="D41" s="8">
        <v>0</v>
      </c>
      <c r="E41" s="8" t="b">
        <v>0</v>
      </c>
      <c r="F41" s="9" t="s">
        <v>188</v>
      </c>
    </row>
    <row r="42" spans="1:6" ht="52.8" customHeight="1" thickBot="1">
      <c r="A42" s="32">
        <f>A39+1</f>
        <v>40000014</v>
      </c>
      <c r="B42" s="32" t="s">
        <v>151</v>
      </c>
      <c r="C42" s="8">
        <v>0</v>
      </c>
      <c r="D42" s="8">
        <v>1</v>
      </c>
      <c r="E42" s="8" t="b">
        <v>0</v>
      </c>
      <c r="F42" s="9" t="s">
        <v>189</v>
      </c>
    </row>
    <row r="43" spans="1:6" ht="52.8" customHeight="1" thickBot="1">
      <c r="A43" s="33"/>
      <c r="B43" s="33"/>
      <c r="C43" s="8">
        <f>C42+1</f>
        <v>1</v>
      </c>
      <c r="D43" s="8">
        <v>1</v>
      </c>
      <c r="E43" s="8" t="b">
        <v>0</v>
      </c>
      <c r="F43" s="9" t="s">
        <v>190</v>
      </c>
    </row>
    <row r="44" spans="1:6" ht="52.8" customHeight="1" thickBot="1">
      <c r="A44" s="34"/>
      <c r="B44" s="34"/>
      <c r="C44" s="8">
        <f>C43+1</f>
        <v>2</v>
      </c>
      <c r="D44" s="8">
        <v>0</v>
      </c>
      <c r="E44" s="8" t="b">
        <v>0</v>
      </c>
      <c r="F44" s="9" t="s">
        <v>190</v>
      </c>
    </row>
    <row r="45" spans="1:6" ht="52.8" customHeight="1" thickBot="1">
      <c r="A45" s="32">
        <f>A42+1</f>
        <v>40000015</v>
      </c>
      <c r="B45" s="32" t="s">
        <v>152</v>
      </c>
      <c r="C45" s="8">
        <v>0</v>
      </c>
      <c r="D45" s="8">
        <v>2</v>
      </c>
      <c r="E45" s="8" t="b">
        <v>0</v>
      </c>
      <c r="F45" s="9" t="s">
        <v>191</v>
      </c>
    </row>
    <row r="46" spans="1:6" ht="52.8" customHeight="1" thickBot="1">
      <c r="A46" s="33"/>
      <c r="B46" s="33"/>
      <c r="C46" s="8">
        <f>C45+1</f>
        <v>1</v>
      </c>
      <c r="D46" s="8">
        <v>2</v>
      </c>
      <c r="E46" s="8" t="b">
        <v>0</v>
      </c>
      <c r="F46" s="9" t="s">
        <v>192</v>
      </c>
    </row>
    <row r="47" spans="1:6" ht="52.8" customHeight="1" thickBot="1">
      <c r="A47" s="34"/>
      <c r="B47" s="34"/>
      <c r="C47" s="8">
        <f>C46+1</f>
        <v>2</v>
      </c>
      <c r="D47" s="8">
        <v>2</v>
      </c>
      <c r="E47" s="8" t="b">
        <v>0</v>
      </c>
      <c r="F47" s="9" t="s">
        <v>193</v>
      </c>
    </row>
  </sheetData>
  <mergeCells count="31">
    <mergeCell ref="A1:F1"/>
    <mergeCell ref="B6:B8"/>
    <mergeCell ref="B3:B5"/>
    <mergeCell ref="A3:A5"/>
    <mergeCell ref="A6:A8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A27:A29"/>
    <mergeCell ref="B27:B29"/>
    <mergeCell ref="A30:A32"/>
    <mergeCell ref="B30:B32"/>
    <mergeCell ref="A33:A35"/>
    <mergeCell ref="B33:B35"/>
    <mergeCell ref="A45:A47"/>
    <mergeCell ref="B45:B47"/>
    <mergeCell ref="A36:A38"/>
    <mergeCell ref="B36:B38"/>
    <mergeCell ref="A39:A41"/>
    <mergeCell ref="B39:B41"/>
    <mergeCell ref="A42:A44"/>
    <mergeCell ref="B42:B4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08-F35F-44F9-93B9-6E6536C00827}">
  <dimension ref="A1:C17"/>
  <sheetViews>
    <sheetView workbookViewId="0">
      <selection activeCell="J13" sqref="J13"/>
    </sheetView>
  </sheetViews>
  <sheetFormatPr defaultRowHeight="17.399999999999999"/>
  <cols>
    <col min="1" max="1" width="16.8984375" style="2" customWidth="1"/>
    <col min="2" max="16384" width="8.796875" style="2"/>
  </cols>
  <sheetData>
    <row r="1" spans="1:3" ht="18" thickBot="1">
      <c r="A1" s="35" t="s">
        <v>34</v>
      </c>
      <c r="B1" s="35"/>
      <c r="C1" s="35"/>
    </row>
    <row r="2" spans="1:3" ht="18" thickBot="1">
      <c r="A2" s="4" t="s">
        <v>2</v>
      </c>
      <c r="B2" s="1" t="s">
        <v>46</v>
      </c>
      <c r="C2" s="1" t="s">
        <v>45</v>
      </c>
    </row>
    <row r="3" spans="1:3" ht="18" thickBot="1">
      <c r="A3" s="8">
        <v>40000001</v>
      </c>
      <c r="B3" s="8">
        <v>0</v>
      </c>
      <c r="C3" s="8">
        <v>0</v>
      </c>
    </row>
    <row r="4" spans="1:3" ht="18" thickBot="1">
      <c r="A4" s="8">
        <f>A3+1</f>
        <v>40000002</v>
      </c>
      <c r="B4" s="8">
        <v>0</v>
      </c>
      <c r="C4" s="8">
        <v>0</v>
      </c>
    </row>
    <row r="5" spans="1:3" ht="18" thickBot="1">
      <c r="A5" s="8">
        <f t="shared" ref="A5:A17" si="0">A4+1</f>
        <v>40000003</v>
      </c>
      <c r="B5" s="8">
        <v>1</v>
      </c>
      <c r="C5" s="8">
        <v>1</v>
      </c>
    </row>
    <row r="6" spans="1:3" ht="18" thickBot="1">
      <c r="A6" s="8">
        <f t="shared" si="0"/>
        <v>40000004</v>
      </c>
      <c r="B6" s="8">
        <v>1</v>
      </c>
      <c r="C6" s="8">
        <v>1</v>
      </c>
    </row>
    <row r="7" spans="1:3" ht="18" thickBot="1">
      <c r="A7" s="8">
        <f t="shared" si="0"/>
        <v>40000005</v>
      </c>
      <c r="B7" s="8">
        <v>1</v>
      </c>
      <c r="C7" s="8">
        <v>1</v>
      </c>
    </row>
    <row r="8" spans="1:3" ht="18" thickBot="1">
      <c r="A8" s="8">
        <f t="shared" si="0"/>
        <v>40000006</v>
      </c>
      <c r="B8" s="8">
        <v>1</v>
      </c>
      <c r="C8" s="8">
        <v>1</v>
      </c>
    </row>
    <row r="9" spans="1:3" ht="18" thickBot="1">
      <c r="A9" s="8">
        <f t="shared" si="0"/>
        <v>40000007</v>
      </c>
      <c r="B9" s="8">
        <v>1</v>
      </c>
      <c r="C9" s="8">
        <v>1</v>
      </c>
    </row>
    <row r="10" spans="1:3" ht="18" thickBot="1">
      <c r="A10" s="8">
        <f t="shared" si="0"/>
        <v>40000008</v>
      </c>
      <c r="B10" s="8">
        <v>1</v>
      </c>
      <c r="C10" s="8">
        <v>1</v>
      </c>
    </row>
    <row r="11" spans="1:3" ht="18" thickBot="1">
      <c r="A11" s="8">
        <f t="shared" si="0"/>
        <v>40000009</v>
      </c>
      <c r="B11" s="8">
        <v>1</v>
      </c>
      <c r="C11" s="8">
        <v>1</v>
      </c>
    </row>
    <row r="12" spans="1:3" ht="18" thickBot="1">
      <c r="A12" s="8">
        <f t="shared" si="0"/>
        <v>40000010</v>
      </c>
      <c r="B12" s="8">
        <v>1</v>
      </c>
      <c r="C12" s="8">
        <v>1</v>
      </c>
    </row>
    <row r="13" spans="1:3" ht="18" thickBot="1">
      <c r="A13" s="8">
        <f t="shared" si="0"/>
        <v>40000011</v>
      </c>
      <c r="B13" s="8">
        <v>1</v>
      </c>
      <c r="C13" s="8">
        <v>1</v>
      </c>
    </row>
    <row r="14" spans="1:3" ht="18" thickBot="1">
      <c r="A14" s="8">
        <f t="shared" si="0"/>
        <v>40000012</v>
      </c>
      <c r="B14" s="8">
        <v>1</v>
      </c>
      <c r="C14" s="8">
        <v>1</v>
      </c>
    </row>
    <row r="15" spans="1:3" ht="18" thickBot="1">
      <c r="A15" s="8">
        <f t="shared" si="0"/>
        <v>40000013</v>
      </c>
      <c r="B15" s="8">
        <v>1</v>
      </c>
      <c r="C15" s="8">
        <v>1</v>
      </c>
    </row>
    <row r="16" spans="1:3" ht="18" thickBot="1">
      <c r="A16" s="8">
        <f t="shared" si="0"/>
        <v>40000014</v>
      </c>
      <c r="B16" s="8">
        <v>1</v>
      </c>
      <c r="C16" s="8">
        <v>1</v>
      </c>
    </row>
    <row r="17" spans="1:3" ht="18" thickBot="1">
      <c r="A17" s="8">
        <f t="shared" si="0"/>
        <v>40000015</v>
      </c>
      <c r="B17" s="8">
        <v>1</v>
      </c>
      <c r="C17" s="8">
        <v>1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1029-36D6-4F6C-98DD-1A7BDA942966}">
  <dimension ref="A1:F47"/>
  <sheetViews>
    <sheetView topLeftCell="A12" zoomScaleNormal="100" workbookViewId="0">
      <selection activeCell="L5" sqref="L5"/>
    </sheetView>
  </sheetViews>
  <sheetFormatPr defaultRowHeight="17.399999999999999"/>
  <cols>
    <col min="1" max="1" width="16.8984375" style="2" customWidth="1"/>
    <col min="2" max="4" width="8.796875" style="2" customWidth="1"/>
    <col min="5" max="6" width="12.8984375" style="2" customWidth="1"/>
    <col min="7" max="16384" width="8.796875" style="2"/>
  </cols>
  <sheetData>
    <row r="1" spans="1:6" ht="18" thickBot="1">
      <c r="A1" s="36" t="s">
        <v>34</v>
      </c>
      <c r="B1" s="37"/>
      <c r="C1" s="37"/>
      <c r="D1" s="37"/>
      <c r="E1" s="37"/>
      <c r="F1" s="37"/>
    </row>
    <row r="2" spans="1:6" ht="18" thickBot="1">
      <c r="A2" s="4" t="s">
        <v>2</v>
      </c>
      <c r="B2" s="1" t="s">
        <v>44</v>
      </c>
      <c r="C2" s="1" t="s">
        <v>55</v>
      </c>
      <c r="D2" s="4" t="s">
        <v>56</v>
      </c>
      <c r="E2" s="4" t="s">
        <v>57</v>
      </c>
      <c r="F2" s="4" t="s">
        <v>58</v>
      </c>
    </row>
    <row r="3" spans="1:6" ht="52.8" customHeight="1" thickBot="1">
      <c r="A3" s="32">
        <v>40000001</v>
      </c>
      <c r="B3" s="8">
        <v>0</v>
      </c>
      <c r="C3" s="8">
        <v>3</v>
      </c>
      <c r="D3" s="8"/>
      <c r="E3" s="8" t="b">
        <v>1</v>
      </c>
      <c r="F3" s="8" t="b">
        <v>0</v>
      </c>
    </row>
    <row r="4" spans="1:6" ht="52.8" customHeight="1" thickBot="1">
      <c r="A4" s="33"/>
      <c r="B4" s="8">
        <f>B3+1</f>
        <v>1</v>
      </c>
      <c r="C4" s="8">
        <v>3</v>
      </c>
      <c r="D4" s="8"/>
      <c r="E4" s="8" t="b">
        <v>1</v>
      </c>
      <c r="F4" s="8" t="b">
        <v>0</v>
      </c>
    </row>
    <row r="5" spans="1:6" ht="52.8" customHeight="1" thickBot="1">
      <c r="A5" s="34"/>
      <c r="B5" s="8">
        <f>B4+1</f>
        <v>2</v>
      </c>
      <c r="C5" s="8">
        <v>3</v>
      </c>
      <c r="D5" s="8"/>
      <c r="E5" s="8" t="b">
        <v>1</v>
      </c>
      <c r="F5" s="8" t="b">
        <v>0</v>
      </c>
    </row>
    <row r="6" spans="1:6" ht="52.8" customHeight="1" thickBot="1">
      <c r="A6" s="32">
        <f>A3+1</f>
        <v>40000002</v>
      </c>
      <c r="B6" s="8">
        <v>0</v>
      </c>
      <c r="C6" s="8">
        <v>0</v>
      </c>
      <c r="D6" s="8" t="s">
        <v>195</v>
      </c>
      <c r="E6" s="8" t="b">
        <v>0</v>
      </c>
      <c r="F6" s="8" t="b">
        <v>0</v>
      </c>
    </row>
    <row r="7" spans="1:6" ht="52.8" customHeight="1" thickBot="1">
      <c r="A7" s="33"/>
      <c r="B7" s="8">
        <f>B6+1</f>
        <v>1</v>
      </c>
      <c r="C7" s="8">
        <v>0</v>
      </c>
      <c r="D7" s="8" t="s">
        <v>195</v>
      </c>
      <c r="E7" s="8" t="b">
        <v>0</v>
      </c>
      <c r="F7" s="8" t="b">
        <v>0</v>
      </c>
    </row>
    <row r="8" spans="1:6" ht="52.8" customHeight="1" thickBot="1">
      <c r="A8" s="34"/>
      <c r="B8" s="8">
        <f>B7+1</f>
        <v>2</v>
      </c>
      <c r="C8" s="8">
        <v>0</v>
      </c>
      <c r="D8" s="8" t="s">
        <v>195</v>
      </c>
      <c r="E8" s="8" t="b">
        <v>0</v>
      </c>
      <c r="F8" s="8" t="b">
        <v>0</v>
      </c>
    </row>
    <row r="9" spans="1:6" ht="52.8" customHeight="1" thickBot="1">
      <c r="A9" s="32">
        <f>A6+1</f>
        <v>40000003</v>
      </c>
      <c r="B9" s="8">
        <v>0</v>
      </c>
      <c r="C9" s="8">
        <v>4</v>
      </c>
      <c r="D9" s="8"/>
      <c r="E9" s="8" t="b">
        <v>1</v>
      </c>
      <c r="F9" s="8" t="b">
        <v>0</v>
      </c>
    </row>
    <row r="10" spans="1:6" ht="52.8" customHeight="1" thickBot="1">
      <c r="A10" s="33"/>
      <c r="B10" s="8">
        <f>B9+1</f>
        <v>1</v>
      </c>
      <c r="C10" s="8">
        <v>4</v>
      </c>
      <c r="D10" s="8"/>
      <c r="E10" s="8" t="b">
        <v>1</v>
      </c>
      <c r="F10" s="8" t="b">
        <v>0</v>
      </c>
    </row>
    <row r="11" spans="1:6" ht="52.8" customHeight="1" thickBot="1">
      <c r="A11" s="34"/>
      <c r="B11" s="8">
        <f>B10+1</f>
        <v>2</v>
      </c>
      <c r="C11" s="8">
        <v>4</v>
      </c>
      <c r="D11" s="8"/>
      <c r="E11" s="8" t="b">
        <v>1</v>
      </c>
      <c r="F11" s="8" t="b">
        <v>0</v>
      </c>
    </row>
    <row r="12" spans="1:6" ht="52.8" customHeight="1" thickBot="1">
      <c r="A12" s="32">
        <f t="shared" ref="A12" si="0">A9+1</f>
        <v>40000004</v>
      </c>
      <c r="B12" s="8">
        <v>0</v>
      </c>
      <c r="C12" s="8">
        <v>2</v>
      </c>
      <c r="D12" s="8"/>
      <c r="E12" s="8" t="b">
        <v>1</v>
      </c>
      <c r="F12" s="8" t="b">
        <v>0</v>
      </c>
    </row>
    <row r="13" spans="1:6" ht="52.8" customHeight="1" thickBot="1">
      <c r="A13" s="33"/>
      <c r="B13" s="8">
        <f>B12+1</f>
        <v>1</v>
      </c>
      <c r="C13" s="8">
        <v>3</v>
      </c>
      <c r="D13" s="8"/>
      <c r="E13" s="8" t="b">
        <v>1</v>
      </c>
      <c r="F13" s="8" t="b">
        <v>0</v>
      </c>
    </row>
    <row r="14" spans="1:6" ht="52.8" customHeight="1" thickBot="1">
      <c r="A14" s="34"/>
      <c r="B14" s="8">
        <f>B13+1</f>
        <v>2</v>
      </c>
      <c r="C14" s="8">
        <v>4</v>
      </c>
      <c r="D14" s="8"/>
      <c r="E14" s="8" t="b">
        <v>1</v>
      </c>
      <c r="F14" s="8" t="b">
        <v>0</v>
      </c>
    </row>
    <row r="15" spans="1:6" ht="52.8" customHeight="1" thickBot="1">
      <c r="A15" s="32">
        <f t="shared" ref="A15" si="1">A12+1</f>
        <v>40000005</v>
      </c>
      <c r="B15" s="8">
        <v>0</v>
      </c>
      <c r="C15" s="8">
        <v>0</v>
      </c>
      <c r="D15" s="8" t="s">
        <v>195</v>
      </c>
      <c r="E15" s="8" t="b">
        <v>0</v>
      </c>
      <c r="F15" s="8" t="b">
        <v>0</v>
      </c>
    </row>
    <row r="16" spans="1:6" ht="52.8" customHeight="1" thickBot="1">
      <c r="A16" s="33"/>
      <c r="B16" s="8">
        <f>B15+1</f>
        <v>1</v>
      </c>
      <c r="C16" s="8">
        <v>0</v>
      </c>
      <c r="D16" s="8" t="s">
        <v>195</v>
      </c>
      <c r="E16" s="8" t="b">
        <v>0</v>
      </c>
      <c r="F16" s="8" t="b">
        <v>0</v>
      </c>
    </row>
    <row r="17" spans="1:6" ht="52.8" customHeight="1" thickBot="1">
      <c r="A17" s="34"/>
      <c r="B17" s="8">
        <f>B16+1</f>
        <v>2</v>
      </c>
      <c r="C17" s="8">
        <v>0</v>
      </c>
      <c r="D17" s="8" t="s">
        <v>195</v>
      </c>
      <c r="E17" s="8" t="b">
        <v>0</v>
      </c>
      <c r="F17" s="8" t="b">
        <v>0</v>
      </c>
    </row>
    <row r="18" spans="1:6" ht="52.8" customHeight="1" thickBot="1">
      <c r="A18" s="32">
        <f t="shared" ref="A18" si="2">A15+1</f>
        <v>40000006</v>
      </c>
      <c r="B18" s="8">
        <v>0</v>
      </c>
      <c r="C18" s="8">
        <v>0</v>
      </c>
      <c r="D18" s="8" t="s">
        <v>195</v>
      </c>
      <c r="E18" s="8" t="b">
        <v>0</v>
      </c>
      <c r="F18" s="8" t="b">
        <v>0</v>
      </c>
    </row>
    <row r="19" spans="1:6" ht="52.8" customHeight="1" thickBot="1">
      <c r="A19" s="33"/>
      <c r="B19" s="8">
        <f>B18+1</f>
        <v>1</v>
      </c>
      <c r="C19" s="8">
        <v>0</v>
      </c>
      <c r="D19" s="8" t="s">
        <v>195</v>
      </c>
      <c r="E19" s="8" t="b">
        <v>0</v>
      </c>
      <c r="F19" s="8" t="b">
        <v>0</v>
      </c>
    </row>
    <row r="20" spans="1:6" ht="52.8" customHeight="1" thickBot="1">
      <c r="A20" s="34"/>
      <c r="B20" s="8">
        <f>B19+1</f>
        <v>2</v>
      </c>
      <c r="C20" s="8">
        <v>0</v>
      </c>
      <c r="D20" s="8" t="s">
        <v>195</v>
      </c>
      <c r="E20" s="8" t="b">
        <v>0</v>
      </c>
      <c r="F20" s="8" t="b">
        <v>0</v>
      </c>
    </row>
    <row r="21" spans="1:6" ht="52.8" customHeight="1" thickBot="1">
      <c r="A21" s="32">
        <f t="shared" ref="A21" si="3">A18+1</f>
        <v>40000007</v>
      </c>
      <c r="B21" s="8">
        <v>0</v>
      </c>
      <c r="C21" s="8">
        <v>3</v>
      </c>
      <c r="D21" s="8"/>
      <c r="E21" s="8" t="b">
        <v>1</v>
      </c>
      <c r="F21" s="8" t="b">
        <v>0</v>
      </c>
    </row>
    <row r="22" spans="1:6" ht="52.8" customHeight="1" thickBot="1">
      <c r="A22" s="33"/>
      <c r="B22" s="8">
        <f>B21+1</f>
        <v>1</v>
      </c>
      <c r="C22" s="8">
        <v>3</v>
      </c>
      <c r="D22" s="8"/>
      <c r="E22" s="8" t="b">
        <v>1</v>
      </c>
      <c r="F22" s="8" t="b">
        <v>0</v>
      </c>
    </row>
    <row r="23" spans="1:6" ht="52.8" customHeight="1" thickBot="1">
      <c r="A23" s="34"/>
      <c r="B23" s="8">
        <f>B22+1</f>
        <v>2</v>
      </c>
      <c r="C23" s="8">
        <v>3</v>
      </c>
      <c r="D23" s="8"/>
      <c r="E23" s="8" t="b">
        <v>1</v>
      </c>
      <c r="F23" s="8" t="b">
        <v>0</v>
      </c>
    </row>
    <row r="24" spans="1:6" ht="52.8" customHeight="1" thickBot="1">
      <c r="A24" s="32">
        <f t="shared" ref="A24" si="4">A21+1</f>
        <v>40000008</v>
      </c>
      <c r="B24" s="8">
        <v>0</v>
      </c>
      <c r="C24" s="8">
        <v>4</v>
      </c>
      <c r="D24" s="8"/>
      <c r="E24" s="8" t="b">
        <v>1</v>
      </c>
      <c r="F24" s="8" t="b">
        <v>0</v>
      </c>
    </row>
    <row r="25" spans="1:6" ht="52.8" customHeight="1" thickBot="1">
      <c r="A25" s="33"/>
      <c r="B25" s="8">
        <f>B24+1</f>
        <v>1</v>
      </c>
      <c r="C25" s="8">
        <v>4</v>
      </c>
      <c r="D25" s="8"/>
      <c r="E25" s="8" t="b">
        <v>1</v>
      </c>
      <c r="F25" s="8" t="b">
        <v>0</v>
      </c>
    </row>
    <row r="26" spans="1:6" ht="52.8" customHeight="1" thickBot="1">
      <c r="A26" s="34"/>
      <c r="B26" s="8">
        <f>B25+1</f>
        <v>2</v>
      </c>
      <c r="C26" s="8">
        <v>4</v>
      </c>
      <c r="D26" s="8"/>
      <c r="E26" s="8" t="b">
        <v>1</v>
      </c>
      <c r="F26" s="8" t="b">
        <v>0</v>
      </c>
    </row>
    <row r="27" spans="1:6" ht="52.8" customHeight="1" thickBot="1">
      <c r="A27" s="32">
        <f t="shared" ref="A27" si="5">A24+1</f>
        <v>40000009</v>
      </c>
      <c r="B27" s="8">
        <v>0</v>
      </c>
      <c r="C27" s="8">
        <v>0</v>
      </c>
      <c r="D27" s="8" t="s">
        <v>195</v>
      </c>
      <c r="E27" s="8" t="b">
        <v>0</v>
      </c>
      <c r="F27" s="8" t="b">
        <v>0</v>
      </c>
    </row>
    <row r="28" spans="1:6" ht="52.8" customHeight="1" thickBot="1">
      <c r="A28" s="33"/>
      <c r="B28" s="8">
        <f>B27+1</f>
        <v>1</v>
      </c>
      <c r="C28" s="8">
        <v>0</v>
      </c>
      <c r="D28" s="8" t="s">
        <v>195</v>
      </c>
      <c r="E28" s="8" t="b">
        <v>0</v>
      </c>
      <c r="F28" s="8" t="b">
        <v>0</v>
      </c>
    </row>
    <row r="29" spans="1:6" ht="52.8" customHeight="1" thickBot="1">
      <c r="A29" s="34"/>
      <c r="B29" s="8">
        <f>B28+1</f>
        <v>2</v>
      </c>
      <c r="C29" s="8">
        <v>0</v>
      </c>
      <c r="D29" s="8" t="s">
        <v>195</v>
      </c>
      <c r="E29" s="8" t="b">
        <v>0</v>
      </c>
      <c r="F29" s="8" t="b">
        <v>0</v>
      </c>
    </row>
    <row r="30" spans="1:6" ht="52.8" customHeight="1" thickBot="1">
      <c r="A30" s="32">
        <f t="shared" ref="A30" si="6">A27+1</f>
        <v>40000010</v>
      </c>
      <c r="B30" s="8">
        <v>0</v>
      </c>
      <c r="C30" s="8">
        <v>3</v>
      </c>
      <c r="D30" s="8"/>
      <c r="E30" s="8" t="b">
        <v>1</v>
      </c>
      <c r="F30" s="8" t="b">
        <v>0</v>
      </c>
    </row>
    <row r="31" spans="1:6" ht="52.8" customHeight="1" thickBot="1">
      <c r="A31" s="33"/>
      <c r="B31" s="8">
        <f>B30+1</f>
        <v>1</v>
      </c>
      <c r="C31" s="8">
        <v>3</v>
      </c>
      <c r="D31" s="8"/>
      <c r="E31" s="8" t="b">
        <v>1</v>
      </c>
      <c r="F31" s="8" t="b">
        <v>0</v>
      </c>
    </row>
    <row r="32" spans="1:6" ht="52.8" customHeight="1" thickBot="1">
      <c r="A32" s="34"/>
      <c r="B32" s="8">
        <f>B31+1</f>
        <v>2</v>
      </c>
      <c r="C32" s="8">
        <v>3</v>
      </c>
      <c r="D32" s="8"/>
      <c r="E32" s="8" t="b">
        <v>1</v>
      </c>
      <c r="F32" s="8" t="b">
        <v>0</v>
      </c>
    </row>
    <row r="33" spans="1:6" ht="52.8" customHeight="1" thickBot="1">
      <c r="A33" s="32">
        <f t="shared" ref="A33" si="7">A30+1</f>
        <v>40000011</v>
      </c>
      <c r="B33" s="8">
        <v>0</v>
      </c>
      <c r="C33" s="8">
        <v>3</v>
      </c>
      <c r="D33" s="8"/>
      <c r="E33" s="8" t="b">
        <v>1</v>
      </c>
      <c r="F33" s="8" t="b">
        <v>0</v>
      </c>
    </row>
    <row r="34" spans="1:6" ht="52.8" customHeight="1" thickBot="1">
      <c r="A34" s="33"/>
      <c r="B34" s="8">
        <f>B33+1</f>
        <v>1</v>
      </c>
      <c r="C34" s="8">
        <v>3</v>
      </c>
      <c r="D34" s="8"/>
      <c r="E34" s="8" t="b">
        <v>1</v>
      </c>
      <c r="F34" s="8" t="b">
        <v>0</v>
      </c>
    </row>
    <row r="35" spans="1:6" ht="52.8" customHeight="1" thickBot="1">
      <c r="A35" s="34"/>
      <c r="B35" s="8">
        <f>B34+1</f>
        <v>2</v>
      </c>
      <c r="C35" s="8">
        <v>3</v>
      </c>
      <c r="D35" s="8"/>
      <c r="E35" s="8" t="b">
        <v>1</v>
      </c>
      <c r="F35" s="8" t="b">
        <v>0</v>
      </c>
    </row>
    <row r="36" spans="1:6" ht="52.8" customHeight="1" thickBot="1">
      <c r="A36" s="32">
        <f t="shared" ref="A36" si="8">A33+1</f>
        <v>40000012</v>
      </c>
      <c r="B36" s="8">
        <v>0</v>
      </c>
      <c r="C36" s="8">
        <v>0</v>
      </c>
      <c r="D36" s="8" t="s">
        <v>195</v>
      </c>
      <c r="E36" s="8" t="b">
        <v>0</v>
      </c>
      <c r="F36" s="8" t="b">
        <v>0</v>
      </c>
    </row>
    <row r="37" spans="1:6" ht="52.8" customHeight="1" thickBot="1">
      <c r="A37" s="33"/>
      <c r="B37" s="8">
        <f>B36+1</f>
        <v>1</v>
      </c>
      <c r="C37" s="8">
        <v>0</v>
      </c>
      <c r="D37" s="8" t="s">
        <v>195</v>
      </c>
      <c r="E37" s="8" t="b">
        <v>0</v>
      </c>
      <c r="F37" s="8" t="b">
        <v>0</v>
      </c>
    </row>
    <row r="38" spans="1:6" ht="52.8" customHeight="1" thickBot="1">
      <c r="A38" s="34"/>
      <c r="B38" s="8">
        <f>B37+1</f>
        <v>2</v>
      </c>
      <c r="C38" s="8">
        <v>0</v>
      </c>
      <c r="D38" s="8" t="s">
        <v>195</v>
      </c>
      <c r="E38" s="8" t="b">
        <v>0</v>
      </c>
      <c r="F38" s="8" t="b">
        <v>0</v>
      </c>
    </row>
    <row r="39" spans="1:6" ht="52.8" customHeight="1" thickBot="1">
      <c r="A39" s="32">
        <f t="shared" ref="A39" si="9">A36+1</f>
        <v>40000013</v>
      </c>
      <c r="B39" s="8">
        <v>0</v>
      </c>
      <c r="C39" s="8">
        <v>3</v>
      </c>
      <c r="D39" s="8"/>
      <c r="E39" s="8" t="b">
        <v>1</v>
      </c>
      <c r="F39" s="8" t="b">
        <v>0</v>
      </c>
    </row>
    <row r="40" spans="1:6" ht="52.8" customHeight="1" thickBot="1">
      <c r="A40" s="33"/>
      <c r="B40" s="8">
        <f>B39+1</f>
        <v>1</v>
      </c>
      <c r="C40" s="8">
        <v>3</v>
      </c>
      <c r="D40" s="8"/>
      <c r="E40" s="8" t="b">
        <v>1</v>
      </c>
      <c r="F40" s="8" t="b">
        <v>0</v>
      </c>
    </row>
    <row r="41" spans="1:6" ht="52.8" customHeight="1" thickBot="1">
      <c r="A41" s="34"/>
      <c r="B41" s="8">
        <f>B40+1</f>
        <v>2</v>
      </c>
      <c r="C41" s="8">
        <v>3</v>
      </c>
      <c r="D41" s="8"/>
      <c r="E41" s="8" t="b">
        <v>1</v>
      </c>
      <c r="F41" s="8" t="b">
        <v>0</v>
      </c>
    </row>
    <row r="42" spans="1:6" ht="52.8" customHeight="1" thickBot="1">
      <c r="A42" s="32">
        <f t="shared" ref="A42" si="10">A39+1</f>
        <v>40000014</v>
      </c>
      <c r="B42" s="8">
        <v>0</v>
      </c>
      <c r="C42" s="8">
        <v>2</v>
      </c>
      <c r="D42" s="8"/>
      <c r="E42" s="8" t="b">
        <v>1</v>
      </c>
      <c r="F42" s="8" t="b">
        <v>0</v>
      </c>
    </row>
    <row r="43" spans="1:6" ht="52.8" customHeight="1" thickBot="1">
      <c r="A43" s="33"/>
      <c r="B43" s="8">
        <f>B42+1</f>
        <v>1</v>
      </c>
      <c r="C43" s="8">
        <v>2</v>
      </c>
      <c r="D43" s="8"/>
      <c r="E43" s="8" t="b">
        <v>1</v>
      </c>
      <c r="F43" s="8" t="b">
        <v>0</v>
      </c>
    </row>
    <row r="44" spans="1:6" ht="52.8" customHeight="1" thickBot="1">
      <c r="A44" s="34"/>
      <c r="B44" s="8">
        <f>B43+1</f>
        <v>2</v>
      </c>
      <c r="C44" s="8">
        <v>2</v>
      </c>
      <c r="D44" s="8"/>
      <c r="E44" s="8" t="b">
        <v>1</v>
      </c>
      <c r="F44" s="8" t="b">
        <v>0</v>
      </c>
    </row>
    <row r="45" spans="1:6" ht="52.8" customHeight="1" thickBot="1">
      <c r="A45" s="32">
        <f t="shared" ref="A45" si="11">A42+1</f>
        <v>40000015</v>
      </c>
      <c r="B45" s="8">
        <v>0</v>
      </c>
      <c r="C45" s="8">
        <v>3</v>
      </c>
      <c r="D45" s="8"/>
      <c r="E45" s="8" t="b">
        <v>1</v>
      </c>
      <c r="F45" s="8" t="b">
        <v>0</v>
      </c>
    </row>
    <row r="46" spans="1:6" ht="52.8" customHeight="1" thickBot="1">
      <c r="A46" s="33"/>
      <c r="B46" s="8">
        <f>B45+1</f>
        <v>1</v>
      </c>
      <c r="C46" s="8">
        <v>3</v>
      </c>
      <c r="D46" s="8"/>
      <c r="E46" s="8" t="b">
        <v>1</v>
      </c>
      <c r="F46" s="8" t="b">
        <v>0</v>
      </c>
    </row>
    <row r="47" spans="1:6" ht="52.8" customHeight="1" thickBot="1">
      <c r="A47" s="34"/>
      <c r="B47" s="8">
        <f>B46+1</f>
        <v>2</v>
      </c>
      <c r="C47" s="8">
        <v>3</v>
      </c>
      <c r="D47" s="8"/>
      <c r="E47" s="8" t="b">
        <v>1</v>
      </c>
      <c r="F47" s="8" t="b">
        <v>0</v>
      </c>
    </row>
  </sheetData>
  <mergeCells count="16">
    <mergeCell ref="A36:A38"/>
    <mergeCell ref="A39:A41"/>
    <mergeCell ref="A42:A44"/>
    <mergeCell ref="A45:A47"/>
    <mergeCell ref="A1:F1"/>
    <mergeCell ref="A18:A20"/>
    <mergeCell ref="A21:A23"/>
    <mergeCell ref="A24:A26"/>
    <mergeCell ref="A27:A29"/>
    <mergeCell ref="A30:A32"/>
    <mergeCell ref="A33:A35"/>
    <mergeCell ref="A3:A5"/>
    <mergeCell ref="A6:A8"/>
    <mergeCell ref="A9:A11"/>
    <mergeCell ref="A12:A14"/>
    <mergeCell ref="A15:A17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35BA-41BD-479B-BE32-4996685C4F0D}">
  <sheetPr>
    <pageSetUpPr fitToPage="1"/>
  </sheetPr>
  <dimension ref="A1:K48"/>
  <sheetViews>
    <sheetView topLeftCell="A28" zoomScaleNormal="100" workbookViewId="0">
      <selection activeCell="K43" sqref="K43"/>
    </sheetView>
  </sheetViews>
  <sheetFormatPr defaultRowHeight="17.399999999999999"/>
  <cols>
    <col min="1" max="1" width="16.8984375" style="2" customWidth="1"/>
    <col min="2" max="2" width="8.796875" style="2" customWidth="1"/>
    <col min="3" max="5" width="16.8984375" style="2" customWidth="1"/>
    <col min="6" max="6" width="8.796875" style="2"/>
    <col min="7" max="10" width="16.8984375" style="2" customWidth="1"/>
    <col min="11" max="11" width="41.19921875" customWidth="1"/>
  </cols>
  <sheetData>
    <row r="1" spans="1:11" ht="18" customHeight="1" thickBot="1">
      <c r="A1" s="39" t="s">
        <v>28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8" thickBot="1">
      <c r="A2" s="43" t="s">
        <v>2</v>
      </c>
      <c r="B2" s="41" t="s">
        <v>44</v>
      </c>
      <c r="C2" s="41" t="s">
        <v>7</v>
      </c>
      <c r="D2" s="41" t="s">
        <v>8</v>
      </c>
      <c r="E2" s="41" t="s">
        <v>9</v>
      </c>
      <c r="F2" s="41" t="s">
        <v>10</v>
      </c>
      <c r="G2" s="38" t="s">
        <v>66</v>
      </c>
      <c r="H2" s="38"/>
      <c r="I2" s="38" t="s">
        <v>133</v>
      </c>
      <c r="J2" s="38"/>
      <c r="K2" s="41" t="s">
        <v>196</v>
      </c>
    </row>
    <row r="3" spans="1:11" ht="18" thickBot="1">
      <c r="A3" s="44"/>
      <c r="B3" s="42"/>
      <c r="C3" s="42"/>
      <c r="D3" s="42"/>
      <c r="E3" s="42"/>
      <c r="F3" s="42"/>
      <c r="G3" s="1" t="s">
        <v>46</v>
      </c>
      <c r="H3" s="1" t="s">
        <v>64</v>
      </c>
      <c r="I3" s="1" t="s">
        <v>46</v>
      </c>
      <c r="J3" s="1" t="s">
        <v>133</v>
      </c>
      <c r="K3" s="42"/>
    </row>
    <row r="4" spans="1:11" ht="18" thickBot="1">
      <c r="A4" s="32">
        <v>40000001</v>
      </c>
      <c r="B4" s="8">
        <v>0</v>
      </c>
      <c r="C4" s="8">
        <v>6</v>
      </c>
      <c r="D4" s="8">
        <v>0</v>
      </c>
      <c r="E4" s="8">
        <v>0</v>
      </c>
      <c r="F4" s="8">
        <v>0</v>
      </c>
      <c r="G4" s="8" t="s">
        <v>195</v>
      </c>
      <c r="H4" s="8">
        <v>0</v>
      </c>
      <c r="I4" s="8" t="s">
        <v>195</v>
      </c>
      <c r="J4" s="8">
        <v>0</v>
      </c>
      <c r="K4" s="8"/>
    </row>
    <row r="5" spans="1:11" ht="18" thickBot="1">
      <c r="A5" s="33"/>
      <c r="B5" s="8">
        <f>B4+1</f>
        <v>1</v>
      </c>
      <c r="C5" s="8">
        <v>7</v>
      </c>
      <c r="D5" s="8">
        <v>0</v>
      </c>
      <c r="E5" s="8">
        <v>0</v>
      </c>
      <c r="F5" s="8">
        <v>0</v>
      </c>
      <c r="G5" s="8" t="s">
        <v>195</v>
      </c>
      <c r="H5" s="8">
        <v>0</v>
      </c>
      <c r="I5" s="8" t="s">
        <v>195</v>
      </c>
      <c r="J5" s="8">
        <v>0</v>
      </c>
      <c r="K5" s="8"/>
    </row>
    <row r="6" spans="1:11" ht="18" thickBot="1">
      <c r="A6" s="34"/>
      <c r="B6" s="8">
        <f>B5+1</f>
        <v>2</v>
      </c>
      <c r="C6" s="8">
        <v>8</v>
      </c>
      <c r="D6" s="8">
        <v>0</v>
      </c>
      <c r="E6" s="8">
        <v>0</v>
      </c>
      <c r="F6" s="8">
        <v>0</v>
      </c>
      <c r="G6" s="8" t="s">
        <v>195</v>
      </c>
      <c r="H6" s="8">
        <v>0</v>
      </c>
      <c r="I6" s="8" t="s">
        <v>195</v>
      </c>
      <c r="J6" s="8">
        <v>0</v>
      </c>
      <c r="K6" s="8"/>
    </row>
    <row r="7" spans="1:11" ht="18" thickBot="1">
      <c r="A7" s="32">
        <f>A4+1</f>
        <v>40000002</v>
      </c>
      <c r="B7" s="8">
        <v>0</v>
      </c>
      <c r="C7" s="8">
        <v>0</v>
      </c>
      <c r="D7" s="8">
        <v>5</v>
      </c>
      <c r="E7" s="8">
        <v>0</v>
      </c>
      <c r="F7" s="8">
        <v>0</v>
      </c>
      <c r="G7" s="8" t="s">
        <v>195</v>
      </c>
      <c r="H7" s="8">
        <v>0</v>
      </c>
      <c r="I7" s="8" t="s">
        <v>195</v>
      </c>
      <c r="J7" s="8">
        <v>0</v>
      </c>
      <c r="K7" s="8"/>
    </row>
    <row r="8" spans="1:11" ht="18" thickBot="1">
      <c r="A8" s="33"/>
      <c r="B8" s="8">
        <f>B7+1</f>
        <v>1</v>
      </c>
      <c r="C8" s="8">
        <v>0</v>
      </c>
      <c r="D8" s="8">
        <v>6</v>
      </c>
      <c r="E8" s="8">
        <v>0</v>
      </c>
      <c r="F8" s="8">
        <v>0</v>
      </c>
      <c r="G8" s="8" t="s">
        <v>195</v>
      </c>
      <c r="H8" s="8">
        <v>0</v>
      </c>
      <c r="I8" s="8" t="s">
        <v>195</v>
      </c>
      <c r="J8" s="8">
        <v>0</v>
      </c>
      <c r="K8" s="8"/>
    </row>
    <row r="9" spans="1:11" ht="18" thickBot="1">
      <c r="A9" s="34"/>
      <c r="B9" s="8">
        <f>B8+1</f>
        <v>2</v>
      </c>
      <c r="C9" s="8">
        <v>0</v>
      </c>
      <c r="D9" s="8">
        <v>7</v>
      </c>
      <c r="E9" s="8">
        <v>0</v>
      </c>
      <c r="F9" s="8">
        <v>0</v>
      </c>
      <c r="G9" s="8" t="s">
        <v>195</v>
      </c>
      <c r="H9" s="8">
        <v>0</v>
      </c>
      <c r="I9" s="8" t="s">
        <v>195</v>
      </c>
      <c r="J9" s="8">
        <v>0</v>
      </c>
      <c r="K9" s="8"/>
    </row>
    <row r="10" spans="1:11" ht="18" thickBot="1">
      <c r="A10" s="32">
        <f>A7+1</f>
        <v>40000003</v>
      </c>
      <c r="B10" s="8">
        <v>0</v>
      </c>
      <c r="C10" s="8">
        <v>2</v>
      </c>
      <c r="D10" s="8">
        <v>0</v>
      </c>
      <c r="E10" s="8">
        <v>0</v>
      </c>
      <c r="F10" s="8">
        <v>0</v>
      </c>
      <c r="G10" s="8" t="s">
        <v>195</v>
      </c>
      <c r="H10" s="8">
        <v>0</v>
      </c>
      <c r="I10" s="8">
        <v>4</v>
      </c>
      <c r="J10" s="8">
        <v>3</v>
      </c>
      <c r="K10" s="8"/>
    </row>
    <row r="11" spans="1:11" ht="18" thickBot="1">
      <c r="A11" s="33"/>
      <c r="B11" s="8">
        <f>B10+1</f>
        <v>1</v>
      </c>
      <c r="C11" s="8">
        <v>3</v>
      </c>
      <c r="D11" s="8">
        <v>0</v>
      </c>
      <c r="E11" s="8">
        <v>0</v>
      </c>
      <c r="F11" s="8">
        <v>0</v>
      </c>
      <c r="G11" s="8" t="s">
        <v>195</v>
      </c>
      <c r="H11" s="8">
        <v>0</v>
      </c>
      <c r="I11" s="8">
        <v>4</v>
      </c>
      <c r="J11" s="8">
        <v>4</v>
      </c>
      <c r="K11" s="8"/>
    </row>
    <row r="12" spans="1:11" ht="18" thickBot="1">
      <c r="A12" s="34"/>
      <c r="B12" s="8">
        <f>B11+1</f>
        <v>2</v>
      </c>
      <c r="C12" s="8">
        <v>3</v>
      </c>
      <c r="D12" s="8">
        <v>0</v>
      </c>
      <c r="E12" s="8">
        <v>0</v>
      </c>
      <c r="F12" s="8">
        <v>0</v>
      </c>
      <c r="G12" s="8" t="s">
        <v>195</v>
      </c>
      <c r="H12" s="8">
        <v>0</v>
      </c>
      <c r="I12" s="8">
        <v>4</v>
      </c>
      <c r="J12" s="8">
        <v>5</v>
      </c>
      <c r="K12" s="8"/>
    </row>
    <row r="13" spans="1:11" ht="18" thickBot="1">
      <c r="A13" s="32">
        <f t="shared" ref="A13" si="0">A10+1</f>
        <v>40000004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 t="s">
        <v>195</v>
      </c>
      <c r="H13" s="8">
        <v>0</v>
      </c>
      <c r="I13" s="8" t="s">
        <v>195</v>
      </c>
      <c r="J13" s="8">
        <v>0</v>
      </c>
      <c r="K13" s="8" t="s">
        <v>197</v>
      </c>
    </row>
    <row r="14" spans="1:11" ht="18" thickBot="1">
      <c r="A14" s="33"/>
      <c r="B14" s="8">
        <f>B13+1</f>
        <v>1</v>
      </c>
      <c r="C14" s="8">
        <v>0</v>
      </c>
      <c r="D14" s="8">
        <v>0</v>
      </c>
      <c r="E14" s="8">
        <v>0</v>
      </c>
      <c r="F14" s="8">
        <v>0</v>
      </c>
      <c r="G14" s="8" t="s">
        <v>195</v>
      </c>
      <c r="H14" s="8">
        <v>0</v>
      </c>
      <c r="I14" s="8" t="s">
        <v>195</v>
      </c>
      <c r="J14" s="8">
        <v>0</v>
      </c>
      <c r="K14" s="8" t="s">
        <v>197</v>
      </c>
    </row>
    <row r="15" spans="1:11" ht="18" thickBot="1">
      <c r="A15" s="34"/>
      <c r="B15" s="8">
        <f>B14+1</f>
        <v>2</v>
      </c>
      <c r="C15" s="8">
        <v>0</v>
      </c>
      <c r="D15" s="8">
        <v>0</v>
      </c>
      <c r="E15" s="8">
        <v>0</v>
      </c>
      <c r="F15" s="8">
        <v>0</v>
      </c>
      <c r="G15" s="8" t="s">
        <v>195</v>
      </c>
      <c r="H15" s="8">
        <v>0</v>
      </c>
      <c r="I15" s="8" t="s">
        <v>195</v>
      </c>
      <c r="J15" s="8">
        <v>0</v>
      </c>
      <c r="K15" s="8" t="s">
        <v>197</v>
      </c>
    </row>
    <row r="16" spans="1:11" ht="18" thickBot="1">
      <c r="A16" s="32">
        <f t="shared" ref="A16" si="1">A13+1</f>
        <v>40000005</v>
      </c>
      <c r="B16" s="8">
        <v>0</v>
      </c>
      <c r="C16" s="8">
        <v>0</v>
      </c>
      <c r="D16" s="8">
        <v>0</v>
      </c>
      <c r="E16" s="8">
        <v>0</v>
      </c>
      <c r="F16" s="8">
        <v>1</v>
      </c>
      <c r="G16" s="8" t="s">
        <v>195</v>
      </c>
      <c r="H16" s="8">
        <v>0</v>
      </c>
      <c r="I16" s="8" t="s">
        <v>195</v>
      </c>
      <c r="J16" s="8">
        <v>0</v>
      </c>
      <c r="K16" s="8" t="s">
        <v>255</v>
      </c>
    </row>
    <row r="17" spans="1:11" ht="18" thickBot="1">
      <c r="A17" s="33"/>
      <c r="B17" s="8">
        <f>B16+1</f>
        <v>1</v>
      </c>
      <c r="C17" s="8">
        <v>0</v>
      </c>
      <c r="D17" s="8">
        <v>0</v>
      </c>
      <c r="E17" s="8">
        <v>0</v>
      </c>
      <c r="F17" s="8">
        <v>2</v>
      </c>
      <c r="G17" s="8" t="s">
        <v>195</v>
      </c>
      <c r="H17" s="8">
        <v>0</v>
      </c>
      <c r="I17" s="8" t="s">
        <v>195</v>
      </c>
      <c r="J17" s="8">
        <v>0</v>
      </c>
      <c r="K17" s="8" t="s">
        <v>255</v>
      </c>
    </row>
    <row r="18" spans="1:11" ht="18" thickBot="1">
      <c r="A18" s="34"/>
      <c r="B18" s="8">
        <f>B17+1</f>
        <v>2</v>
      </c>
      <c r="C18" s="8">
        <v>0</v>
      </c>
      <c r="D18" s="8">
        <v>0</v>
      </c>
      <c r="E18" s="8">
        <v>0</v>
      </c>
      <c r="F18" s="8">
        <v>2</v>
      </c>
      <c r="G18" s="8" t="s">
        <v>195</v>
      </c>
      <c r="H18" s="8">
        <v>0</v>
      </c>
      <c r="I18" s="8" t="s">
        <v>195</v>
      </c>
      <c r="J18" s="8">
        <v>0</v>
      </c>
      <c r="K18" s="8" t="s">
        <v>255</v>
      </c>
    </row>
    <row r="19" spans="1:11" ht="18" thickBot="1">
      <c r="A19" s="32">
        <f t="shared" ref="A19" si="2">A16+1</f>
        <v>40000006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 t="s">
        <v>195</v>
      </c>
      <c r="J19" s="8">
        <v>0</v>
      </c>
      <c r="K19" s="8"/>
    </row>
    <row r="20" spans="1:11" ht="18" thickBot="1">
      <c r="A20" s="33"/>
      <c r="B20" s="8">
        <f>B19+1</f>
        <v>1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1</v>
      </c>
      <c r="I20" s="8" t="s">
        <v>195</v>
      </c>
      <c r="J20" s="8">
        <v>0</v>
      </c>
      <c r="K20" s="8"/>
    </row>
    <row r="21" spans="1:11" ht="18" thickBot="1">
      <c r="A21" s="34"/>
      <c r="B21" s="8">
        <f>B20+1</f>
        <v>2</v>
      </c>
      <c r="C21" s="8">
        <v>0</v>
      </c>
      <c r="D21" s="8">
        <v>0</v>
      </c>
      <c r="E21" s="8">
        <v>0</v>
      </c>
      <c r="F21" s="8">
        <v>0</v>
      </c>
      <c r="G21" s="8">
        <v>1</v>
      </c>
      <c r="H21" s="8">
        <v>1</v>
      </c>
      <c r="I21" s="8" t="s">
        <v>195</v>
      </c>
      <c r="J21" s="8">
        <v>0</v>
      </c>
      <c r="K21" s="8"/>
    </row>
    <row r="22" spans="1:11" ht="18" thickBot="1">
      <c r="A22" s="32">
        <f t="shared" ref="A22" si="3">A19+1</f>
        <v>40000007</v>
      </c>
      <c r="B22" s="8">
        <v>0</v>
      </c>
      <c r="C22" s="8" t="s">
        <v>198</v>
      </c>
      <c r="D22" s="8">
        <v>0</v>
      </c>
      <c r="E22" s="8">
        <v>0</v>
      </c>
      <c r="F22" s="8">
        <v>0</v>
      </c>
      <c r="G22" s="8" t="s">
        <v>195</v>
      </c>
      <c r="H22" s="8">
        <v>0</v>
      </c>
      <c r="I22" s="8" t="s">
        <v>195</v>
      </c>
      <c r="J22" s="8">
        <v>0</v>
      </c>
      <c r="K22" s="8"/>
    </row>
    <row r="23" spans="1:11" ht="18" thickBot="1">
      <c r="A23" s="33"/>
      <c r="B23" s="8">
        <f>B22+1</f>
        <v>1</v>
      </c>
      <c r="C23" s="8" t="s">
        <v>199</v>
      </c>
      <c r="D23" s="8">
        <v>0</v>
      </c>
      <c r="E23" s="8">
        <v>0</v>
      </c>
      <c r="F23" s="8">
        <v>0</v>
      </c>
      <c r="G23" s="8" t="s">
        <v>195</v>
      </c>
      <c r="H23" s="8">
        <v>0</v>
      </c>
      <c r="I23" s="8" t="s">
        <v>195</v>
      </c>
      <c r="J23" s="8">
        <v>0</v>
      </c>
      <c r="K23" s="8"/>
    </row>
    <row r="24" spans="1:11" ht="18" thickBot="1">
      <c r="A24" s="34"/>
      <c r="B24" s="8">
        <f>B23+1</f>
        <v>2</v>
      </c>
      <c r="C24" s="8" t="s">
        <v>200</v>
      </c>
      <c r="D24" s="8">
        <v>0</v>
      </c>
      <c r="E24" s="8">
        <v>0</v>
      </c>
      <c r="F24" s="8">
        <v>0</v>
      </c>
      <c r="G24" s="8" t="s">
        <v>195</v>
      </c>
      <c r="H24" s="8">
        <v>0</v>
      </c>
      <c r="I24" s="8" t="s">
        <v>195</v>
      </c>
      <c r="J24" s="8">
        <v>0</v>
      </c>
      <c r="K24" s="8"/>
    </row>
    <row r="25" spans="1:11" ht="18" thickBot="1">
      <c r="A25" s="32">
        <f t="shared" ref="A25" si="4">A22+1</f>
        <v>40000008</v>
      </c>
      <c r="B25" s="8">
        <v>0</v>
      </c>
      <c r="C25" s="8">
        <v>7</v>
      </c>
      <c r="D25" s="8">
        <v>0</v>
      </c>
      <c r="E25" s="8">
        <v>0</v>
      </c>
      <c r="F25" s="8">
        <v>0</v>
      </c>
      <c r="G25" s="8" t="s">
        <v>195</v>
      </c>
      <c r="H25" s="8">
        <v>0</v>
      </c>
      <c r="I25" s="8">
        <v>6</v>
      </c>
      <c r="J25" s="8">
        <v>2</v>
      </c>
      <c r="K25" s="8"/>
    </row>
    <row r="26" spans="1:11" ht="18" thickBot="1">
      <c r="A26" s="33"/>
      <c r="B26" s="8">
        <f>B25+1</f>
        <v>1</v>
      </c>
      <c r="C26" s="8">
        <v>10</v>
      </c>
      <c r="D26" s="8">
        <v>0</v>
      </c>
      <c r="E26" s="8">
        <v>0</v>
      </c>
      <c r="F26" s="8">
        <v>0</v>
      </c>
      <c r="G26" s="8" t="s">
        <v>195</v>
      </c>
      <c r="H26" s="8">
        <v>0</v>
      </c>
      <c r="I26" s="8">
        <v>6</v>
      </c>
      <c r="J26" s="8">
        <v>3</v>
      </c>
      <c r="K26" s="8"/>
    </row>
    <row r="27" spans="1:11" ht="18" thickBot="1">
      <c r="A27" s="34"/>
      <c r="B27" s="8">
        <f>B26+1</f>
        <v>2</v>
      </c>
      <c r="C27" s="8">
        <v>12</v>
      </c>
      <c r="D27" s="8">
        <v>0</v>
      </c>
      <c r="E27" s="8">
        <v>0</v>
      </c>
      <c r="F27" s="8">
        <v>0</v>
      </c>
      <c r="G27" s="8" t="s">
        <v>195</v>
      </c>
      <c r="H27" s="8">
        <v>0</v>
      </c>
      <c r="I27" s="8">
        <v>6</v>
      </c>
      <c r="J27" s="8">
        <v>3</v>
      </c>
      <c r="K27" s="8"/>
    </row>
    <row r="28" spans="1:11" ht="18" thickBot="1">
      <c r="A28" s="32">
        <f t="shared" ref="A28" si="5">A25+1</f>
        <v>40000009</v>
      </c>
      <c r="B28" s="8">
        <v>0</v>
      </c>
      <c r="C28" s="8">
        <v>0</v>
      </c>
      <c r="D28" s="8">
        <v>0</v>
      </c>
      <c r="E28" s="8">
        <v>5</v>
      </c>
      <c r="F28" s="8">
        <v>0</v>
      </c>
      <c r="G28" s="8" t="s">
        <v>195</v>
      </c>
      <c r="H28" s="8">
        <v>0</v>
      </c>
      <c r="I28" s="8" t="s">
        <v>195</v>
      </c>
      <c r="J28" s="8">
        <v>0</v>
      </c>
      <c r="K28" s="8"/>
    </row>
    <row r="29" spans="1:11" ht="18" thickBot="1">
      <c r="A29" s="33"/>
      <c r="B29" s="8">
        <f>B28+1</f>
        <v>1</v>
      </c>
      <c r="C29" s="8">
        <v>0</v>
      </c>
      <c r="D29" s="8">
        <v>0</v>
      </c>
      <c r="E29" s="8">
        <v>7</v>
      </c>
      <c r="F29" s="8">
        <v>0</v>
      </c>
      <c r="G29" s="8" t="s">
        <v>195</v>
      </c>
      <c r="H29" s="8">
        <v>0</v>
      </c>
      <c r="I29" s="8" t="s">
        <v>195</v>
      </c>
      <c r="J29" s="8">
        <v>0</v>
      </c>
      <c r="K29" s="8"/>
    </row>
    <row r="30" spans="1:11" ht="18" thickBot="1">
      <c r="A30" s="34"/>
      <c r="B30" s="8">
        <f>B29+1</f>
        <v>2</v>
      </c>
      <c r="C30" s="8">
        <v>0</v>
      </c>
      <c r="D30" s="8">
        <v>0</v>
      </c>
      <c r="E30" s="8">
        <v>10</v>
      </c>
      <c r="F30" s="8">
        <v>0</v>
      </c>
      <c r="G30" s="8" t="s">
        <v>195</v>
      </c>
      <c r="H30" s="8">
        <v>0</v>
      </c>
      <c r="I30" s="8" t="s">
        <v>195</v>
      </c>
      <c r="J30" s="8">
        <v>0</v>
      </c>
      <c r="K30" s="8"/>
    </row>
    <row r="31" spans="1:11" ht="18" thickBot="1">
      <c r="A31" s="32">
        <f t="shared" ref="A31" si="6">A28+1</f>
        <v>40000010</v>
      </c>
      <c r="B31" s="8">
        <v>0</v>
      </c>
      <c r="C31" s="8">
        <v>8</v>
      </c>
      <c r="D31" s="8">
        <v>0</v>
      </c>
      <c r="E31" s="8">
        <v>0</v>
      </c>
      <c r="F31" s="8">
        <v>0</v>
      </c>
      <c r="G31" s="8" t="s">
        <v>195</v>
      </c>
      <c r="H31" s="8">
        <v>0</v>
      </c>
      <c r="I31" s="8">
        <v>4</v>
      </c>
      <c r="J31" s="8">
        <v>5</v>
      </c>
      <c r="K31" s="8"/>
    </row>
    <row r="32" spans="1:11" ht="18" thickBot="1">
      <c r="A32" s="33"/>
      <c r="B32" s="8">
        <f>B31+1</f>
        <v>1</v>
      </c>
      <c r="C32" s="8">
        <v>10</v>
      </c>
      <c r="D32" s="8">
        <v>0</v>
      </c>
      <c r="E32" s="8">
        <v>0</v>
      </c>
      <c r="F32" s="8">
        <v>0</v>
      </c>
      <c r="G32" s="8" t="s">
        <v>195</v>
      </c>
      <c r="H32" s="8">
        <v>0</v>
      </c>
      <c r="I32" s="8">
        <v>4</v>
      </c>
      <c r="J32" s="8">
        <v>5</v>
      </c>
      <c r="K32" s="8"/>
    </row>
    <row r="33" spans="1:11" ht="18" thickBot="1">
      <c r="A33" s="34"/>
      <c r="B33" s="8">
        <f>B32+1</f>
        <v>2</v>
      </c>
      <c r="C33" s="8">
        <v>12</v>
      </c>
      <c r="D33" s="8">
        <v>0</v>
      </c>
      <c r="E33" s="8">
        <v>0</v>
      </c>
      <c r="F33" s="8">
        <v>0</v>
      </c>
      <c r="G33" s="8" t="s">
        <v>195</v>
      </c>
      <c r="H33" s="8">
        <v>0</v>
      </c>
      <c r="I33" s="8">
        <v>4</v>
      </c>
      <c r="J33" s="8">
        <v>5</v>
      </c>
      <c r="K33" s="8"/>
    </row>
    <row r="34" spans="1:11" ht="18" thickBot="1">
      <c r="A34" s="32">
        <f t="shared" ref="A34" si="7">A31+1</f>
        <v>40000011</v>
      </c>
      <c r="B34" s="8">
        <v>0</v>
      </c>
      <c r="C34" s="8" t="s">
        <v>201</v>
      </c>
      <c r="D34" s="8">
        <v>0</v>
      </c>
      <c r="E34" s="8">
        <v>0</v>
      </c>
      <c r="F34" s="8">
        <v>0</v>
      </c>
      <c r="G34" s="8" t="s">
        <v>195</v>
      </c>
      <c r="H34" s="8">
        <v>0</v>
      </c>
      <c r="I34" s="8" t="s">
        <v>195</v>
      </c>
      <c r="J34" s="8">
        <v>0</v>
      </c>
      <c r="K34" s="8"/>
    </row>
    <row r="35" spans="1:11" ht="18" thickBot="1">
      <c r="A35" s="33"/>
      <c r="B35" s="8">
        <f>B34+1</f>
        <v>1</v>
      </c>
      <c r="C35" s="8" t="s">
        <v>202</v>
      </c>
      <c r="D35" s="8">
        <v>0</v>
      </c>
      <c r="E35" s="8">
        <v>0</v>
      </c>
      <c r="F35" s="8">
        <v>0</v>
      </c>
      <c r="G35" s="8" t="s">
        <v>195</v>
      </c>
      <c r="H35" s="8">
        <v>0</v>
      </c>
      <c r="I35" s="8" t="s">
        <v>195</v>
      </c>
      <c r="J35" s="8">
        <v>0</v>
      </c>
      <c r="K35" s="8"/>
    </row>
    <row r="36" spans="1:11" ht="18" thickBot="1">
      <c r="A36" s="34"/>
      <c r="B36" s="8">
        <f>B35+1</f>
        <v>2</v>
      </c>
      <c r="C36" s="8" t="s">
        <v>203</v>
      </c>
      <c r="D36" s="8">
        <v>0</v>
      </c>
      <c r="E36" s="8">
        <v>0</v>
      </c>
      <c r="F36" s="8">
        <v>0</v>
      </c>
      <c r="G36" s="8" t="s">
        <v>195</v>
      </c>
      <c r="H36" s="8">
        <v>0</v>
      </c>
      <c r="I36" s="8" t="s">
        <v>195</v>
      </c>
      <c r="J36" s="8">
        <v>0</v>
      </c>
      <c r="K36" s="8"/>
    </row>
    <row r="37" spans="1:11" ht="18" thickBot="1">
      <c r="A37" s="32">
        <f t="shared" ref="A37" si="8">A34+1</f>
        <v>40000012</v>
      </c>
      <c r="B37" s="8">
        <v>0</v>
      </c>
      <c r="C37" s="8">
        <v>0</v>
      </c>
      <c r="D37" s="8">
        <v>3</v>
      </c>
      <c r="E37" s="8">
        <v>0</v>
      </c>
      <c r="F37" s="8">
        <v>1</v>
      </c>
      <c r="G37" s="8" t="s">
        <v>195</v>
      </c>
      <c r="H37" s="8">
        <v>0</v>
      </c>
      <c r="I37" s="8" t="s">
        <v>195</v>
      </c>
      <c r="J37" s="8">
        <v>0</v>
      </c>
      <c r="K37" s="8"/>
    </row>
    <row r="38" spans="1:11" ht="18" thickBot="1">
      <c r="A38" s="33"/>
      <c r="B38" s="8">
        <f>B37+1</f>
        <v>1</v>
      </c>
      <c r="C38" s="8">
        <v>0</v>
      </c>
      <c r="D38" s="8">
        <v>5</v>
      </c>
      <c r="E38" s="8">
        <v>0</v>
      </c>
      <c r="F38" s="8">
        <v>1</v>
      </c>
      <c r="G38" s="8" t="s">
        <v>195</v>
      </c>
      <c r="H38" s="8">
        <v>0</v>
      </c>
      <c r="I38" s="8" t="s">
        <v>195</v>
      </c>
      <c r="J38" s="8">
        <v>0</v>
      </c>
      <c r="K38" s="8"/>
    </row>
    <row r="39" spans="1:11" ht="18" thickBot="1">
      <c r="A39" s="34"/>
      <c r="B39" s="8">
        <f>B38+1</f>
        <v>2</v>
      </c>
      <c r="C39" s="8">
        <v>0</v>
      </c>
      <c r="D39" s="8">
        <v>6</v>
      </c>
      <c r="E39" s="8">
        <v>0</v>
      </c>
      <c r="F39" s="8">
        <v>2</v>
      </c>
      <c r="G39" s="8" t="s">
        <v>195</v>
      </c>
      <c r="H39" s="8">
        <v>0</v>
      </c>
      <c r="I39" s="8" t="s">
        <v>195</v>
      </c>
      <c r="J39" s="8">
        <v>0</v>
      </c>
      <c r="K39" s="8"/>
    </row>
    <row r="40" spans="1:11" ht="18" thickBot="1">
      <c r="A40" s="32">
        <f t="shared" ref="A40" si="9">A37+1</f>
        <v>40000013</v>
      </c>
      <c r="B40" s="8">
        <v>0</v>
      </c>
      <c r="C40" s="8">
        <v>5</v>
      </c>
      <c r="D40" s="8">
        <v>0</v>
      </c>
      <c r="E40" s="8">
        <v>0</v>
      </c>
      <c r="F40" s="8">
        <v>0</v>
      </c>
      <c r="G40" s="8" t="s">
        <v>195</v>
      </c>
      <c r="H40" s="8">
        <v>0</v>
      </c>
      <c r="I40" s="8" t="s">
        <v>204</v>
      </c>
      <c r="J40" s="8">
        <v>1</v>
      </c>
      <c r="K40" s="8" t="s">
        <v>207</v>
      </c>
    </row>
    <row r="41" spans="1:11" ht="18" thickBot="1">
      <c r="A41" s="33"/>
      <c r="B41" s="8">
        <f>B40+1</f>
        <v>1</v>
      </c>
      <c r="C41" s="8">
        <v>7</v>
      </c>
      <c r="D41" s="8">
        <v>0</v>
      </c>
      <c r="E41" s="8">
        <v>0</v>
      </c>
      <c r="F41" s="8">
        <v>0</v>
      </c>
      <c r="G41" s="8" t="s">
        <v>195</v>
      </c>
      <c r="H41" s="8">
        <v>0</v>
      </c>
      <c r="I41" s="8" t="s">
        <v>204</v>
      </c>
      <c r="J41" s="8">
        <v>1</v>
      </c>
      <c r="K41" s="8" t="s">
        <v>207</v>
      </c>
    </row>
    <row r="42" spans="1:11" ht="18" thickBot="1">
      <c r="A42" s="34"/>
      <c r="B42" s="8">
        <f>B41+1</f>
        <v>2</v>
      </c>
      <c r="C42" s="8">
        <v>7</v>
      </c>
      <c r="D42" s="8">
        <v>0</v>
      </c>
      <c r="E42" s="8">
        <v>0</v>
      </c>
      <c r="F42" s="8">
        <v>0</v>
      </c>
      <c r="G42" s="8" t="s">
        <v>195</v>
      </c>
      <c r="H42" s="8">
        <v>0</v>
      </c>
      <c r="I42" s="8" t="s">
        <v>204</v>
      </c>
      <c r="J42" s="8">
        <v>2</v>
      </c>
      <c r="K42" s="8" t="s">
        <v>207</v>
      </c>
    </row>
    <row r="43" spans="1:11" ht="18" thickBot="1">
      <c r="A43" s="32">
        <f t="shared" ref="A43" si="10">A40+1</f>
        <v>40000014</v>
      </c>
      <c r="B43" s="8">
        <v>0</v>
      </c>
      <c r="C43" s="8" t="s">
        <v>204</v>
      </c>
      <c r="D43" s="8">
        <v>0</v>
      </c>
      <c r="E43" s="8">
        <v>0</v>
      </c>
      <c r="F43" s="8">
        <v>0</v>
      </c>
      <c r="G43" s="8" t="s">
        <v>195</v>
      </c>
      <c r="H43" s="8">
        <v>0</v>
      </c>
      <c r="I43" s="8" t="s">
        <v>195</v>
      </c>
      <c r="J43" s="8">
        <v>0</v>
      </c>
      <c r="K43" s="8" t="s">
        <v>205</v>
      </c>
    </row>
    <row r="44" spans="1:11" ht="18" thickBot="1">
      <c r="A44" s="33"/>
      <c r="B44" s="8">
        <f>B43+1</f>
        <v>1</v>
      </c>
      <c r="C44" s="8" t="s">
        <v>204</v>
      </c>
      <c r="D44" s="8">
        <v>0</v>
      </c>
      <c r="E44" s="8">
        <v>0</v>
      </c>
      <c r="F44" s="8">
        <v>0</v>
      </c>
      <c r="G44" s="8" t="s">
        <v>195</v>
      </c>
      <c r="H44" s="8">
        <v>0</v>
      </c>
      <c r="I44" s="8" t="s">
        <v>195</v>
      </c>
      <c r="J44" s="8">
        <v>0</v>
      </c>
      <c r="K44" s="8" t="s">
        <v>205</v>
      </c>
    </row>
    <row r="45" spans="1:11" ht="18" thickBot="1">
      <c r="A45" s="34"/>
      <c r="B45" s="8">
        <f>B44+1</f>
        <v>2</v>
      </c>
      <c r="C45" s="8" t="s">
        <v>204</v>
      </c>
      <c r="D45" s="8">
        <v>0</v>
      </c>
      <c r="E45" s="8">
        <v>0</v>
      </c>
      <c r="F45" s="8">
        <v>0</v>
      </c>
      <c r="G45" s="8" t="s">
        <v>195</v>
      </c>
      <c r="H45" s="8">
        <v>0</v>
      </c>
      <c r="I45" s="8" t="s">
        <v>195</v>
      </c>
      <c r="J45" s="8">
        <v>0</v>
      </c>
      <c r="K45" s="8" t="s">
        <v>206</v>
      </c>
    </row>
    <row r="46" spans="1:11" ht="18" thickBot="1">
      <c r="A46" s="32">
        <f t="shared" ref="A46" si="11">A43+1</f>
        <v>40000015</v>
      </c>
      <c r="B46" s="8">
        <v>0</v>
      </c>
      <c r="C46" s="8">
        <v>5</v>
      </c>
      <c r="D46" s="8">
        <v>0</v>
      </c>
      <c r="E46" s="8">
        <v>0</v>
      </c>
      <c r="F46" s="8">
        <v>0</v>
      </c>
      <c r="G46" s="8" t="s">
        <v>195</v>
      </c>
      <c r="H46" s="8">
        <v>0</v>
      </c>
      <c r="I46" s="8" t="s">
        <v>195</v>
      </c>
      <c r="J46" s="8">
        <v>0</v>
      </c>
      <c r="K46" s="8" t="s">
        <v>208</v>
      </c>
    </row>
    <row r="47" spans="1:11" ht="18" thickBot="1">
      <c r="A47" s="33"/>
      <c r="B47" s="8">
        <f>B46+1</f>
        <v>1</v>
      </c>
      <c r="C47" s="8">
        <v>6</v>
      </c>
      <c r="D47" s="8">
        <v>0</v>
      </c>
      <c r="E47" s="8">
        <v>0</v>
      </c>
      <c r="F47" s="8">
        <v>0</v>
      </c>
      <c r="G47" s="8" t="s">
        <v>195</v>
      </c>
      <c r="H47" s="8">
        <v>0</v>
      </c>
      <c r="I47" s="8" t="s">
        <v>195</v>
      </c>
      <c r="J47" s="8">
        <v>0</v>
      </c>
      <c r="K47" s="8" t="s">
        <v>208</v>
      </c>
    </row>
    <row r="48" spans="1:11" ht="18" thickBot="1">
      <c r="A48" s="34"/>
      <c r="B48" s="8">
        <f>B47+1</f>
        <v>2</v>
      </c>
      <c r="C48" s="8">
        <v>6</v>
      </c>
      <c r="D48" s="8">
        <v>0</v>
      </c>
      <c r="E48" s="8">
        <v>0</v>
      </c>
      <c r="F48" s="8">
        <v>0</v>
      </c>
      <c r="G48" s="8" t="s">
        <v>195</v>
      </c>
      <c r="H48" s="8">
        <v>0</v>
      </c>
      <c r="I48" s="8" t="s">
        <v>195</v>
      </c>
      <c r="J48" s="8">
        <v>0</v>
      </c>
      <c r="K48" s="8" t="s">
        <v>209</v>
      </c>
    </row>
  </sheetData>
  <mergeCells count="25">
    <mergeCell ref="A4:A6"/>
    <mergeCell ref="A7:A9"/>
    <mergeCell ref="A10:A12"/>
    <mergeCell ref="A13:A15"/>
    <mergeCell ref="A16:A18"/>
    <mergeCell ref="A37:A39"/>
    <mergeCell ref="A40:A42"/>
    <mergeCell ref="A43:A45"/>
    <mergeCell ref="A46:A48"/>
    <mergeCell ref="A19:A21"/>
    <mergeCell ref="A22:A24"/>
    <mergeCell ref="A25:A27"/>
    <mergeCell ref="A28:A30"/>
    <mergeCell ref="A31:A33"/>
    <mergeCell ref="A34:A36"/>
    <mergeCell ref="G2:H2"/>
    <mergeCell ref="I2:J2"/>
    <mergeCell ref="A1:K1"/>
    <mergeCell ref="K2:K3"/>
    <mergeCell ref="A2:A3"/>
    <mergeCell ref="F2:F3"/>
    <mergeCell ref="E2:E3"/>
    <mergeCell ref="D2:D3"/>
    <mergeCell ref="C2:C3"/>
    <mergeCell ref="B2:B3"/>
  </mergeCells>
  <phoneticPr fontId="2" type="noConversion"/>
  <pageMargins left="0.7" right="0.7" top="0.75" bottom="0.75" header="0.3" footer="0.3"/>
  <pageSetup paperSize="13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D8D0-54B2-4614-AF04-CDF2F5FD3E72}">
  <dimension ref="A1:H19"/>
  <sheetViews>
    <sheetView workbookViewId="0">
      <selection activeCell="A19" sqref="A19:H19"/>
    </sheetView>
  </sheetViews>
  <sheetFormatPr defaultRowHeight="17.399999999999999"/>
  <cols>
    <col min="1" max="2" width="8.796875" style="2"/>
    <col min="3" max="3" width="21" style="2" customWidth="1"/>
    <col min="4" max="4" width="81.69921875" style="2" customWidth="1"/>
    <col min="5" max="7" width="8.796875" style="2" customWidth="1"/>
    <col min="8" max="8" width="41.19921875" style="2" customWidth="1"/>
    <col min="9" max="16384" width="8.796875" style="2"/>
  </cols>
  <sheetData>
    <row r="1" spans="1:8" ht="18" thickBot="1">
      <c r="A1" s="45" t="s">
        <v>257</v>
      </c>
      <c r="B1" s="45"/>
      <c r="C1" s="45"/>
      <c r="D1" s="45"/>
      <c r="E1" s="45"/>
      <c r="F1" s="45"/>
      <c r="G1" s="45"/>
      <c r="H1" s="45"/>
    </row>
    <row r="2" spans="1:8" ht="18" thickBot="1">
      <c r="A2" s="4" t="s">
        <v>210</v>
      </c>
      <c r="B2" s="4" t="s">
        <v>239</v>
      </c>
      <c r="C2" s="4" t="s">
        <v>113</v>
      </c>
      <c r="D2" s="4" t="s">
        <v>214</v>
      </c>
      <c r="E2" s="4" t="s">
        <v>229</v>
      </c>
      <c r="F2" s="4" t="s">
        <v>233</v>
      </c>
      <c r="G2" s="4" t="s">
        <v>230</v>
      </c>
      <c r="H2" s="4" t="s">
        <v>211</v>
      </c>
    </row>
    <row r="3" spans="1:8" ht="18" thickBot="1">
      <c r="A3" s="4">
        <v>1</v>
      </c>
      <c r="B3" s="4" t="s">
        <v>240</v>
      </c>
      <c r="C3" s="11" t="s">
        <v>212</v>
      </c>
      <c r="D3" s="5" t="s">
        <v>225</v>
      </c>
      <c r="E3" s="5" t="s">
        <v>234</v>
      </c>
      <c r="F3" s="5">
        <v>0</v>
      </c>
      <c r="G3" s="5" t="s">
        <v>231</v>
      </c>
      <c r="H3" s="5"/>
    </row>
    <row r="4" spans="1:8" ht="18" thickBot="1">
      <c r="A4" s="4">
        <f>A3+1</f>
        <v>2</v>
      </c>
      <c r="B4" s="4" t="s">
        <v>240</v>
      </c>
      <c r="C4" s="11" t="s">
        <v>213</v>
      </c>
      <c r="D4" s="5" t="s">
        <v>224</v>
      </c>
      <c r="E4" s="5">
        <v>0</v>
      </c>
      <c r="F4" s="5" t="s">
        <v>234</v>
      </c>
      <c r="G4" s="5" t="s">
        <v>231</v>
      </c>
      <c r="H4" s="12"/>
    </row>
    <row r="5" spans="1:8" ht="18" thickBot="1">
      <c r="A5" s="4">
        <f t="shared" ref="A5:A12" si="0">A4+1</f>
        <v>3</v>
      </c>
      <c r="B5" s="4" t="s">
        <v>240</v>
      </c>
      <c r="C5" s="11" t="s">
        <v>235</v>
      </c>
      <c r="D5" s="5" t="s">
        <v>223</v>
      </c>
      <c r="E5" s="5">
        <v>0</v>
      </c>
      <c r="F5" s="5" t="s">
        <v>234</v>
      </c>
      <c r="G5" s="5" t="s">
        <v>231</v>
      </c>
      <c r="H5" s="5" t="s">
        <v>215</v>
      </c>
    </row>
    <row r="6" spans="1:8" ht="18" thickBot="1">
      <c r="A6" s="4">
        <f t="shared" si="0"/>
        <v>4</v>
      </c>
      <c r="B6" s="4" t="s">
        <v>240</v>
      </c>
      <c r="C6" s="11" t="s">
        <v>236</v>
      </c>
      <c r="D6" s="5" t="s">
        <v>222</v>
      </c>
      <c r="E6" s="5">
        <v>0</v>
      </c>
      <c r="F6" s="5" t="s">
        <v>234</v>
      </c>
      <c r="G6" s="5" t="s">
        <v>231</v>
      </c>
      <c r="H6" s="5" t="s">
        <v>215</v>
      </c>
    </row>
    <row r="7" spans="1:8" ht="18" thickBot="1">
      <c r="A7" s="4">
        <f t="shared" si="0"/>
        <v>5</v>
      </c>
      <c r="B7" s="4" t="s">
        <v>240</v>
      </c>
      <c r="C7" s="16" t="s">
        <v>217</v>
      </c>
      <c r="D7" s="16" t="s">
        <v>221</v>
      </c>
      <c r="E7" s="16" t="s">
        <v>234</v>
      </c>
      <c r="F7" s="16">
        <v>0</v>
      </c>
      <c r="G7" s="16" t="s">
        <v>231</v>
      </c>
      <c r="H7" s="16"/>
    </row>
    <row r="8" spans="1:8" ht="18" thickBot="1">
      <c r="A8" s="4">
        <f t="shared" si="0"/>
        <v>6</v>
      </c>
      <c r="B8" s="4" t="s">
        <v>240</v>
      </c>
      <c r="C8" s="13" t="s">
        <v>228</v>
      </c>
      <c r="D8" s="5" t="s">
        <v>220</v>
      </c>
      <c r="E8" s="5">
        <v>1</v>
      </c>
      <c r="F8" s="5">
        <v>1</v>
      </c>
      <c r="G8" s="5" t="s">
        <v>232</v>
      </c>
      <c r="H8" s="5"/>
    </row>
    <row r="9" spans="1:8" ht="18" thickBot="1">
      <c r="A9" s="4">
        <f t="shared" si="0"/>
        <v>7</v>
      </c>
      <c r="B9" s="4" t="s">
        <v>240</v>
      </c>
      <c r="C9" s="13" t="s">
        <v>216</v>
      </c>
      <c r="D9" s="5" t="s">
        <v>219</v>
      </c>
      <c r="E9" s="5">
        <v>1</v>
      </c>
      <c r="F9" s="5" t="s">
        <v>234</v>
      </c>
      <c r="G9" s="5" t="s">
        <v>232</v>
      </c>
      <c r="H9" s="5"/>
    </row>
    <row r="10" spans="1:8" ht="18" thickBot="1">
      <c r="A10" s="4">
        <f t="shared" si="0"/>
        <v>8</v>
      </c>
      <c r="B10" s="4" t="s">
        <v>240</v>
      </c>
      <c r="C10" s="13" t="s">
        <v>249</v>
      </c>
      <c r="D10" s="5" t="s">
        <v>226</v>
      </c>
      <c r="E10" s="5">
        <v>1</v>
      </c>
      <c r="F10" s="5" t="s">
        <v>234</v>
      </c>
      <c r="G10" s="5" t="s">
        <v>232</v>
      </c>
      <c r="H10" s="5" t="s">
        <v>215</v>
      </c>
    </row>
    <row r="11" spans="1:8" ht="18" thickBot="1">
      <c r="A11" s="4">
        <f t="shared" si="0"/>
        <v>9</v>
      </c>
      <c r="B11" s="4" t="s">
        <v>240</v>
      </c>
      <c r="C11" s="16" t="s">
        <v>218</v>
      </c>
      <c r="D11" s="17" t="s">
        <v>227</v>
      </c>
      <c r="E11" s="17">
        <v>1</v>
      </c>
      <c r="F11" s="17">
        <v>1</v>
      </c>
      <c r="G11" s="17" t="s">
        <v>232</v>
      </c>
      <c r="H11" s="17"/>
    </row>
    <row r="12" spans="1:8" ht="18" thickBot="1">
      <c r="A12" s="4">
        <f t="shared" si="0"/>
        <v>10</v>
      </c>
      <c r="B12" s="4" t="s">
        <v>240</v>
      </c>
      <c r="C12" s="16" t="s">
        <v>237</v>
      </c>
      <c r="D12" s="16" t="s">
        <v>238</v>
      </c>
      <c r="E12" s="16" t="s">
        <v>234</v>
      </c>
      <c r="F12" s="16">
        <v>0</v>
      </c>
      <c r="G12" s="16" t="s">
        <v>232</v>
      </c>
      <c r="H12" s="16" t="s">
        <v>250</v>
      </c>
    </row>
    <row r="13" spans="1:8" ht="18" thickBot="1">
      <c r="A13" s="4">
        <f t="shared" ref="A13" si="1">A12+1</f>
        <v>11</v>
      </c>
      <c r="B13" s="4" t="s">
        <v>241</v>
      </c>
      <c r="C13" s="14" t="s">
        <v>30</v>
      </c>
      <c r="D13" s="5" t="s">
        <v>242</v>
      </c>
      <c r="E13" s="5">
        <v>0</v>
      </c>
      <c r="F13" s="5">
        <v>0</v>
      </c>
      <c r="G13" s="5" t="s">
        <v>231</v>
      </c>
      <c r="H13" s="5" t="s">
        <v>254</v>
      </c>
    </row>
    <row r="14" spans="1:8" ht="18" thickBot="1">
      <c r="A14" s="4">
        <f t="shared" ref="A14" si="2">A13+1</f>
        <v>12</v>
      </c>
      <c r="B14" s="4" t="s">
        <v>241</v>
      </c>
      <c r="C14" s="14" t="s">
        <v>22</v>
      </c>
      <c r="D14" s="5" t="s">
        <v>243</v>
      </c>
      <c r="E14" s="5">
        <v>0</v>
      </c>
      <c r="F14" s="5">
        <v>0</v>
      </c>
      <c r="G14" s="5" t="s">
        <v>231</v>
      </c>
      <c r="H14" s="5" t="s">
        <v>252</v>
      </c>
    </row>
    <row r="15" spans="1:8" ht="18" thickBot="1">
      <c r="A15" s="4">
        <f t="shared" ref="A15" si="3">A14+1</f>
        <v>13</v>
      </c>
      <c r="B15" s="4" t="s">
        <v>241</v>
      </c>
      <c r="C15" s="16" t="s">
        <v>244</v>
      </c>
      <c r="D15" s="16" t="s">
        <v>245</v>
      </c>
      <c r="E15" s="16" t="s">
        <v>234</v>
      </c>
      <c r="F15" s="16">
        <v>0</v>
      </c>
      <c r="G15" s="16" t="s">
        <v>231</v>
      </c>
      <c r="H15" s="16" t="s">
        <v>250</v>
      </c>
    </row>
    <row r="16" spans="1:8" ht="18" thickBot="1">
      <c r="A16" s="4">
        <f t="shared" ref="A16" si="4">A15+1</f>
        <v>14</v>
      </c>
      <c r="B16" s="4" t="s">
        <v>241</v>
      </c>
      <c r="C16" s="15" t="s">
        <v>26</v>
      </c>
      <c r="D16" s="5" t="s">
        <v>246</v>
      </c>
      <c r="E16" s="5">
        <v>0</v>
      </c>
      <c r="F16" s="5">
        <v>0</v>
      </c>
      <c r="G16" s="5" t="s">
        <v>231</v>
      </c>
      <c r="H16" s="5" t="s">
        <v>253</v>
      </c>
    </row>
    <row r="17" spans="1:8" ht="18" thickBot="1">
      <c r="A17" s="4">
        <f t="shared" ref="A17" si="5">A16+1</f>
        <v>15</v>
      </c>
      <c r="B17" s="4" t="s">
        <v>241</v>
      </c>
      <c r="C17" s="16" t="s">
        <v>247</v>
      </c>
      <c r="D17" s="16" t="s">
        <v>248</v>
      </c>
      <c r="E17" s="16" t="s">
        <v>234</v>
      </c>
      <c r="F17" s="16">
        <v>0</v>
      </c>
      <c r="G17" s="16" t="s">
        <v>231</v>
      </c>
      <c r="H17" s="16"/>
    </row>
    <row r="18" spans="1:8" ht="18" thickBot="1">
      <c r="A18" s="24" t="s">
        <v>256</v>
      </c>
      <c r="B18" s="25"/>
      <c r="C18" s="25"/>
      <c r="D18" s="25"/>
      <c r="E18" s="25"/>
      <c r="F18" s="25"/>
      <c r="G18" s="25"/>
      <c r="H18" s="26"/>
    </row>
    <row r="19" spans="1:8" customFormat="1" ht="18" thickBot="1">
      <c r="A19" s="46" t="s">
        <v>251</v>
      </c>
      <c r="B19" s="30"/>
      <c r="C19" s="30"/>
      <c r="D19" s="30"/>
      <c r="E19" s="30"/>
      <c r="F19" s="30"/>
      <c r="G19" s="30"/>
      <c r="H19" s="31"/>
    </row>
  </sheetData>
  <mergeCells count="3">
    <mergeCell ref="A1:H1"/>
    <mergeCell ref="A18:H18"/>
    <mergeCell ref="A19:H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Overview</vt:lpstr>
      <vt:lpstr>Card</vt:lpstr>
      <vt:lpstr>CardRarity</vt:lpstr>
      <vt:lpstr>CardTarget</vt:lpstr>
      <vt:lpstr>CardAbility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장형용</dc:creator>
  <cp:lastModifiedBy>장형용</cp:lastModifiedBy>
  <dcterms:created xsi:type="dcterms:W3CDTF">2023-06-17T08:05:34Z</dcterms:created>
  <dcterms:modified xsi:type="dcterms:W3CDTF">2023-06-25T04:44:35Z</dcterms:modified>
</cp:coreProperties>
</file>