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BG affectée" sheetId="1" state="visible" r:id="rId1"/>
    <sheet name="BG SAP" sheetId="2" state="visible" r:id="rId2"/>
  </sheets>
  <externalReferences>
    <externalReference r:id="rId4"/>
    <externalReference r:id="rId5"/>
  </externalReferences>
  <definedNames>
    <definedName name="AS2DocOpenMode" hidden="1">"AS2DocumentEdit"</definedName>
    <definedName name="_xlnm._FilterDatabase" localSheetId="0" hidden="1">'BG affectée'!$A$4:$X$589</definedName>
  </definedNames>
  <calcPr calcId="191029" fullCalcOnLoad="1"/>
  <pivotCaches>
    <pivotCache cacheId="1" r:id="rId3"/>
  </pivotCaches>
</workbook>
</file>

<file path=xl/styles.xml><?xml version="1.0" encoding="utf-8"?>
<styleSheet xmlns="http://schemas.openxmlformats.org/spreadsheetml/2006/main">
  <numFmts count="2">
    <numFmt numFmtId="164" formatCode="_-* #,##0\ [$TND]_-;\-* #,##0\ [$TND]_-;_-* &quot;-&quot;\ [$TND]_-;_-@_-"/>
    <numFmt numFmtId="165" formatCode="_(* #,##0_);_(* \(#,##0\);_(* &quot;-&quot;??_);_(@_)"/>
  </numFmts>
  <fonts count="16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sz val="10"/>
    </font>
    <font>
      <name val="Arial"/>
      <family val="2"/>
      <b val="1"/>
      <color rgb="FFFF0000"/>
      <sz val="10"/>
    </font>
    <font>
      <name val="Arial"/>
      <family val="2"/>
      <b val="1"/>
      <sz val="10"/>
    </font>
    <font>
      <name val="Arial"/>
      <family val="2"/>
      <b val="1"/>
      <color theme="1"/>
      <sz val="10"/>
    </font>
    <font>
      <name val="Arial"/>
      <family val="2"/>
      <b val="1"/>
      <color theme="0"/>
      <sz val="10"/>
    </font>
    <font>
      <name val="Times New Roman"/>
      <family val="1"/>
      <i val="1"/>
      <sz val="11"/>
    </font>
    <font>
      <name val="Aptos Narrow"/>
      <family val="2"/>
      <sz val="11"/>
      <scheme val="minor"/>
    </font>
    <font>
      <name val="Arial"/>
      <family val="2"/>
      <color rgb="FFFF0000"/>
      <sz val="10"/>
    </font>
    <font>
      <name val="Times New Roman"/>
      <family val="1"/>
      <i val="1"/>
      <color rgb="FFFF0000"/>
      <sz val="11"/>
    </font>
    <font>
      <name val="Aptos Narrow"/>
      <family val="2"/>
      <color theme="1"/>
      <sz val="10"/>
      <scheme val="minor"/>
    </font>
    <font>
      <name val="Times New Roman"/>
      <family val="1"/>
      <color rgb="FF000000"/>
      <sz val="10"/>
    </font>
    <font>
      <b val="1"/>
    </font>
  </fonts>
  <fills count="1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43" fontId="1" fillId="0" borderId="0"/>
    <xf numFmtId="0" fontId="4" fillId="0" borderId="0"/>
  </cellStyleXfs>
  <cellXfs count="86">
    <xf numFmtId="0" fontId="0" fillId="0" borderId="0" pivotButton="0" quotePrefix="0" xfId="0"/>
    <xf numFmtId="0" fontId="4" fillId="0" borderId="0" pivotButton="0" quotePrefix="0" xfId="2"/>
    <xf numFmtId="164" fontId="5" fillId="0" borderId="0" pivotButton="0" quotePrefix="0" xfId="2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164" fontId="4" fillId="0" borderId="0" applyAlignment="1" pivotButton="0" quotePrefix="0" xfId="2">
      <alignment horizontal="left"/>
    </xf>
    <xf numFmtId="0" fontId="6" fillId="0" borderId="0" pivotButton="0" quotePrefix="0" xfId="2"/>
    <xf numFmtId="165" fontId="5" fillId="0" borderId="0" pivotButton="0" quotePrefix="0" xfId="1"/>
    <xf numFmtId="0" fontId="6" fillId="2" borderId="0" pivotButton="0" quotePrefix="0" xfId="2"/>
    <xf numFmtId="0" fontId="7" fillId="2" borderId="0" applyAlignment="1" pivotButton="0" quotePrefix="0" xfId="0">
      <alignment horizontal="center"/>
    </xf>
    <xf numFmtId="0" fontId="7" fillId="2" borderId="0" pivotButton="0" quotePrefix="0" xfId="0"/>
    <xf numFmtId="4" fontId="8" fillId="3" borderId="1" applyAlignment="1" pivotButton="0" quotePrefix="0" xfId="0">
      <alignment horizontal="center" vertical="center" wrapText="1"/>
    </xf>
    <xf numFmtId="0" fontId="8" fillId="3" borderId="0" pivotButton="0" quotePrefix="0" xfId="2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4" fillId="0" borderId="0" pivotButton="0" quotePrefix="0" xfId="0"/>
    <xf numFmtId="3" fontId="4" fillId="0" borderId="0" pivotButton="0" quotePrefix="0" xfId="2"/>
    <xf numFmtId="4" fontId="4" fillId="0" borderId="0" pivotButton="0" quotePrefix="0" xfId="2"/>
    <xf numFmtId="165" fontId="4" fillId="0" borderId="0" pivotButton="0" quotePrefix="0" xfId="1"/>
    <xf numFmtId="43" fontId="4" fillId="0" borderId="0" pivotButton="0" quotePrefix="0" xfId="1"/>
    <xf numFmtId="0" fontId="9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indent="1"/>
    </xf>
    <xf numFmtId="4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applyAlignment="1" pivotButton="0" quotePrefix="0" xfId="2">
      <alignment horizontal="left"/>
    </xf>
    <xf numFmtId="0" fontId="10" fillId="0" borderId="0" pivotButton="0" quotePrefix="0" xfId="0"/>
    <xf numFmtId="0" fontId="0" fillId="4" borderId="0" applyAlignment="1" pivotButton="0" quotePrefix="0" xfId="0">
      <alignment horizontal="left" indent="1"/>
    </xf>
    <xf numFmtId="4" fontId="0" fillId="4" borderId="0" pivotButton="0" quotePrefix="0" xfId="0"/>
    <xf numFmtId="4" fontId="4" fillId="5" borderId="0" pivotButton="0" quotePrefix="0" xfId="2"/>
    <xf numFmtId="165" fontId="4" fillId="5" borderId="0" pivotButton="0" quotePrefix="0" xfId="1"/>
    <xf numFmtId="43" fontId="4" fillId="5" borderId="0" pivotButton="0" quotePrefix="0" xfId="1"/>
    <xf numFmtId="4" fontId="4" fillId="0" borderId="0" pivotButton="0" quotePrefix="0" xfId="0"/>
    <xf numFmtId="0" fontId="0" fillId="0" borderId="0" applyAlignment="1" pivotButton="0" quotePrefix="0" xfId="0">
      <alignment horizontal="center"/>
    </xf>
    <xf numFmtId="4" fontId="11" fillId="0" borderId="0" pivotButton="0" quotePrefix="0" xfId="2"/>
    <xf numFmtId="4" fontId="4" fillId="6" borderId="0" pivotButton="0" quotePrefix="0" xfId="2"/>
    <xf numFmtId="165" fontId="4" fillId="6" borderId="0" pivotButton="0" quotePrefix="0" xfId="1"/>
    <xf numFmtId="43" fontId="4" fillId="6" borderId="0" pivotButton="0" quotePrefix="0" xfId="1"/>
    <xf numFmtId="3" fontId="4" fillId="0" borderId="0" pivotButton="0" quotePrefix="0" xfId="0"/>
    <xf numFmtId="43" fontId="11" fillId="0" borderId="0" pivotButton="0" quotePrefix="0" xfId="1"/>
    <xf numFmtId="0" fontId="4" fillId="6" borderId="0" pivotButton="0" quotePrefix="0" xfId="2"/>
    <xf numFmtId="0" fontId="12" fillId="4" borderId="0" applyAlignment="1" pivotButton="0" quotePrefix="0" xfId="0">
      <alignment wrapText="1"/>
    </xf>
    <xf numFmtId="0" fontId="4" fillId="7" borderId="0" applyAlignment="1" pivotButton="0" quotePrefix="0" xfId="0">
      <alignment horizontal="center"/>
    </xf>
    <xf numFmtId="4" fontId="4" fillId="8" borderId="0" pivotButton="0" quotePrefix="0" xfId="2"/>
    <xf numFmtId="165" fontId="4" fillId="8" borderId="0" pivotButton="0" quotePrefix="0" xfId="1"/>
    <xf numFmtId="43" fontId="4" fillId="8" borderId="0" pivotButton="0" quotePrefix="0" xfId="1"/>
    <xf numFmtId="4" fontId="4" fillId="2" borderId="0" pivotButton="0" quotePrefix="0" xfId="2"/>
    <xf numFmtId="165" fontId="4" fillId="2" borderId="0" pivotButton="0" quotePrefix="0" xfId="1"/>
    <xf numFmtId="43" fontId="4" fillId="2" borderId="0" pivotButton="0" quotePrefix="0" xfId="1"/>
    <xf numFmtId="0" fontId="9" fillId="4" borderId="0" applyAlignment="1" pivotButton="0" quotePrefix="0" xfId="0">
      <alignment wrapText="1"/>
    </xf>
    <xf numFmtId="4" fontId="11" fillId="6" borderId="0" pivotButton="0" quotePrefix="0" xfId="2"/>
    <xf numFmtId="165" fontId="11" fillId="6" borderId="0" pivotButton="0" quotePrefix="0" xfId="1"/>
    <xf numFmtId="43" fontId="11" fillId="6" borderId="0" pivotButton="0" quotePrefix="0" xfId="1"/>
    <xf numFmtId="165" fontId="11" fillId="0" borderId="0" pivotButton="0" quotePrefix="0" xfId="1"/>
    <xf numFmtId="4" fontId="4" fillId="0" borderId="0" pivotButton="0" quotePrefix="0" xfId="1"/>
    <xf numFmtId="0" fontId="0" fillId="4" borderId="0" applyAlignment="1" pivotButton="0" quotePrefix="0" xfId="0">
      <alignment horizontal="center"/>
    </xf>
    <xf numFmtId="0" fontId="9" fillId="0" borderId="0" applyAlignment="1" pivotButton="0" quotePrefix="0" xfId="0">
      <alignment vertical="top" wrapText="1"/>
    </xf>
    <xf numFmtId="0" fontId="0" fillId="7" borderId="0" applyAlignment="1" pivotButton="0" quotePrefix="0" xfId="0">
      <alignment horizontal="center"/>
    </xf>
    <xf numFmtId="0" fontId="4" fillId="7" borderId="0" applyAlignment="1" pivotButton="0" quotePrefix="0" xfId="2">
      <alignment horizontal="center"/>
    </xf>
    <xf numFmtId="0" fontId="4" fillId="7" borderId="0" pivotButton="0" quotePrefix="0" xfId="2"/>
    <xf numFmtId="0" fontId="12" fillId="0" borderId="0" applyAlignment="1" pivotButton="0" quotePrefix="0" xfId="0">
      <alignment wrapText="1"/>
    </xf>
    <xf numFmtId="0" fontId="3" fillId="7" borderId="0" applyAlignment="1" pivotButton="0" quotePrefix="0" xfId="0">
      <alignment horizontal="center"/>
    </xf>
    <xf numFmtId="0" fontId="4" fillId="9" borderId="0" pivotButton="0" quotePrefix="0" xfId="2"/>
    <xf numFmtId="0" fontId="0" fillId="4" borderId="0" applyAlignment="1" pivotButton="0" quotePrefix="0" xfId="0">
      <alignment horizontal="left"/>
    </xf>
    <xf numFmtId="0" fontId="4" fillId="10" borderId="0" pivotButton="0" quotePrefix="0" xfId="2"/>
    <xf numFmtId="0" fontId="0" fillId="10" borderId="0" applyAlignment="1" pivotButton="0" quotePrefix="0" xfId="0">
      <alignment horizontal="center"/>
    </xf>
    <xf numFmtId="0" fontId="4" fillId="10" borderId="0" applyAlignment="1" pivotButton="0" quotePrefix="0" xfId="2">
      <alignment horizontal="left"/>
    </xf>
    <xf numFmtId="165" fontId="4" fillId="10" borderId="0" pivotButton="0" quotePrefix="0" xfId="1"/>
    <xf numFmtId="43" fontId="4" fillId="10" borderId="0" pivotButton="0" quotePrefix="0" xfId="1"/>
    <xf numFmtId="0" fontId="9" fillId="10" borderId="0" applyAlignment="1" pivotButton="0" quotePrefix="0" xfId="0">
      <alignment wrapText="1"/>
    </xf>
    <xf numFmtId="3" fontId="13" fillId="0" borderId="0" pivotButton="0" quotePrefix="0" xfId="0"/>
    <xf numFmtId="0" fontId="14" fillId="11" borderId="2" applyAlignment="1" pivotButton="0" quotePrefix="0" xfId="0">
      <alignment vertical="center"/>
    </xf>
    <xf numFmtId="0" fontId="2" fillId="4" borderId="0" pivotButton="0" quotePrefix="0" xfId="0"/>
    <xf numFmtId="0" fontId="2" fillId="12" borderId="0" pivotButton="0" quotePrefix="0" xfId="0"/>
    <xf numFmtId="0" fontId="0" fillId="4" borderId="0" pivotButton="0" quotePrefix="0" xfId="0"/>
    <xf numFmtId="0" fontId="2" fillId="0" borderId="0" pivotButton="0" quotePrefix="0" xfId="0"/>
    <xf numFmtId="0" fontId="0" fillId="2" borderId="0" pivotButton="0" quotePrefix="0" xfId="0"/>
    <xf numFmtId="0" fontId="4" fillId="2" borderId="0" applyAlignment="1" pivotButton="0" quotePrefix="0" xfId="2">
      <alignment horizontal="left"/>
    </xf>
    <xf numFmtId="0" fontId="0" fillId="2" borderId="0" applyAlignment="1" pivotButton="0" quotePrefix="0" xfId="0">
      <alignment horizontal="center"/>
    </xf>
    <xf numFmtId="0" fontId="4" fillId="2" borderId="0" pivotButton="0" quotePrefix="0" xfId="2"/>
    <xf numFmtId="0" fontId="9" fillId="2" borderId="0" applyAlignment="1" pivotButton="0" quotePrefix="0" xfId="0">
      <alignment wrapText="1"/>
    </xf>
    <xf numFmtId="0" fontId="0" fillId="13" borderId="0" pivotButton="0" quotePrefix="0" xfId="0"/>
    <xf numFmtId="0" fontId="11" fillId="0" borderId="0" pivotButton="0" quotePrefix="0" xfId="2"/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15" fillId="0" borderId="3" applyAlignment="1" pivotButton="0" quotePrefix="0" xfId="0">
      <alignment horizontal="center" vertical="top"/>
    </xf>
  </cellXfs>
  <cellStyles count="3">
    <cellStyle name="Normal" xfId="0" builtinId="0"/>
    <cellStyle name="Comma" xfId="1" builtinId="3"/>
    <cellStyle name="Normal 2" xfId="2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externalLink" Target="/xl/externalLinks/externalLink1.xml" Id="rId4" /><Relationship Type="http://schemas.openxmlformats.org/officeDocument/2006/relationships/externalLink" Target="/xl/externalLinks/externalLink2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yazaki-my.sharepoint.com/personal/aroua_smirani_yazaki-europe_com/Documents/Closing%20year%20reporting/YAPT/Mars%202022/ITALIAN%20GAAP/Schede%20reporting%20consolidato%20locale%20IFRS_Master%20YAPT%2031032021%20TND%20v240622.xls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Worksheet%20in%20A2.101%20GL%20Account%20Master%20Data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"/>
      <sheetName val="BG TND"/>
      <sheetName val="Schemes"/>
      <sheetName val="Format"/>
      <sheetName val="Mapping"/>
      <sheetName val="INVENTORY"/>
      <sheetName val="INTANGIBLE"/>
      <sheetName val="TANGIBLE"/>
      <sheetName val="TAB IMM"/>
      <sheetName val="INVESTMENT"/>
      <sheetName val="RECEIVABLES"/>
      <sheetName val="EQUITY"/>
      <sheetName val="PROVISION"/>
      <sheetName val="PAYABLE"/>
      <sheetName val="FINANCIAL PAYABLES"/>
      <sheetName val="Riconciliation"/>
    </sheetNames>
    <sheetDataSet>
      <sheetData sheetId="0" refreshError="1"/>
      <sheetData sheetId="1" refreshError="1">
        <row r="3">
          <cell r="C3" t="str">
            <v>N°</v>
          </cell>
        </row>
        <row r="4">
          <cell r="C4">
            <v>1110010</v>
          </cell>
        </row>
        <row r="5">
          <cell r="C5">
            <v>1110020</v>
          </cell>
        </row>
        <row r="6">
          <cell r="C6">
            <v>1293040</v>
          </cell>
        </row>
        <row r="7">
          <cell r="C7">
            <v>1293050</v>
          </cell>
        </row>
        <row r="8">
          <cell r="C8">
            <v>1293140</v>
          </cell>
        </row>
        <row r="9">
          <cell r="C9">
            <v>1293150</v>
          </cell>
        </row>
        <row r="10">
          <cell r="C10">
            <v>1293160</v>
          </cell>
        </row>
        <row r="11">
          <cell r="C11">
            <v>1310000</v>
          </cell>
        </row>
        <row r="12">
          <cell r="C12">
            <v>1393040</v>
          </cell>
        </row>
        <row r="13">
          <cell r="C13">
            <v>1393050</v>
          </cell>
        </row>
        <row r="14">
          <cell r="C14">
            <v>1393140</v>
          </cell>
        </row>
        <row r="15">
          <cell r="C15">
            <v>1393150</v>
          </cell>
        </row>
        <row r="16">
          <cell r="C16">
            <v>1393160</v>
          </cell>
        </row>
        <row r="17">
          <cell r="C17">
            <v>1610000</v>
          </cell>
        </row>
        <row r="18">
          <cell r="C18">
            <v>1610100</v>
          </cell>
        </row>
        <row r="19">
          <cell r="C19">
            <v>1613000</v>
          </cell>
        </row>
        <row r="20">
          <cell r="C20">
            <v>1616000</v>
          </cell>
        </row>
        <row r="21">
          <cell r="C21">
            <v>1630000</v>
          </cell>
        </row>
        <row r="22">
          <cell r="C22">
            <v>1633000</v>
          </cell>
        </row>
        <row r="23">
          <cell r="C23">
            <v>1635000</v>
          </cell>
        </row>
        <row r="24">
          <cell r="C24">
            <v>1635100</v>
          </cell>
        </row>
        <row r="25">
          <cell r="C25">
            <v>1645000</v>
          </cell>
        </row>
        <row r="26">
          <cell r="C26">
            <v>1690000</v>
          </cell>
        </row>
        <row r="27">
          <cell r="C27">
            <v>1690100</v>
          </cell>
        </row>
        <row r="28">
          <cell r="C28">
            <v>1690310</v>
          </cell>
        </row>
        <row r="29">
          <cell r="C29">
            <v>1690330</v>
          </cell>
        </row>
        <row r="30">
          <cell r="C30">
            <v>1690360</v>
          </cell>
        </row>
        <row r="31">
          <cell r="C31">
            <v>1690460</v>
          </cell>
        </row>
        <row r="32">
          <cell r="C32">
            <v>1860000</v>
          </cell>
        </row>
        <row r="33">
          <cell r="C33">
            <v>1863000</v>
          </cell>
        </row>
        <row r="34">
          <cell r="C34">
            <v>1865000</v>
          </cell>
        </row>
        <row r="35">
          <cell r="C35">
            <v>1866000</v>
          </cell>
        </row>
        <row r="36">
          <cell r="C36">
            <v>1870000</v>
          </cell>
        </row>
        <row r="37">
          <cell r="C37">
            <v>1870310</v>
          </cell>
        </row>
        <row r="38">
          <cell r="C38">
            <v>1875000</v>
          </cell>
        </row>
        <row r="39">
          <cell r="C39">
            <v>1877000</v>
          </cell>
        </row>
        <row r="40">
          <cell r="C40">
            <v>1878000</v>
          </cell>
        </row>
        <row r="41">
          <cell r="C41">
            <v>1879000</v>
          </cell>
        </row>
        <row r="42">
          <cell r="C42">
            <v>1880000</v>
          </cell>
        </row>
        <row r="43">
          <cell r="C43">
            <v>1890000</v>
          </cell>
        </row>
        <row r="44">
          <cell r="C44">
            <v>1910000</v>
          </cell>
        </row>
        <row r="45">
          <cell r="C45">
            <v>1915000</v>
          </cell>
        </row>
        <row r="46">
          <cell r="C46">
            <v>1919000</v>
          </cell>
        </row>
        <row r="47">
          <cell r="C47">
            <v>1920000</v>
          </cell>
        </row>
        <row r="48">
          <cell r="C48">
            <v>1925000</v>
          </cell>
        </row>
        <row r="49">
          <cell r="C49">
            <v>1930000</v>
          </cell>
        </row>
        <row r="50">
          <cell r="C50">
            <v>1949000</v>
          </cell>
        </row>
        <row r="51">
          <cell r="C51">
            <v>1950000</v>
          </cell>
        </row>
        <row r="52">
          <cell r="C52">
            <v>1955000</v>
          </cell>
        </row>
        <row r="53">
          <cell r="C53">
            <v>1960000</v>
          </cell>
        </row>
        <row r="54">
          <cell r="C54">
            <v>1975000</v>
          </cell>
        </row>
        <row r="55">
          <cell r="C55">
            <v>1979000</v>
          </cell>
        </row>
        <row r="56">
          <cell r="C56">
            <v>1980000</v>
          </cell>
        </row>
        <row r="57">
          <cell r="C57">
            <v>1981000</v>
          </cell>
        </row>
        <row r="58">
          <cell r="C58">
            <v>2120000</v>
          </cell>
        </row>
        <row r="59">
          <cell r="C59">
            <v>2130000</v>
          </cell>
        </row>
        <row r="60">
          <cell r="C60">
            <v>2140000</v>
          </cell>
        </row>
        <row r="61">
          <cell r="C61">
            <v>2141000</v>
          </cell>
        </row>
        <row r="62">
          <cell r="C62">
            <v>2145000</v>
          </cell>
        </row>
        <row r="63">
          <cell r="C63">
            <v>2150000</v>
          </cell>
        </row>
        <row r="64">
          <cell r="C64">
            <v>2160000</v>
          </cell>
        </row>
        <row r="65">
          <cell r="C65">
            <v>2170000</v>
          </cell>
        </row>
        <row r="66">
          <cell r="C66">
            <v>2180000</v>
          </cell>
        </row>
        <row r="67">
          <cell r="C67">
            <v>2183000</v>
          </cell>
        </row>
        <row r="68">
          <cell r="C68">
            <v>2190000</v>
          </cell>
        </row>
        <row r="69">
          <cell r="C69">
            <v>2195000</v>
          </cell>
        </row>
        <row r="70">
          <cell r="C70">
            <v>2199000</v>
          </cell>
        </row>
        <row r="71">
          <cell r="C71">
            <v>2199001</v>
          </cell>
        </row>
        <row r="72">
          <cell r="C72">
            <v>2220000</v>
          </cell>
        </row>
        <row r="73">
          <cell r="C73">
            <v>2220001</v>
          </cell>
        </row>
        <row r="74">
          <cell r="C74">
            <v>2230000</v>
          </cell>
        </row>
        <row r="75">
          <cell r="C75">
            <v>2240000</v>
          </cell>
        </row>
        <row r="76">
          <cell r="C76">
            <v>2241000</v>
          </cell>
        </row>
        <row r="77">
          <cell r="C77">
            <v>2241001</v>
          </cell>
        </row>
        <row r="78">
          <cell r="C78">
            <v>2245000</v>
          </cell>
        </row>
        <row r="79">
          <cell r="C79">
            <v>2250000</v>
          </cell>
        </row>
        <row r="80">
          <cell r="C80">
            <v>2260000</v>
          </cell>
        </row>
        <row r="81">
          <cell r="C81">
            <v>2270000</v>
          </cell>
        </row>
        <row r="82">
          <cell r="C82">
            <v>2280000</v>
          </cell>
        </row>
        <row r="83">
          <cell r="C83">
            <v>2283000</v>
          </cell>
        </row>
        <row r="84">
          <cell r="C84">
            <v>2295000</v>
          </cell>
        </row>
        <row r="85">
          <cell r="C85">
            <v>2299000</v>
          </cell>
        </row>
        <row r="86">
          <cell r="C86">
            <v>2299001</v>
          </cell>
        </row>
        <row r="87">
          <cell r="C87">
            <v>2310000</v>
          </cell>
        </row>
        <row r="88">
          <cell r="C88">
            <v>2315000</v>
          </cell>
        </row>
        <row r="89">
          <cell r="C89">
            <v>2320000</v>
          </cell>
        </row>
        <row r="90">
          <cell r="C90">
            <v>2410000</v>
          </cell>
        </row>
        <row r="91">
          <cell r="C91">
            <v>2415000</v>
          </cell>
        </row>
        <row r="92">
          <cell r="C92">
            <v>2420001</v>
          </cell>
        </row>
        <row r="93">
          <cell r="C93">
            <v>3242360</v>
          </cell>
        </row>
        <row r="94">
          <cell r="C94">
            <v>3610000</v>
          </cell>
        </row>
        <row r="95">
          <cell r="C95">
            <v>3630000</v>
          </cell>
        </row>
        <row r="96">
          <cell r="C96">
            <v>3633000</v>
          </cell>
        </row>
        <row r="97">
          <cell r="C97">
            <v>3635000</v>
          </cell>
        </row>
        <row r="98">
          <cell r="C98">
            <v>3640000</v>
          </cell>
        </row>
        <row r="99">
          <cell r="C99">
            <v>3645000</v>
          </cell>
        </row>
        <row r="100">
          <cell r="C100">
            <v>3660100</v>
          </cell>
        </row>
        <row r="101">
          <cell r="C101">
            <v>3660310</v>
          </cell>
        </row>
        <row r="102">
          <cell r="C102">
            <v>3660330</v>
          </cell>
        </row>
        <row r="103">
          <cell r="C103">
            <v>3660360</v>
          </cell>
        </row>
        <row r="104">
          <cell r="C104">
            <v>3660460</v>
          </cell>
        </row>
        <row r="105">
          <cell r="C105">
            <v>3660990</v>
          </cell>
        </row>
        <row r="106">
          <cell r="C106">
            <v>3670100</v>
          </cell>
        </row>
        <row r="107">
          <cell r="C107">
            <v>3670330</v>
          </cell>
        </row>
        <row r="108">
          <cell r="C108">
            <v>3680000</v>
          </cell>
        </row>
        <row r="109">
          <cell r="C109">
            <v>3680310</v>
          </cell>
        </row>
        <row r="110">
          <cell r="C110">
            <v>3680330</v>
          </cell>
        </row>
        <row r="111">
          <cell r="C111">
            <v>3680360</v>
          </cell>
        </row>
        <row r="112">
          <cell r="C112">
            <v>3680460</v>
          </cell>
        </row>
        <row r="113">
          <cell r="C113">
            <v>3715010</v>
          </cell>
        </row>
        <row r="114">
          <cell r="C114">
            <v>3720010</v>
          </cell>
        </row>
        <row r="115">
          <cell r="C115">
            <v>3720020</v>
          </cell>
        </row>
        <row r="116">
          <cell r="C116">
            <v>3720060</v>
          </cell>
        </row>
        <row r="117">
          <cell r="C117">
            <v>3720090</v>
          </cell>
        </row>
        <row r="118">
          <cell r="C118">
            <v>3721040</v>
          </cell>
        </row>
        <row r="119">
          <cell r="C119">
            <v>3721050</v>
          </cell>
        </row>
        <row r="120">
          <cell r="C120">
            <v>3721060</v>
          </cell>
        </row>
        <row r="121">
          <cell r="C121">
            <v>3721100</v>
          </cell>
        </row>
        <row r="122">
          <cell r="C122">
            <v>3820020</v>
          </cell>
        </row>
        <row r="123">
          <cell r="C123">
            <v>3820030</v>
          </cell>
        </row>
        <row r="124">
          <cell r="C124">
            <v>3820080</v>
          </cell>
        </row>
        <row r="125">
          <cell r="C125">
            <v>3820090</v>
          </cell>
        </row>
        <row r="126">
          <cell r="C126">
            <v>3820100</v>
          </cell>
        </row>
        <row r="127">
          <cell r="C127">
            <v>3820110</v>
          </cell>
        </row>
        <row r="128">
          <cell r="C128">
            <v>3820150</v>
          </cell>
        </row>
        <row r="129">
          <cell r="C129">
            <v>3820160</v>
          </cell>
        </row>
        <row r="130">
          <cell r="C130">
            <v>3825360</v>
          </cell>
        </row>
        <row r="131">
          <cell r="C131">
            <v>3830000</v>
          </cell>
        </row>
        <row r="132">
          <cell r="C132">
            <v>3860000</v>
          </cell>
        </row>
        <row r="133">
          <cell r="C133">
            <v>3889010</v>
          </cell>
        </row>
        <row r="134">
          <cell r="C134">
            <v>4120000</v>
          </cell>
        </row>
        <row r="135">
          <cell r="C135">
            <v>4310000</v>
          </cell>
        </row>
        <row r="136">
          <cell r="C136">
            <v>4315000</v>
          </cell>
        </row>
        <row r="137">
          <cell r="C137">
            <v>4321000</v>
          </cell>
        </row>
        <row r="138">
          <cell r="C138">
            <v>4410000</v>
          </cell>
        </row>
        <row r="139">
          <cell r="C139">
            <v>4510999</v>
          </cell>
        </row>
        <row r="140">
          <cell r="C140">
            <v>4520000</v>
          </cell>
        </row>
        <row r="141">
          <cell r="C141">
            <v>4520001</v>
          </cell>
        </row>
        <row r="142">
          <cell r="C142">
            <v>4530101</v>
          </cell>
        </row>
        <row r="143">
          <cell r="C143">
            <v>4530110</v>
          </cell>
        </row>
        <row r="144">
          <cell r="C144">
            <v>5110310</v>
          </cell>
        </row>
        <row r="145">
          <cell r="C145">
            <v>5120100</v>
          </cell>
        </row>
        <row r="146">
          <cell r="C146">
            <v>5120310</v>
          </cell>
        </row>
        <row r="147">
          <cell r="C147">
            <v>5120330</v>
          </cell>
        </row>
        <row r="148">
          <cell r="C148">
            <v>5120460</v>
          </cell>
        </row>
        <row r="149">
          <cell r="C149">
            <v>5130310</v>
          </cell>
        </row>
        <row r="150">
          <cell r="C150">
            <v>5210310</v>
          </cell>
        </row>
        <row r="151">
          <cell r="C151">
            <v>5350310</v>
          </cell>
        </row>
        <row r="152">
          <cell r="C152">
            <v>5360360</v>
          </cell>
        </row>
        <row r="153">
          <cell r="C153">
            <v>5370360</v>
          </cell>
        </row>
        <row r="154">
          <cell r="C154">
            <v>5410310</v>
          </cell>
        </row>
        <row r="155">
          <cell r="C155">
            <v>5450310</v>
          </cell>
        </row>
        <row r="156">
          <cell r="C156">
            <v>5610100</v>
          </cell>
        </row>
        <row r="157">
          <cell r="C157">
            <v>5610310</v>
          </cell>
        </row>
        <row r="158">
          <cell r="C158">
            <v>5710100</v>
          </cell>
        </row>
        <row r="159">
          <cell r="C159">
            <v>5710310</v>
          </cell>
        </row>
        <row r="160">
          <cell r="C160">
            <v>5710330</v>
          </cell>
        </row>
        <row r="161">
          <cell r="C161">
            <v>5710460</v>
          </cell>
        </row>
        <row r="162">
          <cell r="C162">
            <v>5810100</v>
          </cell>
        </row>
        <row r="163">
          <cell r="C163">
            <v>5810310</v>
          </cell>
        </row>
        <row r="164">
          <cell r="C164">
            <v>5810380</v>
          </cell>
        </row>
        <row r="165">
          <cell r="C165">
            <v>5811310</v>
          </cell>
        </row>
        <row r="166">
          <cell r="C166">
            <v>5811330</v>
          </cell>
        </row>
        <row r="167">
          <cell r="C167">
            <v>5820310</v>
          </cell>
        </row>
        <row r="168">
          <cell r="C168">
            <v>5999900</v>
          </cell>
        </row>
        <row r="169">
          <cell r="C169">
            <v>6110310</v>
          </cell>
        </row>
        <row r="170">
          <cell r="C170">
            <v>6120100</v>
          </cell>
        </row>
        <row r="171">
          <cell r="C171">
            <v>6120310</v>
          </cell>
        </row>
        <row r="172">
          <cell r="C172">
            <v>6120311</v>
          </cell>
        </row>
        <row r="173">
          <cell r="C173">
            <v>6120312</v>
          </cell>
        </row>
        <row r="174">
          <cell r="C174">
            <v>6120313</v>
          </cell>
        </row>
        <row r="175">
          <cell r="C175">
            <v>6120314</v>
          </cell>
        </row>
        <row r="176">
          <cell r="C176">
            <v>6120315</v>
          </cell>
        </row>
        <row r="177">
          <cell r="C177">
            <v>6120330</v>
          </cell>
        </row>
        <row r="178">
          <cell r="C178">
            <v>6120331</v>
          </cell>
        </row>
        <row r="179">
          <cell r="C179">
            <v>6120332</v>
          </cell>
        </row>
        <row r="180">
          <cell r="C180">
            <v>6120333</v>
          </cell>
        </row>
        <row r="181">
          <cell r="C181">
            <v>6120334</v>
          </cell>
        </row>
        <row r="182">
          <cell r="C182">
            <v>6120335</v>
          </cell>
        </row>
        <row r="183">
          <cell r="C183">
            <v>6120460</v>
          </cell>
        </row>
        <row r="184">
          <cell r="C184">
            <v>6130310</v>
          </cell>
        </row>
        <row r="185">
          <cell r="C185">
            <v>6210030</v>
          </cell>
        </row>
        <row r="186">
          <cell r="C186">
            <v>6370360</v>
          </cell>
        </row>
        <row r="187">
          <cell r="C187">
            <v>6410100</v>
          </cell>
        </row>
        <row r="188">
          <cell r="C188">
            <v>6410310</v>
          </cell>
        </row>
        <row r="189">
          <cell r="C189">
            <v>6410360</v>
          </cell>
        </row>
        <row r="190">
          <cell r="C190">
            <v>6415310</v>
          </cell>
        </row>
        <row r="191">
          <cell r="C191">
            <v>6450100</v>
          </cell>
        </row>
        <row r="192">
          <cell r="C192">
            <v>6450310</v>
          </cell>
        </row>
        <row r="193">
          <cell r="C193">
            <v>6615010</v>
          </cell>
        </row>
        <row r="194">
          <cell r="C194">
            <v>6660000</v>
          </cell>
        </row>
        <row r="195">
          <cell r="C195">
            <v>6665000</v>
          </cell>
        </row>
        <row r="196">
          <cell r="C196">
            <v>6670000</v>
          </cell>
        </row>
        <row r="197">
          <cell r="C197">
            <v>6680000</v>
          </cell>
        </row>
        <row r="198">
          <cell r="C198">
            <v>6685000</v>
          </cell>
        </row>
        <row r="199">
          <cell r="C199">
            <v>6696000</v>
          </cell>
        </row>
        <row r="200">
          <cell r="C200">
            <v>6710100</v>
          </cell>
        </row>
        <row r="201">
          <cell r="C201">
            <v>6710200</v>
          </cell>
        </row>
        <row r="202">
          <cell r="C202">
            <v>6721000</v>
          </cell>
        </row>
        <row r="203">
          <cell r="C203">
            <v>6725000</v>
          </cell>
        </row>
        <row r="204">
          <cell r="C204">
            <v>6725500</v>
          </cell>
        </row>
        <row r="205">
          <cell r="C205">
            <v>6730000</v>
          </cell>
        </row>
        <row r="206">
          <cell r="C206">
            <v>6731000</v>
          </cell>
        </row>
        <row r="207">
          <cell r="C207">
            <v>6770000</v>
          </cell>
        </row>
        <row r="208">
          <cell r="C208">
            <v>6771000</v>
          </cell>
        </row>
        <row r="209">
          <cell r="C209">
            <v>6773000</v>
          </cell>
        </row>
        <row r="210">
          <cell r="C210">
            <v>6774000</v>
          </cell>
        </row>
        <row r="211">
          <cell r="C211">
            <v>6775000</v>
          </cell>
        </row>
        <row r="212">
          <cell r="C212">
            <v>6810100</v>
          </cell>
        </row>
        <row r="213">
          <cell r="C213">
            <v>6811100</v>
          </cell>
        </row>
        <row r="214">
          <cell r="C214">
            <v>6820100</v>
          </cell>
        </row>
        <row r="215">
          <cell r="C215">
            <v>6920310</v>
          </cell>
        </row>
        <row r="216">
          <cell r="C216">
            <v>6999900</v>
          </cell>
        </row>
        <row r="217">
          <cell r="C217">
            <v>7110000</v>
          </cell>
        </row>
        <row r="218">
          <cell r="C218">
            <v>7130000</v>
          </cell>
        </row>
        <row r="219">
          <cell r="C219">
            <v>7140000</v>
          </cell>
        </row>
        <row r="220">
          <cell r="C220">
            <v>7150000</v>
          </cell>
        </row>
        <row r="221">
          <cell r="C221">
            <v>7160000</v>
          </cell>
        </row>
        <row r="222">
          <cell r="C222">
            <v>7210000</v>
          </cell>
        </row>
        <row r="223">
          <cell r="C223">
            <v>7250000</v>
          </cell>
        </row>
        <row r="224">
          <cell r="C224">
            <v>7310000</v>
          </cell>
        </row>
        <row r="225">
          <cell r="C225">
            <v>7311000</v>
          </cell>
        </row>
        <row r="226">
          <cell r="C226">
            <v>7325000</v>
          </cell>
        </row>
        <row r="227">
          <cell r="C227">
            <v>7330000</v>
          </cell>
        </row>
        <row r="228">
          <cell r="C228">
            <v>7340000</v>
          </cell>
        </row>
        <row r="229">
          <cell r="C229">
            <v>7341000</v>
          </cell>
        </row>
        <row r="230">
          <cell r="C230">
            <v>7350000</v>
          </cell>
        </row>
        <row r="231">
          <cell r="C231">
            <v>7370010</v>
          </cell>
        </row>
        <row r="232">
          <cell r="C232">
            <v>7370020</v>
          </cell>
        </row>
        <row r="233">
          <cell r="C233">
            <v>7380020</v>
          </cell>
        </row>
        <row r="234">
          <cell r="C234">
            <v>7380030</v>
          </cell>
        </row>
        <row r="235">
          <cell r="C235">
            <v>7415000</v>
          </cell>
        </row>
        <row r="236">
          <cell r="C236">
            <v>7428000</v>
          </cell>
        </row>
        <row r="237">
          <cell r="C237">
            <v>7429000</v>
          </cell>
        </row>
        <row r="238">
          <cell r="C238">
            <v>7430000</v>
          </cell>
        </row>
        <row r="239">
          <cell r="C239">
            <v>7440000</v>
          </cell>
        </row>
        <row r="240">
          <cell r="C240">
            <v>7448000</v>
          </cell>
        </row>
        <row r="241">
          <cell r="C241">
            <v>7449000</v>
          </cell>
        </row>
        <row r="242">
          <cell r="C242">
            <v>7465000</v>
          </cell>
        </row>
        <row r="243">
          <cell r="C243">
            <v>7530000</v>
          </cell>
        </row>
        <row r="244">
          <cell r="C244">
            <v>7610000</v>
          </cell>
        </row>
        <row r="245">
          <cell r="C245">
            <v>7620000</v>
          </cell>
        </row>
        <row r="246">
          <cell r="C246">
            <v>7630020</v>
          </cell>
        </row>
        <row r="247">
          <cell r="C247">
            <v>7630030</v>
          </cell>
        </row>
        <row r="248">
          <cell r="C248">
            <v>7640000</v>
          </cell>
        </row>
        <row r="249">
          <cell r="C249">
            <v>7660000</v>
          </cell>
        </row>
        <row r="250">
          <cell r="C250">
            <v>7670000</v>
          </cell>
        </row>
        <row r="251">
          <cell r="C251">
            <v>7690000</v>
          </cell>
        </row>
        <row r="252">
          <cell r="C252">
            <v>7699000</v>
          </cell>
        </row>
        <row r="253">
          <cell r="C253">
            <v>7710000</v>
          </cell>
        </row>
        <row r="254">
          <cell r="C254">
            <v>7711000</v>
          </cell>
        </row>
        <row r="255">
          <cell r="C255">
            <v>7720000</v>
          </cell>
        </row>
        <row r="256">
          <cell r="C256">
            <v>7725000</v>
          </cell>
        </row>
        <row r="257">
          <cell r="C257">
            <v>7730000</v>
          </cell>
        </row>
        <row r="258">
          <cell r="C258">
            <v>7740000</v>
          </cell>
        </row>
        <row r="259">
          <cell r="C259">
            <v>7750000</v>
          </cell>
        </row>
        <row r="260">
          <cell r="C260">
            <v>7790000</v>
          </cell>
        </row>
        <row r="261">
          <cell r="C261">
            <v>7810010</v>
          </cell>
        </row>
        <row r="262">
          <cell r="C262">
            <v>7810020</v>
          </cell>
        </row>
        <row r="263">
          <cell r="C263">
            <v>7820010</v>
          </cell>
        </row>
        <row r="264">
          <cell r="C264">
            <v>7820020</v>
          </cell>
        </row>
        <row r="265">
          <cell r="C265">
            <v>7820040</v>
          </cell>
        </row>
        <row r="266">
          <cell r="C266">
            <v>7830030</v>
          </cell>
        </row>
        <row r="267">
          <cell r="C267">
            <v>7840020</v>
          </cell>
        </row>
        <row r="268">
          <cell r="C268">
            <v>7840030</v>
          </cell>
        </row>
        <row r="269">
          <cell r="C269">
            <v>7902100</v>
          </cell>
        </row>
        <row r="270">
          <cell r="C270">
            <v>7910000</v>
          </cell>
        </row>
        <row r="271">
          <cell r="C271">
            <v>7920000</v>
          </cell>
        </row>
        <row r="272">
          <cell r="C272">
            <v>7940000</v>
          </cell>
        </row>
        <row r="273">
          <cell r="C273">
            <v>7950000</v>
          </cell>
        </row>
        <row r="274">
          <cell r="C274">
            <v>7954000</v>
          </cell>
        </row>
        <row r="275">
          <cell r="C275">
            <v>7960000</v>
          </cell>
        </row>
        <row r="276">
          <cell r="C276">
            <v>7990000</v>
          </cell>
        </row>
        <row r="277">
          <cell r="C277">
            <v>7991000</v>
          </cell>
        </row>
        <row r="278">
          <cell r="C278">
            <v>8110000</v>
          </cell>
        </row>
        <row r="279">
          <cell r="C279">
            <v>8120000</v>
          </cell>
        </row>
        <row r="280">
          <cell r="C280">
            <v>8140000</v>
          </cell>
        </row>
        <row r="281">
          <cell r="C281">
            <v>8150000</v>
          </cell>
        </row>
        <row r="282">
          <cell r="C282">
            <v>8160000</v>
          </cell>
        </row>
        <row r="283">
          <cell r="C283">
            <v>8170000</v>
          </cell>
        </row>
        <row r="284">
          <cell r="C284">
            <v>8175000</v>
          </cell>
        </row>
        <row r="285">
          <cell r="C285">
            <v>8180000</v>
          </cell>
        </row>
        <row r="286">
          <cell r="C286">
            <v>8185000</v>
          </cell>
        </row>
        <row r="287">
          <cell r="C287">
            <v>8190000</v>
          </cell>
        </row>
        <row r="288">
          <cell r="C288">
            <v>8210000</v>
          </cell>
        </row>
        <row r="289">
          <cell r="C289">
            <v>8240000</v>
          </cell>
        </row>
        <row r="290">
          <cell r="C290">
            <v>8250000</v>
          </cell>
        </row>
        <row r="291">
          <cell r="C291">
            <v>8260000</v>
          </cell>
        </row>
        <row r="292">
          <cell r="C292">
            <v>8270000</v>
          </cell>
        </row>
        <row r="293">
          <cell r="C293">
            <v>8310000</v>
          </cell>
        </row>
        <row r="294">
          <cell r="C294">
            <v>8312000</v>
          </cell>
        </row>
        <row r="295">
          <cell r="C295">
            <v>8315000</v>
          </cell>
        </row>
        <row r="296">
          <cell r="C296">
            <v>8320000</v>
          </cell>
        </row>
        <row r="297">
          <cell r="C297">
            <v>8325000</v>
          </cell>
        </row>
        <row r="298">
          <cell r="C298">
            <v>8330000</v>
          </cell>
        </row>
        <row r="299">
          <cell r="C299">
            <v>8340000</v>
          </cell>
        </row>
        <row r="300">
          <cell r="C300">
            <v>8350000</v>
          </cell>
        </row>
        <row r="301">
          <cell r="C301">
            <v>8370000</v>
          </cell>
        </row>
        <row r="302">
          <cell r="C302">
            <v>8371000</v>
          </cell>
        </row>
        <row r="303">
          <cell r="C303">
            <v>8382000</v>
          </cell>
        </row>
        <row r="304">
          <cell r="C304">
            <v>8385000</v>
          </cell>
        </row>
        <row r="305">
          <cell r="C305">
            <v>8395000</v>
          </cell>
        </row>
        <row r="306">
          <cell r="C306">
            <v>8420000</v>
          </cell>
        </row>
        <row r="307">
          <cell r="C307">
            <v>8425000</v>
          </cell>
        </row>
        <row r="308">
          <cell r="C308">
            <v>8430000</v>
          </cell>
        </row>
        <row r="309">
          <cell r="C309">
            <v>8440000</v>
          </cell>
        </row>
        <row r="310">
          <cell r="C310">
            <v>8441000</v>
          </cell>
        </row>
        <row r="311">
          <cell r="C311">
            <v>8445000</v>
          </cell>
        </row>
        <row r="312">
          <cell r="C312">
            <v>8450000</v>
          </cell>
        </row>
        <row r="313">
          <cell r="C313">
            <v>8460000</v>
          </cell>
        </row>
        <row r="314">
          <cell r="C314">
            <v>8470000</v>
          </cell>
        </row>
        <row r="315">
          <cell r="C315">
            <v>8480000</v>
          </cell>
        </row>
        <row r="316">
          <cell r="C316">
            <v>8493000</v>
          </cell>
        </row>
        <row r="317">
          <cell r="C317">
            <v>8496000</v>
          </cell>
        </row>
        <row r="318">
          <cell r="C318">
            <v>8497000</v>
          </cell>
        </row>
        <row r="319">
          <cell r="C319">
            <v>8510000</v>
          </cell>
        </row>
        <row r="320">
          <cell r="C320">
            <v>8515000</v>
          </cell>
        </row>
        <row r="321">
          <cell r="C321">
            <v>8520001</v>
          </cell>
        </row>
        <row r="322">
          <cell r="C322">
            <v>8605000</v>
          </cell>
        </row>
        <row r="323">
          <cell r="C323">
            <v>8620000</v>
          </cell>
        </row>
        <row r="324">
          <cell r="C324">
            <v>8630000</v>
          </cell>
        </row>
        <row r="325">
          <cell r="C325">
            <v>8630310</v>
          </cell>
        </row>
        <row r="326">
          <cell r="C326">
            <v>8635000</v>
          </cell>
        </row>
        <row r="327">
          <cell r="C327">
            <v>8640000</v>
          </cell>
        </row>
        <row r="328">
          <cell r="C328">
            <v>8650000</v>
          </cell>
        </row>
        <row r="329">
          <cell r="C329">
            <v>8660000</v>
          </cell>
        </row>
        <row r="330">
          <cell r="C330">
            <v>8670000</v>
          </cell>
        </row>
        <row r="331">
          <cell r="C331">
            <v>8690000</v>
          </cell>
        </row>
        <row r="332">
          <cell r="C332">
            <v>8695000</v>
          </cell>
        </row>
        <row r="333">
          <cell r="C333">
            <v>8710000</v>
          </cell>
        </row>
        <row r="334">
          <cell r="C334">
            <v>8720000</v>
          </cell>
        </row>
        <row r="335">
          <cell r="C335">
            <v>8730000</v>
          </cell>
        </row>
        <row r="336">
          <cell r="C336">
            <v>8732000</v>
          </cell>
        </row>
        <row r="337">
          <cell r="C337">
            <v>8735000</v>
          </cell>
        </row>
        <row r="338">
          <cell r="C338">
            <v>8740000</v>
          </cell>
        </row>
        <row r="339">
          <cell r="C339">
            <v>8750000</v>
          </cell>
        </row>
        <row r="340">
          <cell r="C340">
            <v>8760000</v>
          </cell>
        </row>
        <row r="341">
          <cell r="C341">
            <v>8770000</v>
          </cell>
        </row>
        <row r="342">
          <cell r="C342">
            <v>8790000</v>
          </cell>
        </row>
        <row r="343">
          <cell r="C343">
            <v>8795000</v>
          </cell>
        </row>
        <row r="344">
          <cell r="C344">
            <v>8795011</v>
          </cell>
        </row>
        <row r="345">
          <cell r="C345">
            <v>8795012</v>
          </cell>
        </row>
        <row r="346">
          <cell r="C346">
            <v>8795013</v>
          </cell>
        </row>
        <row r="347">
          <cell r="C347">
            <v>8795110</v>
          </cell>
        </row>
        <row r="348">
          <cell r="C348">
            <v>8795120</v>
          </cell>
        </row>
        <row r="349">
          <cell r="C349">
            <v>8795130</v>
          </cell>
        </row>
        <row r="350">
          <cell r="C350">
            <v>8795140</v>
          </cell>
        </row>
        <row r="351">
          <cell r="C351">
            <v>8795160</v>
          </cell>
        </row>
        <row r="352">
          <cell r="C352">
            <v>8795300</v>
          </cell>
        </row>
        <row r="353">
          <cell r="C353">
            <v>8795320</v>
          </cell>
        </row>
        <row r="354">
          <cell r="C354">
            <v>8795330</v>
          </cell>
        </row>
        <row r="355">
          <cell r="C355">
            <v>8795340</v>
          </cell>
        </row>
        <row r="356">
          <cell r="C356">
            <v>8799999</v>
          </cell>
        </row>
        <row r="357">
          <cell r="C357">
            <v>8810000</v>
          </cell>
        </row>
        <row r="358">
          <cell r="C358">
            <v>8811000</v>
          </cell>
        </row>
        <row r="359">
          <cell r="C359">
            <v>8812000</v>
          </cell>
        </row>
        <row r="360">
          <cell r="C360">
            <v>8813000</v>
          </cell>
        </row>
        <row r="361">
          <cell r="C361">
            <v>8815000</v>
          </cell>
        </row>
        <row r="362">
          <cell r="C362">
            <v>8818000</v>
          </cell>
        </row>
        <row r="363">
          <cell r="C363">
            <v>8850360</v>
          </cell>
        </row>
        <row r="364">
          <cell r="C364">
            <v>9110000</v>
          </cell>
        </row>
        <row r="365">
          <cell r="C365">
            <v>9120000</v>
          </cell>
        </row>
        <row r="366">
          <cell r="C366">
            <v>9250000</v>
          </cell>
        </row>
        <row r="367">
          <cell r="C367">
            <v>9270000</v>
          </cell>
        </row>
        <row r="368">
          <cell r="C368">
            <v>9280000</v>
          </cell>
        </row>
        <row r="369">
          <cell r="C369">
            <v>9285000</v>
          </cell>
        </row>
        <row r="370">
          <cell r="C370">
            <v>9290000</v>
          </cell>
        </row>
        <row r="371">
          <cell r="C371">
            <v>9310000</v>
          </cell>
        </row>
        <row r="372">
          <cell r="C372">
            <v>9320000</v>
          </cell>
        </row>
        <row r="373">
          <cell r="C373">
            <v>9420100</v>
          </cell>
        </row>
        <row r="374">
          <cell r="C374">
            <v>9420310</v>
          </cell>
        </row>
        <row r="375">
          <cell r="C375">
            <v>9420360</v>
          </cell>
        </row>
        <row r="376">
          <cell r="C376">
            <v>9425000</v>
          </cell>
        </row>
        <row r="377">
          <cell r="C377">
            <v>9490000</v>
          </cell>
        </row>
        <row r="378">
          <cell r="C378">
            <v>9491000</v>
          </cell>
        </row>
        <row r="379">
          <cell r="C379">
            <v>9495000</v>
          </cell>
        </row>
        <row r="380">
          <cell r="C380">
            <v>9720000</v>
          </cell>
        </row>
        <row r="381">
          <cell r="C381">
            <v>9910000</v>
          </cell>
        </row>
        <row r="382">
          <cell r="C382">
            <v>9920000</v>
          </cell>
        </row>
        <row r="383">
          <cell r="C383" t="str">
            <v>X212000</v>
          </cell>
        </row>
        <row r="384">
          <cell r="C384" t="str">
            <v>X214000</v>
          </cell>
        </row>
        <row r="385">
          <cell r="C385" t="str">
            <v>X214100</v>
          </cell>
        </row>
        <row r="386">
          <cell r="C386" t="str">
            <v>X214500</v>
          </cell>
        </row>
        <row r="387">
          <cell r="C387" t="str">
            <v>X216000</v>
          </cell>
        </row>
        <row r="388">
          <cell r="C388" t="str">
            <v>X217000</v>
          </cell>
        </row>
        <row r="389">
          <cell r="C389" t="str">
            <v>X218000</v>
          </cell>
        </row>
        <row r="390">
          <cell r="C390" t="str">
            <v>X222000</v>
          </cell>
        </row>
        <row r="391">
          <cell r="C391" t="str">
            <v>X222001</v>
          </cell>
        </row>
        <row r="392">
          <cell r="C392" t="str">
            <v>X223000</v>
          </cell>
        </row>
        <row r="393">
          <cell r="C393" t="str">
            <v>X224000</v>
          </cell>
        </row>
        <row r="394">
          <cell r="C394" t="str">
            <v>X224100</v>
          </cell>
        </row>
        <row r="395">
          <cell r="C395" t="str">
            <v>X224101</v>
          </cell>
        </row>
        <row r="396">
          <cell r="C396" t="str">
            <v>X224500</v>
          </cell>
        </row>
        <row r="397">
          <cell r="C397" t="str">
            <v>X225000</v>
          </cell>
        </row>
        <row r="398">
          <cell r="C398" t="str">
            <v>X226000</v>
          </cell>
        </row>
        <row r="399">
          <cell r="C399" t="str">
            <v>X227000</v>
          </cell>
        </row>
        <row r="400">
          <cell r="C400" t="str">
            <v>X228000</v>
          </cell>
        </row>
        <row r="401">
          <cell r="C401" t="str">
            <v>X229500</v>
          </cell>
        </row>
        <row r="402">
          <cell r="C402" t="str">
            <v>X231000</v>
          </cell>
        </row>
        <row r="403">
          <cell r="C403" t="str">
            <v>X231500</v>
          </cell>
        </row>
        <row r="404">
          <cell r="C404" t="str">
            <v>X241000</v>
          </cell>
        </row>
        <row r="405">
          <cell r="C405" t="str">
            <v>X241500</v>
          </cell>
        </row>
        <row r="406">
          <cell r="C406" t="str">
            <v>X242000</v>
          </cell>
        </row>
        <row r="407">
          <cell r="C407" t="str">
            <v>X242001</v>
          </cell>
        </row>
        <row r="408">
          <cell r="C408" t="str">
            <v>X451099</v>
          </cell>
        </row>
        <row r="409">
          <cell r="C409" t="str">
            <v>X452000</v>
          </cell>
        </row>
        <row r="410">
          <cell r="C410" t="str">
            <v>X453011</v>
          </cell>
        </row>
        <row r="411">
          <cell r="C411" t="str">
            <v>X665000</v>
          </cell>
        </row>
        <row r="412">
          <cell r="C412" t="str">
            <v>X699100</v>
          </cell>
        </row>
        <row r="413">
          <cell r="C413" t="str">
            <v>X699300</v>
          </cell>
        </row>
        <row r="414">
          <cell r="C414" t="str">
            <v>X699400</v>
          </cell>
        </row>
        <row r="415">
          <cell r="C415" t="str">
            <v>X699500</v>
          </cell>
        </row>
        <row r="416">
          <cell r="C416" t="str">
            <v>X731000</v>
          </cell>
        </row>
        <row r="417">
          <cell r="C417" t="str">
            <v>X831500</v>
          </cell>
        </row>
        <row r="418">
          <cell r="C418" t="str">
            <v>X842000</v>
          </cell>
        </row>
        <row r="419">
          <cell r="C419" t="str">
            <v>X842001</v>
          </cell>
        </row>
        <row r="420">
          <cell r="C420" t="str">
            <v>X843000</v>
          </cell>
        </row>
        <row r="421">
          <cell r="C421" t="str">
            <v>X844000</v>
          </cell>
        </row>
        <row r="422">
          <cell r="C422" t="str">
            <v>X844100</v>
          </cell>
        </row>
        <row r="423">
          <cell r="C423" t="str">
            <v>X844101</v>
          </cell>
        </row>
        <row r="424">
          <cell r="C424" t="str">
            <v>X844500</v>
          </cell>
        </row>
        <row r="425">
          <cell r="C425" t="str">
            <v>X845000</v>
          </cell>
        </row>
        <row r="426">
          <cell r="C426" t="str">
            <v>X846000</v>
          </cell>
        </row>
        <row r="427">
          <cell r="C427" t="str">
            <v>X847000</v>
          </cell>
        </row>
        <row r="428">
          <cell r="C428" t="str">
            <v>X848000</v>
          </cell>
        </row>
        <row r="429">
          <cell r="C429" t="str">
            <v>X849400</v>
          </cell>
        </row>
        <row r="430">
          <cell r="C430" t="str">
            <v>X849700</v>
          </cell>
        </row>
        <row r="431">
          <cell r="C431" t="str">
            <v>X849900</v>
          </cell>
        </row>
        <row r="432">
          <cell r="C432" t="str">
            <v>X851000</v>
          </cell>
        </row>
        <row r="433">
          <cell r="C433" t="str">
            <v>X851500</v>
          </cell>
        </row>
        <row r="434">
          <cell r="C434" t="str">
            <v>X852000</v>
          </cell>
        </row>
        <row r="435">
          <cell r="C435" t="str">
            <v>X852001</v>
          </cell>
        </row>
        <row r="436">
          <cell r="C436">
            <v>1617000</v>
          </cell>
        </row>
        <row r="437">
          <cell r="C437">
            <v>3820360</v>
          </cell>
        </row>
        <row r="438">
          <cell r="C438">
            <v>3825000</v>
          </cell>
        </row>
        <row r="439">
          <cell r="C439">
            <v>5450100</v>
          </cell>
        </row>
        <row r="440">
          <cell r="C440">
            <v>6720000</v>
          </cell>
        </row>
        <row r="441">
          <cell r="C441">
            <v>5210330</v>
          </cell>
        </row>
        <row r="442">
          <cell r="C442">
            <v>5369360</v>
          </cell>
        </row>
        <row r="443">
          <cell r="C443">
            <v>5610360</v>
          </cell>
        </row>
        <row r="444">
          <cell r="C444">
            <v>7901200</v>
          </cell>
        </row>
        <row r="445">
          <cell r="C445">
            <v>7902300</v>
          </cell>
        </row>
        <row r="446">
          <cell r="C446">
            <v>8230000</v>
          </cell>
        </row>
        <row r="447">
          <cell r="C447">
            <v>8477000</v>
          </cell>
        </row>
        <row r="448">
          <cell r="C448">
            <v>8494000</v>
          </cell>
        </row>
        <row r="449">
          <cell r="C449">
            <v>9430000</v>
          </cell>
        </row>
        <row r="450">
          <cell r="C450">
            <v>9427000</v>
          </cell>
        </row>
        <row r="451">
          <cell r="C451">
            <v>9520000</v>
          </cell>
        </row>
        <row r="452">
          <cell r="C452" t="str">
            <v>X412000</v>
          </cell>
        </row>
        <row r="453">
          <cell r="C453" t="str">
            <v>X771000</v>
          </cell>
        </row>
        <row r="454">
          <cell r="C454" t="str">
            <v>X847700</v>
          </cell>
        </row>
        <row r="455">
          <cell r="C455" t="str">
            <v>X942700</v>
          </cell>
        </row>
        <row r="456">
          <cell r="C456">
            <v>2177100</v>
          </cell>
        </row>
        <row r="457">
          <cell r="C457">
            <v>2277100</v>
          </cell>
        </row>
        <row r="458">
          <cell r="C458" t="str">
            <v>X217710</v>
          </cell>
        </row>
        <row r="459">
          <cell r="C459" t="str">
            <v>X227710</v>
          </cell>
        </row>
        <row r="460">
          <cell r="C460">
            <v>1638000</v>
          </cell>
        </row>
        <row r="461">
          <cell r="C461">
            <v>1690380</v>
          </cell>
        </row>
        <row r="462">
          <cell r="C462">
            <v>1983000</v>
          </cell>
        </row>
        <row r="463">
          <cell r="C463">
            <v>2171000</v>
          </cell>
        </row>
        <row r="464">
          <cell r="C464">
            <v>2271000</v>
          </cell>
        </row>
        <row r="465">
          <cell r="C465">
            <v>3820330</v>
          </cell>
        </row>
        <row r="466">
          <cell r="C466">
            <v>4326000</v>
          </cell>
        </row>
        <row r="467">
          <cell r="C467">
            <v>5120360</v>
          </cell>
        </row>
        <row r="468">
          <cell r="C468">
            <v>6120380</v>
          </cell>
        </row>
        <row r="469">
          <cell r="C469">
            <v>6340100</v>
          </cell>
        </row>
        <row r="470">
          <cell r="C470">
            <v>7951100</v>
          </cell>
        </row>
        <row r="471">
          <cell r="C471">
            <v>7981000</v>
          </cell>
        </row>
        <row r="472">
          <cell r="C472">
            <v>8390000</v>
          </cell>
        </row>
        <row r="473">
          <cell r="C473">
            <v>8360000</v>
          </cell>
        </row>
        <row r="474">
          <cell r="C474">
            <v>8380000</v>
          </cell>
        </row>
        <row r="475">
          <cell r="C475">
            <v>8441001</v>
          </cell>
        </row>
        <row r="476">
          <cell r="C476">
            <v>8795150</v>
          </cell>
        </row>
        <row r="477">
          <cell r="C477">
            <v>9470000</v>
          </cell>
        </row>
        <row r="478">
          <cell r="C478" t="str">
            <v>X217100</v>
          </cell>
        </row>
        <row r="479">
          <cell r="C479" t="str">
            <v>X227100</v>
          </cell>
        </row>
        <row r="480">
          <cell r="C480" t="str">
            <v>X811000</v>
          </cell>
        </row>
        <row r="481">
          <cell r="C481" t="str">
            <v>X932000</v>
          </cell>
        </row>
        <row r="482">
          <cell r="C482" t="str">
            <v>X942500</v>
          </cell>
        </row>
        <row r="483">
          <cell r="C483">
            <v>3872000</v>
          </cell>
        </row>
        <row r="484">
          <cell r="C484">
            <v>8795900</v>
          </cell>
        </row>
        <row r="485">
          <cell r="C485">
            <v>8816460</v>
          </cell>
        </row>
        <row r="486">
          <cell r="C486">
            <v>9932000</v>
          </cell>
        </row>
        <row r="487">
          <cell r="C487" t="str">
            <v>X161600</v>
          </cell>
        </row>
        <row r="488">
          <cell r="C488" t="str">
            <v>X186500</v>
          </cell>
        </row>
        <row r="489">
          <cell r="C489" t="str">
            <v>X189000</v>
          </cell>
        </row>
        <row r="490">
          <cell r="C490" t="str">
            <v>X382009</v>
          </cell>
        </row>
        <row r="491">
          <cell r="C491">
            <v>1710130</v>
          </cell>
        </row>
        <row r="492">
          <cell r="C492">
            <v>3710130</v>
          </cell>
        </row>
        <row r="493">
          <cell r="C493">
            <v>1870360</v>
          </cell>
        </row>
        <row r="494">
          <cell r="C494">
            <v>2245001</v>
          </cell>
        </row>
        <row r="495">
          <cell r="C495">
            <v>2250001</v>
          </cell>
        </row>
        <row r="496">
          <cell r="C496">
            <v>3638000</v>
          </cell>
        </row>
        <row r="497">
          <cell r="C497">
            <v>3660380</v>
          </cell>
        </row>
        <row r="498">
          <cell r="C498">
            <v>3680380</v>
          </cell>
        </row>
        <row r="499">
          <cell r="C499">
            <v>5130360</v>
          </cell>
        </row>
        <row r="500">
          <cell r="C500">
            <v>6120360</v>
          </cell>
        </row>
        <row r="501">
          <cell r="C501">
            <v>6130380</v>
          </cell>
        </row>
        <row r="502">
          <cell r="C502">
            <v>6695000</v>
          </cell>
        </row>
        <row r="503">
          <cell r="C503">
            <v>6910100</v>
          </cell>
        </row>
        <row r="504">
          <cell r="C504">
            <v>5710360</v>
          </cell>
        </row>
        <row r="505">
          <cell r="C505">
            <v>7312000</v>
          </cell>
        </row>
        <row r="506">
          <cell r="C506">
            <v>7321000</v>
          </cell>
        </row>
        <row r="507">
          <cell r="C507">
            <v>7326000</v>
          </cell>
        </row>
        <row r="508">
          <cell r="C508">
            <v>7336000</v>
          </cell>
        </row>
        <row r="509">
          <cell r="C509">
            <v>7380010</v>
          </cell>
        </row>
        <row r="510">
          <cell r="C510">
            <v>7830020</v>
          </cell>
        </row>
        <row r="511">
          <cell r="C511">
            <v>7902200</v>
          </cell>
        </row>
        <row r="512">
          <cell r="C512">
            <v>7961000</v>
          </cell>
        </row>
        <row r="513">
          <cell r="C513">
            <v>8220000</v>
          </cell>
        </row>
        <row r="514">
          <cell r="C514">
            <v>8445001</v>
          </cell>
        </row>
        <row r="515">
          <cell r="C515">
            <v>8450001</v>
          </cell>
        </row>
        <row r="516">
          <cell r="C516">
            <v>9510000</v>
          </cell>
        </row>
        <row r="517">
          <cell r="C517" t="str">
            <v>X188000</v>
          </cell>
        </row>
        <row r="518">
          <cell r="C518" t="str">
            <v>X224501</v>
          </cell>
        </row>
        <row r="519">
          <cell r="C519" t="str">
            <v>X225001</v>
          </cell>
        </row>
        <row r="520">
          <cell r="C520" t="str">
            <v>X844501</v>
          </cell>
        </row>
        <row r="521">
          <cell r="C521" t="str">
            <v>X845001</v>
          </cell>
        </row>
        <row r="522">
          <cell r="C522" t="str">
            <v>X912000</v>
          </cell>
        </row>
        <row r="523">
          <cell r="C523">
            <v>2700000</v>
          </cell>
        </row>
        <row r="524">
          <cell r="C524">
            <v>3715000</v>
          </cell>
        </row>
        <row r="525">
          <cell r="C525">
            <v>3729000</v>
          </cell>
        </row>
        <row r="526">
          <cell r="C526">
            <v>9915000</v>
          </cell>
        </row>
        <row r="527">
          <cell r="C527">
            <v>9999000</v>
          </cell>
        </row>
        <row r="528">
          <cell r="C528" t="str">
            <v>X270000</v>
          </cell>
        </row>
        <row r="529">
          <cell r="C529" t="str">
            <v>X991500</v>
          </cell>
        </row>
        <row r="530">
          <cell r="C530" t="str">
            <v>X999900</v>
          </cell>
        </row>
        <row r="531">
          <cell r="C531" t="str">
            <v>X372900</v>
          </cell>
        </row>
        <row r="532">
          <cell r="C532" t="str">
            <v>X187036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GL Accounts list"/>
    </sheetNames>
    <sheetDataSet>
      <sheetData sheetId="0" refreshError="1">
        <row r="1">
          <cell r="B1" t="str">
            <v>G/L Acct</v>
          </cell>
          <cell r="C1" t="str">
            <v>Short Text</v>
          </cell>
          <cell r="D1" t="str">
            <v>Long Text</v>
          </cell>
          <cell r="E1" t="str">
            <v>B/S Acct</v>
          </cell>
          <cell r="F1" t="str">
            <v>AT</v>
          </cell>
          <cell r="G1" t="str">
            <v>AcGp</v>
          </cell>
          <cell r="H1" t="str">
            <v>G/L Account Group</v>
          </cell>
          <cell r="I1" t="str">
            <v>COA del flag</v>
          </cell>
          <cell r="J1" t="str">
            <v>COA post blk</v>
          </cell>
          <cell r="K1" t="str">
            <v>Date</v>
          </cell>
          <cell r="L1" t="str">
            <v>Created by</v>
          </cell>
          <cell r="M1" t="str">
            <v>CoCd</v>
          </cell>
          <cell r="N1" t="str">
            <v>Alt. Acct</v>
          </cell>
          <cell r="O1" t="str">
            <v>Local Account Name</v>
          </cell>
        </row>
        <row r="2">
          <cell r="B2">
            <v>1110010</v>
          </cell>
          <cell r="C2" t="str">
            <v>Petty Cash Loc 1</v>
          </cell>
          <cell r="D2" t="str">
            <v>Petty Cash Location 1</v>
          </cell>
          <cell r="E2" t="str">
            <v>X</v>
          </cell>
          <cell r="G2">
            <v>1100</v>
          </cell>
          <cell r="H2" t="str">
            <v>Cash &amp; Bank</v>
          </cell>
          <cell r="K2" t="str">
            <v>02.02.2006</v>
          </cell>
          <cell r="L2" t="str">
            <v>UNGERAC</v>
          </cell>
          <cell r="M2">
            <v>93</v>
          </cell>
          <cell r="N2">
            <v>541101</v>
          </cell>
          <cell r="O2" t="str">
            <v>Caisse en TND</v>
          </cell>
        </row>
        <row r="3">
          <cell r="B3">
            <v>1110020</v>
          </cell>
          <cell r="C3" t="str">
            <v>Petty Cash Loc 2</v>
          </cell>
          <cell r="D3" t="str">
            <v>Petty Cash Location 2</v>
          </cell>
          <cell r="E3" t="str">
            <v>X</v>
          </cell>
          <cell r="G3">
            <v>1100</v>
          </cell>
          <cell r="H3" t="str">
            <v>Cash &amp; Bank</v>
          </cell>
          <cell r="K3" t="str">
            <v>02.02.2006</v>
          </cell>
          <cell r="L3" t="str">
            <v>UNGERAC</v>
          </cell>
          <cell r="M3">
            <v>93</v>
          </cell>
          <cell r="N3">
            <v>541100</v>
          </cell>
          <cell r="O3" t="str">
            <v>Caisse en TND</v>
          </cell>
        </row>
        <row r="4">
          <cell r="B4">
            <v>1110030</v>
          </cell>
          <cell r="C4" t="str">
            <v>Petty Cash Loc 3</v>
          </cell>
          <cell r="D4" t="str">
            <v>Petty Cash Location 3</v>
          </cell>
          <cell r="E4" t="str">
            <v>X</v>
          </cell>
          <cell r="G4">
            <v>1100</v>
          </cell>
          <cell r="H4" t="str">
            <v>Cash &amp; Bank</v>
          </cell>
          <cell r="K4" t="str">
            <v>02.02.2006</v>
          </cell>
          <cell r="L4" t="str">
            <v>UNGERAC</v>
          </cell>
          <cell r="M4">
            <v>93</v>
          </cell>
          <cell r="N4">
            <v>541100</v>
          </cell>
          <cell r="O4" t="str">
            <v>Caisse en TND</v>
          </cell>
        </row>
        <row r="5">
          <cell r="B5">
            <v>1110040</v>
          </cell>
          <cell r="C5" t="str">
            <v>Petty Cash Loc 4</v>
          </cell>
          <cell r="D5" t="str">
            <v>Petty Cash Location 4</v>
          </cell>
          <cell r="E5" t="str">
            <v>X</v>
          </cell>
          <cell r="G5">
            <v>1100</v>
          </cell>
          <cell r="H5" t="str">
            <v>Cash &amp; Bank</v>
          </cell>
          <cell r="K5" t="str">
            <v>02.02.2006</v>
          </cell>
          <cell r="L5" t="str">
            <v>UNGERAC</v>
          </cell>
          <cell r="M5">
            <v>93</v>
          </cell>
          <cell r="N5">
            <v>541100</v>
          </cell>
          <cell r="O5" t="str">
            <v>Caisse en TND</v>
          </cell>
        </row>
        <row r="6">
          <cell r="B6">
            <v>1110050</v>
          </cell>
          <cell r="C6" t="str">
            <v>Petty Cash Loc 5</v>
          </cell>
          <cell r="D6" t="str">
            <v>Petty Cash Location 5</v>
          </cell>
          <cell r="E6" t="str">
            <v>X</v>
          </cell>
          <cell r="G6">
            <v>1100</v>
          </cell>
          <cell r="H6" t="str">
            <v>Cash &amp; Bank</v>
          </cell>
          <cell r="K6" t="str">
            <v>02.02.2006</v>
          </cell>
          <cell r="L6" t="str">
            <v>UNGERAC</v>
          </cell>
          <cell r="M6">
            <v>93</v>
          </cell>
          <cell r="N6">
            <v>541200</v>
          </cell>
          <cell r="O6" t="str">
            <v>Caisse en EUR</v>
          </cell>
        </row>
        <row r="7">
          <cell r="B7">
            <v>1293040</v>
          </cell>
          <cell r="C7" t="str">
            <v>UIB Tunisia TND</v>
          </cell>
          <cell r="D7" t="str">
            <v>UIB Tunisia TND TN5912041000005100077346</v>
          </cell>
          <cell r="E7" t="str">
            <v>X</v>
          </cell>
          <cell r="G7">
            <v>1100</v>
          </cell>
          <cell r="H7" t="str">
            <v>Cash &amp; Bank</v>
          </cell>
          <cell r="K7" t="str">
            <v>15.11.2013</v>
          </cell>
          <cell r="L7" t="str">
            <v>RFC_COMM</v>
          </cell>
          <cell r="M7">
            <v>93</v>
          </cell>
          <cell r="N7">
            <v>532100</v>
          </cell>
          <cell r="O7" t="str">
            <v>Comptes en dinars</v>
          </cell>
        </row>
        <row r="8">
          <cell r="B8">
            <v>1293050</v>
          </cell>
          <cell r="C8" t="str">
            <v>UIB Tunisia EUR</v>
          </cell>
          <cell r="D8" t="str">
            <v>UIB Tunisia EUR TN5912041000005500081096</v>
          </cell>
          <cell r="E8" t="str">
            <v>X</v>
          </cell>
          <cell r="G8">
            <v>1100</v>
          </cell>
          <cell r="H8" t="str">
            <v>Cash &amp; Bank</v>
          </cell>
          <cell r="K8" t="str">
            <v>15.11.2013</v>
          </cell>
          <cell r="L8" t="str">
            <v>RFC_COMM</v>
          </cell>
          <cell r="M8">
            <v>93</v>
          </cell>
          <cell r="N8">
            <v>532400</v>
          </cell>
          <cell r="O8" t="str">
            <v>Comptes en Euro</v>
          </cell>
        </row>
        <row r="9">
          <cell r="B9">
            <v>1293140</v>
          </cell>
          <cell r="C9" t="str">
            <v>Citibank Tunisia EUR</v>
          </cell>
          <cell r="D9" t="str">
            <v>Citibank Tunisia EUR TN59 7500 0000 0100 2270 2916</v>
          </cell>
          <cell r="E9" t="str">
            <v>X</v>
          </cell>
          <cell r="G9">
            <v>1100</v>
          </cell>
          <cell r="H9" t="str">
            <v>Cash &amp; Bank</v>
          </cell>
          <cell r="K9" t="str">
            <v>24.10.2014</v>
          </cell>
          <cell r="L9" t="str">
            <v>RFC_COMM</v>
          </cell>
          <cell r="M9">
            <v>93</v>
          </cell>
          <cell r="N9">
            <v>532400</v>
          </cell>
          <cell r="O9" t="str">
            <v>Comptes en Euro</v>
          </cell>
        </row>
        <row r="10">
          <cell r="B10">
            <v>1293150</v>
          </cell>
          <cell r="C10" t="str">
            <v>Citibank Tunisia TND</v>
          </cell>
          <cell r="D10" t="str">
            <v>Citibank Tunisia TND TN59 7500 0000 0100 2270 0297</v>
          </cell>
          <cell r="E10" t="str">
            <v>X</v>
          </cell>
          <cell r="G10">
            <v>1100</v>
          </cell>
          <cell r="H10" t="str">
            <v>Cash &amp; Bank</v>
          </cell>
          <cell r="K10" t="str">
            <v>24.10.2014</v>
          </cell>
          <cell r="L10" t="str">
            <v>RFC_COMM</v>
          </cell>
          <cell r="M10">
            <v>93</v>
          </cell>
          <cell r="N10">
            <v>532100</v>
          </cell>
          <cell r="O10" t="str">
            <v>Comptes en dinars</v>
          </cell>
        </row>
        <row r="11">
          <cell r="B11">
            <v>1310000</v>
          </cell>
          <cell r="C11" t="str">
            <v>Bank Transfer Clrg</v>
          </cell>
          <cell r="D11" t="str">
            <v>Bank Transfer Clearing</v>
          </cell>
          <cell r="E11" t="str">
            <v>X</v>
          </cell>
          <cell r="G11">
            <v>1100</v>
          </cell>
          <cell r="H11" t="str">
            <v>Cash &amp; Bank</v>
          </cell>
          <cell r="K11" t="str">
            <v>02.02.2006</v>
          </cell>
          <cell r="L11" t="str">
            <v>UNGERAC</v>
          </cell>
          <cell r="M11">
            <v>93</v>
          </cell>
          <cell r="N11">
            <v>581000</v>
          </cell>
          <cell r="O11" t="str">
            <v>Virement compte a compte</v>
          </cell>
        </row>
        <row r="12">
          <cell r="B12">
            <v>1393040</v>
          </cell>
          <cell r="C12" t="str">
            <v>UIB Tunisia TND</v>
          </cell>
          <cell r="D12" t="str">
            <v>Recon UIB Tunisia TND</v>
          </cell>
          <cell r="E12" t="str">
            <v>X</v>
          </cell>
          <cell r="G12">
            <v>1100</v>
          </cell>
          <cell r="H12" t="str">
            <v>Cash &amp; Bank</v>
          </cell>
          <cell r="K12" t="str">
            <v>15.11.2013</v>
          </cell>
          <cell r="L12" t="str">
            <v>RFC_COMM</v>
          </cell>
          <cell r="M12">
            <v>93</v>
          </cell>
          <cell r="N12">
            <v>531100</v>
          </cell>
          <cell r="O12" t="str">
            <v>Comptes en dinars - Clearing</v>
          </cell>
        </row>
        <row r="13">
          <cell r="B13">
            <v>1393050</v>
          </cell>
          <cell r="C13" t="str">
            <v>UIB Tunisia EUR</v>
          </cell>
          <cell r="D13" t="str">
            <v>Recon UIB Tunisia EUR</v>
          </cell>
          <cell r="E13" t="str">
            <v>X</v>
          </cell>
          <cell r="G13">
            <v>1100</v>
          </cell>
          <cell r="H13" t="str">
            <v>Cash &amp; Bank</v>
          </cell>
          <cell r="K13" t="str">
            <v>15.11.2013</v>
          </cell>
          <cell r="L13" t="str">
            <v>RFC_COMM</v>
          </cell>
          <cell r="M13">
            <v>93</v>
          </cell>
          <cell r="N13">
            <v>531400</v>
          </cell>
          <cell r="O13" t="str">
            <v>Comptes en Eur - Clearing</v>
          </cell>
        </row>
        <row r="14">
          <cell r="B14">
            <v>1393140</v>
          </cell>
          <cell r="C14" t="str">
            <v>Citibank Tunisia EUR</v>
          </cell>
          <cell r="D14" t="str">
            <v>Citibank Tunisia EUR TN59 7500 0000 0100 2270 2916</v>
          </cell>
          <cell r="E14" t="str">
            <v>X</v>
          </cell>
          <cell r="G14">
            <v>1100</v>
          </cell>
          <cell r="H14" t="str">
            <v>Cash &amp; Bank</v>
          </cell>
          <cell r="K14" t="str">
            <v>24.10.2014</v>
          </cell>
          <cell r="L14" t="str">
            <v>RFC_COMM</v>
          </cell>
          <cell r="M14">
            <v>93</v>
          </cell>
          <cell r="N14">
            <v>531400</v>
          </cell>
          <cell r="O14" t="str">
            <v>Comptes en Eur - Clearing</v>
          </cell>
        </row>
        <row r="15">
          <cell r="B15">
            <v>1393150</v>
          </cell>
          <cell r="C15" t="str">
            <v>Citibank Tunisia TND</v>
          </cell>
          <cell r="D15" t="str">
            <v>Citibank Tunisia TND TN59 7500 0000 0100 2270 0297</v>
          </cell>
          <cell r="E15" t="str">
            <v>X</v>
          </cell>
          <cell r="G15">
            <v>1100</v>
          </cell>
          <cell r="H15" t="str">
            <v>Cash &amp; Bank</v>
          </cell>
          <cell r="K15" t="str">
            <v>24.10.2014</v>
          </cell>
          <cell r="L15" t="str">
            <v>RFC_COMM</v>
          </cell>
          <cell r="M15">
            <v>93</v>
          </cell>
          <cell r="N15">
            <v>531100</v>
          </cell>
          <cell r="O15" t="str">
            <v>Comptes en dinars - Clearing</v>
          </cell>
        </row>
        <row r="16">
          <cell r="B16">
            <v>1555000</v>
          </cell>
          <cell r="C16" t="str">
            <v>Forward contracts</v>
          </cell>
          <cell r="D16" t="str">
            <v>Forward contracts</v>
          </cell>
          <cell r="E16" t="str">
            <v>X</v>
          </cell>
          <cell r="G16">
            <v>1100</v>
          </cell>
          <cell r="H16" t="str">
            <v>Cash &amp; Bank</v>
          </cell>
          <cell r="K16" t="str">
            <v>24.02.2009</v>
          </cell>
          <cell r="L16" t="str">
            <v>RFC_COMM</v>
          </cell>
          <cell r="M16">
            <v>93</v>
          </cell>
          <cell r="N16">
            <v>528000</v>
          </cell>
          <cell r="O16" t="str">
            <v>Autres placements courants</v>
          </cell>
        </row>
        <row r="17">
          <cell r="B17">
            <v>1556000</v>
          </cell>
          <cell r="C17" t="str">
            <v>Fwd contract intraCo</v>
          </cell>
          <cell r="D17" t="str">
            <v>Forward contracts - Intracompany</v>
          </cell>
          <cell r="E17" t="str">
            <v>X</v>
          </cell>
          <cell r="G17">
            <v>1100</v>
          </cell>
          <cell r="H17" t="str">
            <v>Cash &amp; Bank</v>
          </cell>
          <cell r="K17" t="str">
            <v>11.12.2008</v>
          </cell>
          <cell r="L17" t="str">
            <v>RFC_COMM</v>
          </cell>
          <cell r="M17">
            <v>93</v>
          </cell>
          <cell r="N17">
            <v>278000</v>
          </cell>
          <cell r="O17" t="str">
            <v>Autres actifs non courants</v>
          </cell>
        </row>
        <row r="18">
          <cell r="B18">
            <v>1610000</v>
          </cell>
          <cell r="C18" t="str">
            <v>A/R External</v>
          </cell>
          <cell r="D18" t="str">
            <v>Accounts Receivable</v>
          </cell>
          <cell r="E18" t="str">
            <v>X</v>
          </cell>
          <cell r="G18">
            <v>1600</v>
          </cell>
          <cell r="H18" t="str">
            <v>Receivables</v>
          </cell>
          <cell r="K18" t="str">
            <v>02.02.2006</v>
          </cell>
          <cell r="L18" t="str">
            <v>UNGERAC</v>
          </cell>
          <cell r="M18">
            <v>93</v>
          </cell>
          <cell r="N18">
            <v>441170</v>
          </cell>
          <cell r="O18" t="str">
            <v>Clients ventes de biens ou prestations de services</v>
          </cell>
        </row>
        <row r="19">
          <cell r="B19">
            <v>1610100</v>
          </cell>
          <cell r="C19" t="str">
            <v>Unbilled invoice Ex</v>
          </cell>
          <cell r="D19" t="str">
            <v>Unbilled invoice External</v>
          </cell>
          <cell r="E19" t="str">
            <v>X</v>
          </cell>
          <cell r="G19">
            <v>1600</v>
          </cell>
          <cell r="H19" t="str">
            <v>Receivables</v>
          </cell>
          <cell r="K19" t="str">
            <v>13.01.2014</v>
          </cell>
          <cell r="L19" t="str">
            <v>RFC_COMM</v>
          </cell>
          <cell r="M19">
            <v>93</v>
          </cell>
          <cell r="N19">
            <v>441170</v>
          </cell>
          <cell r="O19" t="str">
            <v>Clients ventes de biens ou prestations de services</v>
          </cell>
        </row>
        <row r="20">
          <cell r="B20">
            <v>1611000</v>
          </cell>
          <cell r="C20" t="str">
            <v>Self Bill AC Manual</v>
          </cell>
          <cell r="D20" t="str">
            <v>Self Bill Clearing Manual</v>
          </cell>
          <cell r="E20" t="str">
            <v>X</v>
          </cell>
          <cell r="G20">
            <v>1600</v>
          </cell>
          <cell r="H20" t="str">
            <v>Receivables</v>
          </cell>
          <cell r="K20" t="str">
            <v>11.09.2006</v>
          </cell>
          <cell r="L20" t="str">
            <v>HARDYJA</v>
          </cell>
          <cell r="M20">
            <v>93</v>
          </cell>
          <cell r="N20">
            <v>411000</v>
          </cell>
          <cell r="O20" t="str">
            <v>Clients</v>
          </cell>
        </row>
        <row r="21">
          <cell r="B21">
            <v>1612000</v>
          </cell>
          <cell r="C21" t="str">
            <v>Self Bill Clearing</v>
          </cell>
          <cell r="D21" t="str">
            <v>Self Bill Clearing Account</v>
          </cell>
          <cell r="E21" t="str">
            <v>X</v>
          </cell>
          <cell r="G21">
            <v>1600</v>
          </cell>
          <cell r="H21" t="str">
            <v>Receivables</v>
          </cell>
          <cell r="K21" t="str">
            <v>02.02.2006</v>
          </cell>
          <cell r="L21" t="str">
            <v>UNGERAC</v>
          </cell>
          <cell r="M21">
            <v>93</v>
          </cell>
          <cell r="N21">
            <v>411000</v>
          </cell>
          <cell r="O21" t="str">
            <v>Clients</v>
          </cell>
        </row>
        <row r="22">
          <cell r="B22">
            <v>1612010</v>
          </cell>
          <cell r="C22" t="str">
            <v>AR Offset SBI</v>
          </cell>
          <cell r="D22" t="str">
            <v>AR Offset SBI</v>
          </cell>
          <cell r="E22" t="str">
            <v>X</v>
          </cell>
          <cell r="G22">
            <v>1600</v>
          </cell>
          <cell r="H22" t="str">
            <v>Receivables</v>
          </cell>
          <cell r="K22" t="str">
            <v>02.02.2006</v>
          </cell>
          <cell r="L22" t="str">
            <v>UNGERAC</v>
          </cell>
          <cell r="M22">
            <v>93</v>
          </cell>
          <cell r="N22">
            <v>411000</v>
          </cell>
          <cell r="O22" t="str">
            <v>Clients</v>
          </cell>
        </row>
        <row r="23">
          <cell r="B23">
            <v>1612020</v>
          </cell>
          <cell r="C23" t="str">
            <v>SBI CSC Clearing</v>
          </cell>
          <cell r="D23" t="str">
            <v>Self Billing CSC Clearing Account</v>
          </cell>
          <cell r="E23" t="str">
            <v>X</v>
          </cell>
          <cell r="G23">
            <v>1600</v>
          </cell>
          <cell r="H23" t="str">
            <v>Receivables</v>
          </cell>
          <cell r="K23" t="str">
            <v>03.02.2006</v>
          </cell>
          <cell r="L23" t="str">
            <v>BRANDEST</v>
          </cell>
          <cell r="M23">
            <v>93</v>
          </cell>
          <cell r="N23">
            <v>411000</v>
          </cell>
          <cell r="O23" t="str">
            <v>Clients</v>
          </cell>
        </row>
        <row r="24">
          <cell r="B24">
            <v>1613000</v>
          </cell>
          <cell r="C24" t="str">
            <v>Unapplied Cash</v>
          </cell>
          <cell r="D24" t="str">
            <v>Unapplied Cash</v>
          </cell>
          <cell r="E24" t="str">
            <v>X</v>
          </cell>
          <cell r="G24">
            <v>1600</v>
          </cell>
          <cell r="H24" t="str">
            <v>Receivables</v>
          </cell>
          <cell r="K24" t="str">
            <v>02.02.2006</v>
          </cell>
          <cell r="L24" t="str">
            <v>UNGERAC</v>
          </cell>
          <cell r="M24">
            <v>93</v>
          </cell>
          <cell r="N24">
            <v>419000</v>
          </cell>
          <cell r="O24" t="str">
            <v>Clients créditeurs</v>
          </cell>
        </row>
        <row r="25">
          <cell r="B25">
            <v>1614000</v>
          </cell>
          <cell r="C25" t="str">
            <v>A/R Deductions</v>
          </cell>
          <cell r="D25" t="str">
            <v>Accounts Receivable - Deductions</v>
          </cell>
          <cell r="E25" t="str">
            <v>X</v>
          </cell>
          <cell r="G25">
            <v>1600</v>
          </cell>
          <cell r="H25" t="str">
            <v>Receivables</v>
          </cell>
          <cell r="K25" t="str">
            <v>02.02.2006</v>
          </cell>
          <cell r="L25" t="str">
            <v>UNGERAC</v>
          </cell>
          <cell r="M25">
            <v>93</v>
          </cell>
          <cell r="N25">
            <v>411700</v>
          </cell>
          <cell r="O25" t="str">
            <v>Clients-retenues sur factures</v>
          </cell>
        </row>
        <row r="26">
          <cell r="B26">
            <v>1615000</v>
          </cell>
          <cell r="C26" t="str">
            <v>Spec Prov Cred Notes</v>
          </cell>
          <cell r="D26" t="str">
            <v>Specific Provision for Credit Notes</v>
          </cell>
          <cell r="E26" t="str">
            <v>X</v>
          </cell>
          <cell r="G26">
            <v>1600</v>
          </cell>
          <cell r="H26" t="str">
            <v>Receivables</v>
          </cell>
          <cell r="K26" t="str">
            <v>02.02.2006</v>
          </cell>
          <cell r="L26" t="str">
            <v>UNGERAC</v>
          </cell>
          <cell r="M26">
            <v>93</v>
          </cell>
          <cell r="N26">
            <v>494101</v>
          </cell>
          <cell r="O26" t="str">
            <v>provisions pour dépréciation clients(NC à établir)</v>
          </cell>
        </row>
        <row r="27">
          <cell r="B27">
            <v>1616000</v>
          </cell>
          <cell r="C27" t="str">
            <v>Spec Prov Bad Debts</v>
          </cell>
          <cell r="D27" t="str">
            <v>Specific Provision for Bad Debts</v>
          </cell>
          <cell r="E27" t="str">
            <v>X</v>
          </cell>
          <cell r="G27">
            <v>1600</v>
          </cell>
          <cell r="H27" t="str">
            <v>Receivables</v>
          </cell>
          <cell r="K27" t="str">
            <v>02.02.2006</v>
          </cell>
          <cell r="L27" t="str">
            <v>UNGERAC</v>
          </cell>
          <cell r="M27">
            <v>93</v>
          </cell>
          <cell r="N27">
            <v>494100</v>
          </cell>
          <cell r="O27" t="str">
            <v>Provisions pour dépréciation des autres clients</v>
          </cell>
        </row>
        <row r="28">
          <cell r="B28">
            <v>1617000</v>
          </cell>
          <cell r="C28" t="str">
            <v>Irrecover. Debts Ext</v>
          </cell>
          <cell r="D28" t="str">
            <v>Irrecoverable Debts External</v>
          </cell>
          <cell r="E28" t="str">
            <v>X</v>
          </cell>
          <cell r="G28">
            <v>1600</v>
          </cell>
          <cell r="H28" t="str">
            <v>Receivables</v>
          </cell>
          <cell r="K28" t="str">
            <v>30.07.2014</v>
          </cell>
          <cell r="L28" t="str">
            <v>RFC_COMM</v>
          </cell>
          <cell r="M28">
            <v>93</v>
          </cell>
          <cell r="N28">
            <v>494100</v>
          </cell>
          <cell r="O28" t="str">
            <v>Provisions pour dépréciation des autres clients</v>
          </cell>
        </row>
        <row r="29">
          <cell r="B29">
            <v>1630000</v>
          </cell>
          <cell r="C29" t="str">
            <v>A/R Intraco</v>
          </cell>
          <cell r="D29" t="str">
            <v>Accounts Receivable - Intraco</v>
          </cell>
          <cell r="E29" t="str">
            <v>X</v>
          </cell>
          <cell r="G29">
            <v>1600</v>
          </cell>
          <cell r="H29" t="str">
            <v>Receivables</v>
          </cell>
          <cell r="K29" t="str">
            <v>02.02.2006</v>
          </cell>
          <cell r="L29" t="str">
            <v>UNGERAC</v>
          </cell>
          <cell r="M29">
            <v>93</v>
          </cell>
          <cell r="N29">
            <v>411110</v>
          </cell>
          <cell r="O29" t="str">
            <v>Clients ventes de biens ou prestations de services</v>
          </cell>
        </row>
        <row r="30">
          <cell r="B30">
            <v>1633000</v>
          </cell>
          <cell r="C30" t="str">
            <v>A/R Intra Grp</v>
          </cell>
          <cell r="D30" t="str">
            <v>Accounts Receivable - Intra Group</v>
          </cell>
          <cell r="E30" t="str">
            <v>X</v>
          </cell>
          <cell r="G30">
            <v>1600</v>
          </cell>
          <cell r="H30" t="str">
            <v>Receivables</v>
          </cell>
          <cell r="K30" t="str">
            <v>02.02.2006</v>
          </cell>
          <cell r="L30" t="str">
            <v>UNGERAC</v>
          </cell>
          <cell r="M30">
            <v>93</v>
          </cell>
          <cell r="N30">
            <v>441120</v>
          </cell>
          <cell r="O30" t="str">
            <v>Clients ventes de biens ou prestations de services</v>
          </cell>
        </row>
        <row r="31">
          <cell r="B31">
            <v>1635000</v>
          </cell>
          <cell r="C31" t="str">
            <v>A/R Eur SBU</v>
          </cell>
          <cell r="D31" t="str">
            <v>Accounts Receivable - Europe SBU</v>
          </cell>
          <cell r="E31" t="str">
            <v>X</v>
          </cell>
          <cell r="G31">
            <v>1600</v>
          </cell>
          <cell r="H31" t="str">
            <v>Receivables</v>
          </cell>
          <cell r="K31" t="str">
            <v>02.02.2006</v>
          </cell>
          <cell r="L31" t="str">
            <v>UNGERAC</v>
          </cell>
          <cell r="M31">
            <v>93</v>
          </cell>
          <cell r="N31">
            <v>441130</v>
          </cell>
          <cell r="O31" t="str">
            <v>Clients ventes de biens ou prestations de services</v>
          </cell>
        </row>
        <row r="32">
          <cell r="B32">
            <v>1638000</v>
          </cell>
          <cell r="C32" t="str">
            <v>A/R SYST</v>
          </cell>
          <cell r="D32" t="str">
            <v>Accounts Receivable - SYST</v>
          </cell>
          <cell r="E32" t="str">
            <v>X</v>
          </cell>
          <cell r="G32">
            <v>1600</v>
          </cell>
          <cell r="H32" t="str">
            <v>Receivables</v>
          </cell>
          <cell r="K32" t="str">
            <v>17.09.2008</v>
          </cell>
          <cell r="L32" t="str">
            <v>RFC_COMM</v>
          </cell>
          <cell r="M32">
            <v>93</v>
          </cell>
          <cell r="N32">
            <v>441180</v>
          </cell>
          <cell r="O32" t="str">
            <v>Clients ventes de biens ou prestations de services</v>
          </cell>
        </row>
        <row r="33">
          <cell r="B33">
            <v>1641000</v>
          </cell>
          <cell r="C33" t="str">
            <v>A/R YC</v>
          </cell>
          <cell r="D33" t="str">
            <v>Accounts Receivable - Intercompany YC</v>
          </cell>
          <cell r="E33" t="str">
            <v>X</v>
          </cell>
          <cell r="G33">
            <v>1600</v>
          </cell>
          <cell r="H33" t="str">
            <v>Receivables</v>
          </cell>
          <cell r="K33" t="str">
            <v>02.02.2006</v>
          </cell>
          <cell r="L33" t="str">
            <v>UNGERAC</v>
          </cell>
          <cell r="M33">
            <v>93</v>
          </cell>
          <cell r="N33">
            <v>441140</v>
          </cell>
          <cell r="O33" t="str">
            <v>Clients ventes de biens ou prestations de services</v>
          </cell>
        </row>
        <row r="34">
          <cell r="B34">
            <v>1645000</v>
          </cell>
          <cell r="C34" t="str">
            <v>A/R Yzk Other</v>
          </cell>
          <cell r="D34" t="str">
            <v>Accounts Receivable - Interco Yazaki Other</v>
          </cell>
          <cell r="E34" t="str">
            <v>X</v>
          </cell>
          <cell r="G34">
            <v>1600</v>
          </cell>
          <cell r="H34" t="str">
            <v>Receivables</v>
          </cell>
          <cell r="K34" t="str">
            <v>02.02.2006</v>
          </cell>
          <cell r="L34" t="str">
            <v>UNGERAC</v>
          </cell>
          <cell r="M34">
            <v>93</v>
          </cell>
          <cell r="N34">
            <v>441150</v>
          </cell>
          <cell r="O34" t="str">
            <v>Clients ventes de biens ou prestations de services</v>
          </cell>
        </row>
        <row r="35">
          <cell r="B35">
            <v>1656000</v>
          </cell>
          <cell r="C35" t="str">
            <v>Bad Debt Prov I/C</v>
          </cell>
          <cell r="D35" t="str">
            <v>Specific Provision for Bad Debts - Intercompany</v>
          </cell>
          <cell r="E35" t="str">
            <v>X</v>
          </cell>
          <cell r="G35">
            <v>1600</v>
          </cell>
          <cell r="H35" t="str">
            <v>Receivables</v>
          </cell>
          <cell r="K35" t="str">
            <v>02.02.2006</v>
          </cell>
          <cell r="L35" t="str">
            <v>UNGERAC</v>
          </cell>
          <cell r="M35">
            <v>93</v>
          </cell>
          <cell r="N35">
            <v>491000</v>
          </cell>
          <cell r="O35" t="str">
            <v>Provisions pour dépréciation des clients intercomp</v>
          </cell>
        </row>
        <row r="36">
          <cell r="B36">
            <v>1660000</v>
          </cell>
          <cell r="C36" t="str">
            <v>A/R Gross up</v>
          </cell>
          <cell r="D36" t="str">
            <v>Accounts Receivable - Grossing up</v>
          </cell>
          <cell r="E36" t="str">
            <v>X</v>
          </cell>
          <cell r="G36">
            <v>1600</v>
          </cell>
          <cell r="H36" t="str">
            <v>Receivables</v>
          </cell>
          <cell r="K36" t="str">
            <v>03.02.2006</v>
          </cell>
          <cell r="L36" t="str">
            <v>BRANDEST</v>
          </cell>
          <cell r="M36">
            <v>93</v>
          </cell>
          <cell r="N36">
            <v>441160</v>
          </cell>
          <cell r="O36" t="str">
            <v>Clients ventes de biens ou prestations de services</v>
          </cell>
        </row>
        <row r="37">
          <cell r="B37">
            <v>1670000</v>
          </cell>
          <cell r="C37" t="str">
            <v>N&amp;D Rec</v>
          </cell>
          <cell r="D37" t="str">
            <v>Notes and Drafts Receivable</v>
          </cell>
          <cell r="E37" t="str">
            <v>X</v>
          </cell>
          <cell r="G37">
            <v>1600</v>
          </cell>
          <cell r="H37" t="str">
            <v>Receivables</v>
          </cell>
          <cell r="K37" t="str">
            <v>02.02.2006</v>
          </cell>
          <cell r="L37" t="str">
            <v>UNGERAC</v>
          </cell>
          <cell r="M37">
            <v>93</v>
          </cell>
          <cell r="N37">
            <v>441190</v>
          </cell>
          <cell r="O37" t="str">
            <v>Clients ventes de biens ou prestations de services</v>
          </cell>
        </row>
        <row r="38">
          <cell r="B38">
            <v>1671000</v>
          </cell>
          <cell r="C38" t="str">
            <v>N&amp;D Rec Reimbursemnt</v>
          </cell>
          <cell r="D38" t="str">
            <v>Notes and Drafts Receivable Reimbursement</v>
          </cell>
          <cell r="E38" t="str">
            <v>X</v>
          </cell>
          <cell r="G38">
            <v>1600</v>
          </cell>
          <cell r="H38" t="str">
            <v>Receivables</v>
          </cell>
          <cell r="K38" t="str">
            <v>02.02.2006</v>
          </cell>
          <cell r="L38" t="str">
            <v>UNGERAC</v>
          </cell>
          <cell r="M38">
            <v>93</v>
          </cell>
          <cell r="N38">
            <v>441195</v>
          </cell>
          <cell r="O38" t="str">
            <v>Clients ventes de biens ou prestations de services</v>
          </cell>
        </row>
        <row r="39">
          <cell r="B39">
            <v>1690000</v>
          </cell>
          <cell r="C39" t="str">
            <v>Unreal Gains Losses</v>
          </cell>
          <cell r="D39" t="str">
            <v>Unrealised Gains and Losses</v>
          </cell>
          <cell r="E39" t="str">
            <v>X</v>
          </cell>
          <cell r="G39">
            <v>1600</v>
          </cell>
          <cell r="H39" t="str">
            <v>Receivables</v>
          </cell>
          <cell r="K39" t="str">
            <v>02.02.2006</v>
          </cell>
          <cell r="L39" t="str">
            <v>UNGERAC</v>
          </cell>
          <cell r="M39">
            <v>93</v>
          </cell>
          <cell r="N39">
            <v>441195</v>
          </cell>
          <cell r="O39" t="str">
            <v>Clients ventes de biens ou prestations de services</v>
          </cell>
        </row>
        <row r="40">
          <cell r="B40">
            <v>1690100</v>
          </cell>
          <cell r="C40" t="str">
            <v>Unrealised Ga/Loss P</v>
          </cell>
          <cell r="D40" t="str">
            <v>Unrealised Ga/Loss Personnel</v>
          </cell>
          <cell r="E40" t="str">
            <v>X</v>
          </cell>
          <cell r="G40">
            <v>1600</v>
          </cell>
          <cell r="H40" t="str">
            <v>Receivables</v>
          </cell>
          <cell r="K40" t="str">
            <v>17.04.2015</v>
          </cell>
          <cell r="L40" t="str">
            <v>RFC_COMM</v>
          </cell>
          <cell r="M40">
            <v>93</v>
          </cell>
        </row>
        <row r="41">
          <cell r="B41">
            <v>1690310</v>
          </cell>
          <cell r="C41" t="str">
            <v>Unrealsd Gain Loss I</v>
          </cell>
          <cell r="D41" t="str">
            <v>Unrealsd Gain Loss Iintraco</v>
          </cell>
          <cell r="E41" t="str">
            <v>X</v>
          </cell>
          <cell r="G41">
            <v>1600</v>
          </cell>
          <cell r="H41" t="str">
            <v>Receivables</v>
          </cell>
          <cell r="K41" t="str">
            <v>14.03.2014</v>
          </cell>
          <cell r="L41" t="str">
            <v>RFC_COMM</v>
          </cell>
          <cell r="M41">
            <v>93</v>
          </cell>
          <cell r="N41">
            <v>411000</v>
          </cell>
          <cell r="O41" t="str">
            <v>Clients</v>
          </cell>
        </row>
        <row r="42">
          <cell r="B42">
            <v>1690330</v>
          </cell>
          <cell r="C42" t="str">
            <v>Unrealsd Gain Loss I</v>
          </cell>
          <cell r="D42" t="str">
            <v>Unrealsd Gain Loss Iintra Grp</v>
          </cell>
          <cell r="E42" t="str">
            <v>X</v>
          </cell>
          <cell r="G42">
            <v>1600</v>
          </cell>
          <cell r="H42" t="str">
            <v>Receivables</v>
          </cell>
          <cell r="K42" t="str">
            <v>14.03.2014</v>
          </cell>
          <cell r="L42" t="str">
            <v>RFC_COMM</v>
          </cell>
          <cell r="M42">
            <v>93</v>
          </cell>
          <cell r="N42">
            <v>411000</v>
          </cell>
          <cell r="O42" t="str">
            <v>Clients</v>
          </cell>
        </row>
        <row r="43">
          <cell r="B43">
            <v>1690360</v>
          </cell>
          <cell r="C43" t="str">
            <v>Unrlsd Gain Loss SBU</v>
          </cell>
          <cell r="D43" t="str">
            <v>Unrealsd Gain Loss SBU</v>
          </cell>
          <cell r="E43" t="str">
            <v>X</v>
          </cell>
          <cell r="G43">
            <v>1600</v>
          </cell>
          <cell r="H43" t="str">
            <v>Receivables</v>
          </cell>
          <cell r="K43" t="str">
            <v>14.03.2014</v>
          </cell>
          <cell r="L43" t="str">
            <v>RFC_COMM</v>
          </cell>
          <cell r="M43">
            <v>93</v>
          </cell>
          <cell r="N43">
            <v>411000</v>
          </cell>
          <cell r="O43" t="str">
            <v>Clients</v>
          </cell>
        </row>
        <row r="44">
          <cell r="B44">
            <v>1690380</v>
          </cell>
          <cell r="C44" t="str">
            <v>Unrlsd Gain Loss SYS</v>
          </cell>
          <cell r="D44" t="str">
            <v>Unrlsd Gain Loss SYS</v>
          </cell>
          <cell r="E44" t="str">
            <v>X</v>
          </cell>
          <cell r="G44">
            <v>1600</v>
          </cell>
          <cell r="H44" t="str">
            <v>Receivables</v>
          </cell>
          <cell r="K44" t="str">
            <v>14.03.2014</v>
          </cell>
          <cell r="L44" t="str">
            <v>RFC_COMM</v>
          </cell>
          <cell r="M44">
            <v>93</v>
          </cell>
          <cell r="N44">
            <v>411000</v>
          </cell>
          <cell r="O44" t="str">
            <v>Clients</v>
          </cell>
        </row>
        <row r="45">
          <cell r="B45">
            <v>1710010</v>
          </cell>
          <cell r="C45" t="str">
            <v>VAT Rec Std</v>
          </cell>
          <cell r="D45" t="str">
            <v>VAT Recoverable Standard Rate</v>
          </cell>
          <cell r="E45" t="str">
            <v>X</v>
          </cell>
          <cell r="G45">
            <v>1600</v>
          </cell>
          <cell r="H45" t="str">
            <v>Receivables</v>
          </cell>
          <cell r="K45" t="str">
            <v>02.02.2006</v>
          </cell>
          <cell r="L45" t="str">
            <v>UNGERAC</v>
          </cell>
          <cell r="M45">
            <v>93</v>
          </cell>
          <cell r="N45">
            <v>411000</v>
          </cell>
          <cell r="O45" t="str">
            <v>Clients</v>
          </cell>
        </row>
        <row r="46">
          <cell r="B46">
            <v>1710020</v>
          </cell>
          <cell r="C46" t="str">
            <v>VAT Rec LR1</v>
          </cell>
          <cell r="D46" t="str">
            <v>VAT Recoverable Lower Rate</v>
          </cell>
          <cell r="E46" t="str">
            <v>X</v>
          </cell>
          <cell r="G46">
            <v>1600</v>
          </cell>
          <cell r="H46" t="str">
            <v>Receivables</v>
          </cell>
          <cell r="K46" t="str">
            <v>02.02.2006</v>
          </cell>
          <cell r="L46" t="str">
            <v>UNGERAC</v>
          </cell>
          <cell r="M46">
            <v>93</v>
          </cell>
          <cell r="N46">
            <v>436600</v>
          </cell>
          <cell r="O46" t="str">
            <v>Etat TVA Déductible  0 pour cent</v>
          </cell>
        </row>
        <row r="47">
          <cell r="B47">
            <v>1710030</v>
          </cell>
          <cell r="C47" t="str">
            <v>VAT Rec LR2</v>
          </cell>
          <cell r="D47" t="str">
            <v>VAT Recoverable Lower Rate II</v>
          </cell>
          <cell r="E47" t="str">
            <v>X</v>
          </cell>
          <cell r="G47">
            <v>1600</v>
          </cell>
          <cell r="H47" t="str">
            <v>Receivables</v>
          </cell>
          <cell r="K47" t="str">
            <v>02.02.2006</v>
          </cell>
          <cell r="L47" t="str">
            <v>UNGERAC</v>
          </cell>
          <cell r="M47">
            <v>93</v>
          </cell>
          <cell r="N47">
            <v>436600</v>
          </cell>
          <cell r="O47" t="str">
            <v>Etat TVA Déductible  0 pour cent</v>
          </cell>
        </row>
        <row r="48">
          <cell r="B48">
            <v>1710040</v>
          </cell>
          <cell r="C48" t="str">
            <v>VAT Rec 0%</v>
          </cell>
          <cell r="D48" t="str">
            <v>VAT Recoverable Zero Percent</v>
          </cell>
          <cell r="E48" t="str">
            <v>X</v>
          </cell>
          <cell r="G48">
            <v>1600</v>
          </cell>
          <cell r="H48" t="str">
            <v>Receivables</v>
          </cell>
          <cell r="K48" t="str">
            <v>02.02.2006</v>
          </cell>
          <cell r="L48" t="str">
            <v>UNGERAC</v>
          </cell>
          <cell r="M48">
            <v>93</v>
          </cell>
          <cell r="N48">
            <v>436600</v>
          </cell>
          <cell r="O48" t="str">
            <v>Etat TVA Déductible  0 pour cent</v>
          </cell>
        </row>
        <row r="49">
          <cell r="B49">
            <v>1710050</v>
          </cell>
          <cell r="C49" t="str">
            <v>VAT Rec Bad Debts</v>
          </cell>
          <cell r="D49" t="str">
            <v>VAT Recoverable on Bad Debts</v>
          </cell>
          <cell r="E49" t="str">
            <v>X</v>
          </cell>
          <cell r="G49">
            <v>1600</v>
          </cell>
          <cell r="H49" t="str">
            <v>Receivables</v>
          </cell>
          <cell r="K49" t="str">
            <v>02.02.2006</v>
          </cell>
          <cell r="L49" t="str">
            <v>UNGERAC</v>
          </cell>
          <cell r="M49">
            <v>93</v>
          </cell>
          <cell r="N49">
            <v>436600</v>
          </cell>
          <cell r="O49" t="str">
            <v>Etat TVA Déductible  0 pour cent</v>
          </cell>
        </row>
        <row r="50">
          <cell r="B50">
            <v>1710110</v>
          </cell>
          <cell r="C50" t="str">
            <v>VAT Rec EU</v>
          </cell>
          <cell r="D50" t="str">
            <v>VAT Recoverable EU</v>
          </cell>
          <cell r="E50" t="str">
            <v>X</v>
          </cell>
          <cell r="G50">
            <v>1600</v>
          </cell>
          <cell r="H50" t="str">
            <v>Receivables</v>
          </cell>
          <cell r="K50" t="str">
            <v>02.02.2006</v>
          </cell>
          <cell r="L50" t="str">
            <v>UNGERAC</v>
          </cell>
          <cell r="M50">
            <v>93</v>
          </cell>
          <cell r="N50">
            <v>436600</v>
          </cell>
          <cell r="O50" t="str">
            <v>Etat TVA Déductible  0 pour cent</v>
          </cell>
        </row>
        <row r="51">
          <cell r="B51">
            <v>1710120</v>
          </cell>
          <cell r="C51" t="str">
            <v>VAT Rec Imports</v>
          </cell>
          <cell r="D51" t="str">
            <v>VAT Recoverable on imports</v>
          </cell>
          <cell r="E51" t="str">
            <v>X</v>
          </cell>
          <cell r="G51">
            <v>1600</v>
          </cell>
          <cell r="H51" t="str">
            <v>Receivables</v>
          </cell>
          <cell r="K51" t="str">
            <v>02.02.2006</v>
          </cell>
          <cell r="L51" t="str">
            <v>UNGERAC</v>
          </cell>
          <cell r="M51">
            <v>93</v>
          </cell>
          <cell r="N51">
            <v>436600</v>
          </cell>
          <cell r="O51" t="str">
            <v>Etat TVA Déductible  0 pour cent</v>
          </cell>
        </row>
        <row r="52">
          <cell r="B52">
            <v>1710130</v>
          </cell>
          <cell r="C52" t="str">
            <v>VAT Others</v>
          </cell>
          <cell r="D52" t="str">
            <v>VAT Others</v>
          </cell>
          <cell r="E52" t="str">
            <v>X</v>
          </cell>
          <cell r="G52">
            <v>1600</v>
          </cell>
          <cell r="H52" t="str">
            <v>Receivables</v>
          </cell>
          <cell r="K52" t="str">
            <v>02.02.2006</v>
          </cell>
          <cell r="L52" t="str">
            <v>UNGERAC</v>
          </cell>
          <cell r="M52">
            <v>93</v>
          </cell>
          <cell r="N52">
            <v>436600</v>
          </cell>
          <cell r="O52" t="str">
            <v>Etat TVA Déductible  0 pour cent</v>
          </cell>
        </row>
        <row r="53">
          <cell r="B53">
            <v>1710140</v>
          </cell>
          <cell r="C53" t="str">
            <v>VAT Prior Years</v>
          </cell>
          <cell r="D53" t="str">
            <v>VAT Prior Years</v>
          </cell>
          <cell r="E53" t="str">
            <v>X</v>
          </cell>
          <cell r="G53">
            <v>1600</v>
          </cell>
          <cell r="H53" t="str">
            <v>Receivables</v>
          </cell>
          <cell r="K53" t="str">
            <v>02.02.2006</v>
          </cell>
          <cell r="L53" t="str">
            <v>UNGERAC</v>
          </cell>
          <cell r="M53">
            <v>93</v>
          </cell>
          <cell r="N53">
            <v>436600</v>
          </cell>
          <cell r="O53" t="str">
            <v>Etat TVA Déductible  0 pour cent</v>
          </cell>
        </row>
        <row r="54">
          <cell r="B54">
            <v>1710310</v>
          </cell>
          <cell r="C54" t="str">
            <v>VAT Rec Std 2nd Ctry</v>
          </cell>
          <cell r="D54" t="str">
            <v>VAT Rec Std Rate 2nd Ctry</v>
          </cell>
          <cell r="E54" t="str">
            <v>X</v>
          </cell>
          <cell r="G54">
            <v>1600</v>
          </cell>
          <cell r="H54" t="str">
            <v>Receivables</v>
          </cell>
          <cell r="K54" t="str">
            <v>02.02.2006</v>
          </cell>
          <cell r="L54" t="str">
            <v>UNGERAC</v>
          </cell>
          <cell r="M54">
            <v>93</v>
          </cell>
          <cell r="N54">
            <v>436600</v>
          </cell>
          <cell r="O54" t="str">
            <v>Etat TVA Déductible  0 pour cent</v>
          </cell>
        </row>
        <row r="55">
          <cell r="B55">
            <v>1710320</v>
          </cell>
          <cell r="C55" t="str">
            <v>VAT Rec LR1 2nd Ctry</v>
          </cell>
          <cell r="D55" t="str">
            <v>VAT Rec Lower Rate 2nd Ctry</v>
          </cell>
          <cell r="E55" t="str">
            <v>X</v>
          </cell>
          <cell r="G55">
            <v>1600</v>
          </cell>
          <cell r="H55" t="str">
            <v>Receivables</v>
          </cell>
          <cell r="K55" t="str">
            <v>02.02.2006</v>
          </cell>
          <cell r="L55" t="str">
            <v>UNGERAC</v>
          </cell>
          <cell r="M55">
            <v>93</v>
          </cell>
          <cell r="N55">
            <v>436600</v>
          </cell>
          <cell r="O55" t="str">
            <v>Etat TVA Déductible  0 pour cent</v>
          </cell>
        </row>
        <row r="56">
          <cell r="B56">
            <v>1710330</v>
          </cell>
          <cell r="C56" t="str">
            <v>VAT Rec LR2 2nd Cty</v>
          </cell>
          <cell r="D56" t="str">
            <v>VAT Recoverable Lower Rate II 2nd Country</v>
          </cell>
          <cell r="E56" t="str">
            <v>X</v>
          </cell>
          <cell r="G56">
            <v>1600</v>
          </cell>
          <cell r="H56" t="str">
            <v>Receivables</v>
          </cell>
          <cell r="K56" t="str">
            <v>02.02.2006</v>
          </cell>
          <cell r="L56" t="str">
            <v>UNGERAC</v>
          </cell>
          <cell r="M56">
            <v>93</v>
          </cell>
          <cell r="N56">
            <v>436600</v>
          </cell>
          <cell r="O56" t="str">
            <v>Etat TVA Déductible  0 pour cent</v>
          </cell>
        </row>
        <row r="57">
          <cell r="B57">
            <v>1710340</v>
          </cell>
          <cell r="C57" t="str">
            <v>VAT Rec 0% 2nd Ctry</v>
          </cell>
          <cell r="D57" t="str">
            <v>VAT Recoverable Zero Percent 2nd Country</v>
          </cell>
          <cell r="E57" t="str">
            <v>X</v>
          </cell>
          <cell r="G57">
            <v>1600</v>
          </cell>
          <cell r="H57" t="str">
            <v>Receivables</v>
          </cell>
          <cell r="K57" t="str">
            <v>02.02.2006</v>
          </cell>
          <cell r="L57" t="str">
            <v>UNGERAC</v>
          </cell>
          <cell r="M57">
            <v>93</v>
          </cell>
          <cell r="N57">
            <v>436600</v>
          </cell>
          <cell r="O57" t="str">
            <v>Etat TVA Déductible  0 pour cent</v>
          </cell>
        </row>
        <row r="58">
          <cell r="B58">
            <v>1710410</v>
          </cell>
          <cell r="C58" t="str">
            <v>VAT Rec EU 3rd Ctry</v>
          </cell>
          <cell r="D58" t="str">
            <v>VAT Recoverable EU 3rd Ctry</v>
          </cell>
          <cell r="E58" t="str">
            <v>X</v>
          </cell>
          <cell r="G58">
            <v>1600</v>
          </cell>
          <cell r="H58" t="str">
            <v>Receivables</v>
          </cell>
          <cell r="K58" t="str">
            <v>02.02.2006</v>
          </cell>
          <cell r="L58" t="str">
            <v>UNGERAC</v>
          </cell>
          <cell r="M58">
            <v>93</v>
          </cell>
          <cell r="N58">
            <v>436600</v>
          </cell>
          <cell r="O58" t="str">
            <v>Etat TVA Déductible  0 pour cent</v>
          </cell>
        </row>
        <row r="59">
          <cell r="B59">
            <v>1710420</v>
          </cell>
          <cell r="C59" t="str">
            <v>VAT Rec Imp 3rd Ctry</v>
          </cell>
          <cell r="D59" t="str">
            <v>VAT Recvrble on Imports 3rd Ctry</v>
          </cell>
          <cell r="E59" t="str">
            <v>X</v>
          </cell>
          <cell r="G59">
            <v>1600</v>
          </cell>
          <cell r="H59" t="str">
            <v>Receivables</v>
          </cell>
          <cell r="K59" t="str">
            <v>02.02.2006</v>
          </cell>
          <cell r="L59" t="str">
            <v>UNGERAC</v>
          </cell>
          <cell r="M59">
            <v>93</v>
          </cell>
          <cell r="N59">
            <v>436600</v>
          </cell>
          <cell r="O59" t="str">
            <v>Etat TVA Déductible  0 pour cent</v>
          </cell>
        </row>
        <row r="60">
          <cell r="B60">
            <v>1710430</v>
          </cell>
          <cell r="C60" t="str">
            <v>VAT Rec Std 3rd Ctry</v>
          </cell>
          <cell r="D60" t="str">
            <v>VAT Rec Std Rate 3rd Ctry</v>
          </cell>
          <cell r="E60" t="str">
            <v>X</v>
          </cell>
          <cell r="G60">
            <v>1600</v>
          </cell>
          <cell r="H60" t="str">
            <v>Receivables</v>
          </cell>
          <cell r="K60" t="str">
            <v>02.02.2006</v>
          </cell>
          <cell r="L60" t="str">
            <v>UNGERAC</v>
          </cell>
          <cell r="M60">
            <v>93</v>
          </cell>
          <cell r="N60">
            <v>436600</v>
          </cell>
          <cell r="O60" t="str">
            <v>Etat TVA Déductible  0 pour cent</v>
          </cell>
        </row>
        <row r="61">
          <cell r="B61">
            <v>1710510</v>
          </cell>
          <cell r="C61" t="str">
            <v>VAT Rec EU 4th Ctry</v>
          </cell>
          <cell r="D61" t="str">
            <v>VAT Recoverable EU 4th Ctry</v>
          </cell>
          <cell r="E61" t="str">
            <v>X</v>
          </cell>
          <cell r="G61">
            <v>1600</v>
          </cell>
          <cell r="H61" t="str">
            <v>Receivables</v>
          </cell>
          <cell r="K61" t="str">
            <v>03.02.2006</v>
          </cell>
          <cell r="L61" t="str">
            <v>BRANDEST</v>
          </cell>
          <cell r="M61">
            <v>93</v>
          </cell>
          <cell r="N61">
            <v>436600</v>
          </cell>
          <cell r="O61" t="str">
            <v>Etat TVA Déductible  0 pour cent</v>
          </cell>
        </row>
        <row r="62">
          <cell r="B62">
            <v>1710520</v>
          </cell>
          <cell r="C62" t="str">
            <v>VAT Rec Imp 4th Ctry</v>
          </cell>
          <cell r="D62" t="str">
            <v>VAT Recvrble on Imports 4th Ctry</v>
          </cell>
          <cell r="E62" t="str">
            <v>X</v>
          </cell>
          <cell r="G62">
            <v>1600</v>
          </cell>
          <cell r="H62" t="str">
            <v>Receivables</v>
          </cell>
          <cell r="K62" t="str">
            <v>03.02.2006</v>
          </cell>
          <cell r="L62" t="str">
            <v>BRANDEST</v>
          </cell>
          <cell r="M62">
            <v>93</v>
          </cell>
          <cell r="N62">
            <v>436600</v>
          </cell>
          <cell r="O62" t="str">
            <v>Etat TVA Déductible  0 pour cent</v>
          </cell>
        </row>
        <row r="63">
          <cell r="B63">
            <v>1710530</v>
          </cell>
          <cell r="C63" t="str">
            <v>VAT Rec Std 4th Ctry</v>
          </cell>
          <cell r="D63" t="str">
            <v>VAT Rec Std Rate 4th Ctry</v>
          </cell>
          <cell r="E63" t="str">
            <v>X</v>
          </cell>
          <cell r="G63">
            <v>1600</v>
          </cell>
          <cell r="H63" t="str">
            <v>Receivables</v>
          </cell>
          <cell r="K63" t="str">
            <v>03.02.2006</v>
          </cell>
          <cell r="L63" t="str">
            <v>BRANDEST</v>
          </cell>
          <cell r="M63">
            <v>93</v>
          </cell>
          <cell r="N63">
            <v>436600</v>
          </cell>
          <cell r="O63" t="str">
            <v>Etat TVA Déductible  0 pour cent</v>
          </cell>
        </row>
        <row r="64">
          <cell r="B64">
            <v>1710610</v>
          </cell>
          <cell r="C64" t="str">
            <v>VAT Rec EU 5th Ctry</v>
          </cell>
          <cell r="D64" t="str">
            <v>VAT Recoverable EU 5th Ctry</v>
          </cell>
          <cell r="E64" t="str">
            <v>X</v>
          </cell>
          <cell r="G64">
            <v>1600</v>
          </cell>
          <cell r="H64" t="str">
            <v>Receivables</v>
          </cell>
          <cell r="K64" t="str">
            <v>23.10.2007</v>
          </cell>
          <cell r="L64" t="str">
            <v>RFC_COMM</v>
          </cell>
          <cell r="M64">
            <v>93</v>
          </cell>
          <cell r="N64">
            <v>436600</v>
          </cell>
          <cell r="O64" t="str">
            <v>Etat TVA Déductible  0 pour cent</v>
          </cell>
        </row>
        <row r="65">
          <cell r="B65">
            <v>1710620</v>
          </cell>
          <cell r="C65" t="str">
            <v>VAT Rec Imp 5th Ctry</v>
          </cell>
          <cell r="D65" t="str">
            <v>VAT Recvrble on Imports 5th Ctry</v>
          </cell>
          <cell r="E65" t="str">
            <v>X</v>
          </cell>
          <cell r="G65">
            <v>1600</v>
          </cell>
          <cell r="H65" t="str">
            <v>Receivables</v>
          </cell>
          <cell r="K65" t="str">
            <v>23.10.2007</v>
          </cell>
          <cell r="L65" t="str">
            <v>RFC_COMM</v>
          </cell>
          <cell r="M65">
            <v>93</v>
          </cell>
          <cell r="N65">
            <v>436600</v>
          </cell>
          <cell r="O65" t="str">
            <v>Etat TVA Déductible  0 pour cent</v>
          </cell>
        </row>
        <row r="66">
          <cell r="B66">
            <v>1710630</v>
          </cell>
          <cell r="C66" t="str">
            <v>VAT Rec Std 5th Ctry</v>
          </cell>
          <cell r="D66" t="str">
            <v>VAT Rec Std Rate 5th Ctry</v>
          </cell>
          <cell r="E66" t="str">
            <v>X</v>
          </cell>
          <cell r="G66">
            <v>1600</v>
          </cell>
          <cell r="H66" t="str">
            <v>Receivables</v>
          </cell>
          <cell r="K66" t="str">
            <v>23.10.2007</v>
          </cell>
          <cell r="L66" t="str">
            <v>RFC_COMM</v>
          </cell>
          <cell r="M66">
            <v>93</v>
          </cell>
          <cell r="N66">
            <v>436600</v>
          </cell>
          <cell r="O66" t="str">
            <v>Etat TVA Déductible  0 pour cent</v>
          </cell>
        </row>
        <row r="67">
          <cell r="B67">
            <v>1710900</v>
          </cell>
          <cell r="C67" t="str">
            <v>VAT Regularisation</v>
          </cell>
          <cell r="D67" t="str">
            <v>VAT Regularisation</v>
          </cell>
          <cell r="E67" t="str">
            <v>X</v>
          </cell>
          <cell r="G67">
            <v>1600</v>
          </cell>
          <cell r="H67" t="str">
            <v>Receivables</v>
          </cell>
          <cell r="K67" t="str">
            <v>02.02.2006</v>
          </cell>
          <cell r="L67" t="str">
            <v>UNGERAC</v>
          </cell>
          <cell r="M67">
            <v>93</v>
          </cell>
          <cell r="N67">
            <v>436600</v>
          </cell>
          <cell r="O67" t="str">
            <v>Etat TVA Déductible  0 pour cent</v>
          </cell>
        </row>
        <row r="68">
          <cell r="B68">
            <v>1710980</v>
          </cell>
          <cell r="C68" t="str">
            <v>VAT Rec Post Clring</v>
          </cell>
          <cell r="D68" t="str">
            <v>VAT Recoverable Post Clearing</v>
          </cell>
          <cell r="E68" t="str">
            <v>X</v>
          </cell>
          <cell r="G68">
            <v>1600</v>
          </cell>
          <cell r="H68" t="str">
            <v>Receivables</v>
          </cell>
          <cell r="K68" t="str">
            <v>02.02.2006</v>
          </cell>
          <cell r="L68" t="str">
            <v>UNGERAC</v>
          </cell>
          <cell r="M68">
            <v>93</v>
          </cell>
          <cell r="N68">
            <v>436600</v>
          </cell>
          <cell r="O68" t="str">
            <v>Etat TVA Déductible  0 pour cent</v>
          </cell>
        </row>
        <row r="69">
          <cell r="B69">
            <v>1710990</v>
          </cell>
          <cell r="C69" t="str">
            <v>VAT Offset</v>
          </cell>
          <cell r="D69" t="str">
            <v>VAT Offset</v>
          </cell>
          <cell r="E69" t="str">
            <v>X</v>
          </cell>
          <cell r="G69">
            <v>1600</v>
          </cell>
          <cell r="H69" t="str">
            <v>Receivables</v>
          </cell>
          <cell r="K69" t="str">
            <v>02.02.2006</v>
          </cell>
          <cell r="L69" t="str">
            <v>UNGERAC</v>
          </cell>
          <cell r="M69">
            <v>93</v>
          </cell>
          <cell r="N69">
            <v>436600</v>
          </cell>
          <cell r="O69" t="str">
            <v>Etat TVA Déductible  0 pour cent</v>
          </cell>
        </row>
        <row r="70">
          <cell r="B70">
            <v>1711010</v>
          </cell>
          <cell r="C70" t="str">
            <v>VAT Rec FA Std</v>
          </cell>
          <cell r="D70" t="str">
            <v>VAT Recoverable Standard Rate FA</v>
          </cell>
          <cell r="E70" t="str">
            <v>X</v>
          </cell>
          <cell r="G70">
            <v>1600</v>
          </cell>
          <cell r="H70" t="str">
            <v>Receivables</v>
          </cell>
          <cell r="K70" t="str">
            <v>02.02.2006</v>
          </cell>
          <cell r="L70" t="str">
            <v>UNGERAC</v>
          </cell>
          <cell r="M70">
            <v>93</v>
          </cell>
          <cell r="N70">
            <v>436600</v>
          </cell>
          <cell r="O70" t="str">
            <v>Etat TVA Déductible  0 pour cent</v>
          </cell>
        </row>
        <row r="71">
          <cell r="B71">
            <v>1711020</v>
          </cell>
          <cell r="C71" t="str">
            <v>VAT Rec FA LR1</v>
          </cell>
          <cell r="D71" t="str">
            <v>VAT Recoverable Lower Rate FA (Portugal Only)</v>
          </cell>
          <cell r="E71" t="str">
            <v>X</v>
          </cell>
          <cell r="G71">
            <v>1600</v>
          </cell>
          <cell r="H71" t="str">
            <v>Receivables</v>
          </cell>
          <cell r="K71" t="str">
            <v>02.02.2006</v>
          </cell>
          <cell r="L71" t="str">
            <v>UNGERAC</v>
          </cell>
          <cell r="M71">
            <v>93</v>
          </cell>
          <cell r="N71">
            <v>436600</v>
          </cell>
          <cell r="O71" t="str">
            <v>Etat TVA Déductible  0 pour cent</v>
          </cell>
        </row>
        <row r="72">
          <cell r="B72">
            <v>1711030</v>
          </cell>
          <cell r="C72" t="str">
            <v>VAT Rec FA LR2</v>
          </cell>
          <cell r="D72" t="str">
            <v>VAT Recoverable Lower Rate II FA (Portugal Only)</v>
          </cell>
          <cell r="E72" t="str">
            <v>X</v>
          </cell>
          <cell r="G72">
            <v>1600</v>
          </cell>
          <cell r="H72" t="str">
            <v>Receivables</v>
          </cell>
          <cell r="K72" t="str">
            <v>02.02.2006</v>
          </cell>
          <cell r="L72" t="str">
            <v>UNGERAC</v>
          </cell>
          <cell r="M72">
            <v>93</v>
          </cell>
          <cell r="N72">
            <v>436600</v>
          </cell>
          <cell r="O72" t="str">
            <v>Etat TVA Déductible  0 pour cent</v>
          </cell>
        </row>
        <row r="73">
          <cell r="B73">
            <v>1711040</v>
          </cell>
          <cell r="C73" t="str">
            <v>VAT Rec FA 0%</v>
          </cell>
          <cell r="D73" t="str">
            <v>VAT Recoverable Zero Percent FA (Portugal Only)</v>
          </cell>
          <cell r="E73" t="str">
            <v>X</v>
          </cell>
          <cell r="G73">
            <v>1600</v>
          </cell>
          <cell r="H73" t="str">
            <v>Receivables</v>
          </cell>
          <cell r="K73" t="str">
            <v>02.02.2006</v>
          </cell>
          <cell r="L73" t="str">
            <v>UNGERAC</v>
          </cell>
          <cell r="M73">
            <v>93</v>
          </cell>
          <cell r="N73">
            <v>436600</v>
          </cell>
          <cell r="O73" t="str">
            <v>Etat TVA Déductible  0 pour cent</v>
          </cell>
        </row>
        <row r="74">
          <cell r="B74">
            <v>1711110</v>
          </cell>
          <cell r="C74" t="str">
            <v>VAT Rec FA EU</v>
          </cell>
          <cell r="D74" t="str">
            <v>VAT Recoverable EU FA (Portugal Only)</v>
          </cell>
          <cell r="E74" t="str">
            <v>X</v>
          </cell>
          <cell r="G74">
            <v>1600</v>
          </cell>
          <cell r="H74" t="str">
            <v>Receivables</v>
          </cell>
          <cell r="K74" t="str">
            <v>02.02.2006</v>
          </cell>
          <cell r="L74" t="str">
            <v>UNGERAC</v>
          </cell>
          <cell r="M74">
            <v>93</v>
          </cell>
          <cell r="N74">
            <v>436600</v>
          </cell>
          <cell r="O74" t="str">
            <v>Etat TVA Déductible  0 pour cent</v>
          </cell>
        </row>
        <row r="75">
          <cell r="B75">
            <v>1711120</v>
          </cell>
          <cell r="C75" t="str">
            <v>VAT Rec FA Imports</v>
          </cell>
          <cell r="D75" t="str">
            <v>VAT Recoverable on Imports FA (Portugal Only)</v>
          </cell>
          <cell r="E75" t="str">
            <v>X</v>
          </cell>
          <cell r="G75">
            <v>1600</v>
          </cell>
          <cell r="H75" t="str">
            <v>Receivables</v>
          </cell>
          <cell r="K75" t="str">
            <v>02.02.2006</v>
          </cell>
          <cell r="L75" t="str">
            <v>UNGERAC</v>
          </cell>
          <cell r="M75">
            <v>93</v>
          </cell>
          <cell r="N75">
            <v>436600</v>
          </cell>
          <cell r="O75" t="str">
            <v>Etat TVA Déductible  0 pour cent</v>
          </cell>
        </row>
        <row r="76">
          <cell r="B76">
            <v>1712010</v>
          </cell>
          <cell r="C76" t="str">
            <v>VAT Rec Serv Std</v>
          </cell>
          <cell r="D76" t="str">
            <v>VAT Recoverable Standard Rate Serv (Portugal Only)</v>
          </cell>
          <cell r="E76" t="str">
            <v>X</v>
          </cell>
          <cell r="G76">
            <v>1600</v>
          </cell>
          <cell r="H76" t="str">
            <v>Receivables</v>
          </cell>
          <cell r="K76" t="str">
            <v>02.02.2006</v>
          </cell>
          <cell r="L76" t="str">
            <v>UNGERAC</v>
          </cell>
          <cell r="M76">
            <v>93</v>
          </cell>
          <cell r="N76">
            <v>436600</v>
          </cell>
          <cell r="O76" t="str">
            <v>Etat TVA Déductible  0 pour cent</v>
          </cell>
        </row>
        <row r="77">
          <cell r="B77">
            <v>1712020</v>
          </cell>
          <cell r="C77" t="str">
            <v>VAT Rec Serv LR1</v>
          </cell>
          <cell r="D77" t="str">
            <v>VAT Recoverable Lower Rate Serv (Portugal Only)</v>
          </cell>
          <cell r="E77" t="str">
            <v>X</v>
          </cell>
          <cell r="G77">
            <v>1600</v>
          </cell>
          <cell r="H77" t="str">
            <v>Receivables</v>
          </cell>
          <cell r="K77" t="str">
            <v>02.02.2006</v>
          </cell>
          <cell r="L77" t="str">
            <v>UNGERAC</v>
          </cell>
          <cell r="M77">
            <v>93</v>
          </cell>
          <cell r="N77">
            <v>436600</v>
          </cell>
          <cell r="O77" t="str">
            <v>Etat TVA Déductible  0 pour cent</v>
          </cell>
        </row>
        <row r="78">
          <cell r="B78">
            <v>1712030</v>
          </cell>
          <cell r="C78" t="str">
            <v>VAT Rec Serv LR2</v>
          </cell>
          <cell r="D78" t="str">
            <v>VAT Recoverable Lower Rate II Serv (Portugal Only)</v>
          </cell>
          <cell r="E78" t="str">
            <v>X</v>
          </cell>
          <cell r="G78">
            <v>1600</v>
          </cell>
          <cell r="H78" t="str">
            <v>Receivables</v>
          </cell>
          <cell r="K78" t="str">
            <v>02.02.2006</v>
          </cell>
          <cell r="L78" t="str">
            <v>UNGERAC</v>
          </cell>
          <cell r="M78">
            <v>93</v>
          </cell>
          <cell r="N78">
            <v>436600</v>
          </cell>
          <cell r="O78" t="str">
            <v>Etat TVA Déductible  0 pour cent</v>
          </cell>
        </row>
        <row r="79">
          <cell r="B79">
            <v>1712040</v>
          </cell>
          <cell r="C79" t="str">
            <v>VAT Rec Serv 0%</v>
          </cell>
          <cell r="D79" t="str">
            <v>VAT Recoverable Zero Percent Serv (Portugal Only)</v>
          </cell>
          <cell r="E79" t="str">
            <v>X</v>
          </cell>
          <cell r="G79">
            <v>1600</v>
          </cell>
          <cell r="H79" t="str">
            <v>Receivables</v>
          </cell>
          <cell r="K79" t="str">
            <v>02.02.2006</v>
          </cell>
          <cell r="L79" t="str">
            <v>UNGERAC</v>
          </cell>
          <cell r="M79">
            <v>93</v>
          </cell>
          <cell r="N79">
            <v>436600</v>
          </cell>
          <cell r="O79" t="str">
            <v>Etat TVA Déductible  0 pour cent</v>
          </cell>
        </row>
        <row r="80">
          <cell r="B80">
            <v>1712110</v>
          </cell>
          <cell r="C80" t="str">
            <v>VAT Rec Serv EU</v>
          </cell>
          <cell r="D80" t="str">
            <v>VAT Recoverable EU Service</v>
          </cell>
          <cell r="E80" t="str">
            <v>X</v>
          </cell>
          <cell r="G80">
            <v>1600</v>
          </cell>
          <cell r="H80" t="str">
            <v>Receivables</v>
          </cell>
          <cell r="K80" t="str">
            <v>02.02.2006</v>
          </cell>
          <cell r="L80" t="str">
            <v>UNGERAC</v>
          </cell>
          <cell r="M80">
            <v>93</v>
          </cell>
          <cell r="N80">
            <v>436600</v>
          </cell>
          <cell r="O80" t="str">
            <v>Etat TVA Déductible  0 pour cent</v>
          </cell>
        </row>
        <row r="81">
          <cell r="B81">
            <v>1712120</v>
          </cell>
          <cell r="C81" t="str">
            <v>VAT Rec Serv Imports</v>
          </cell>
          <cell r="D81" t="str">
            <v>VAT Recoverable on Imports Serv (Portugal Only)</v>
          </cell>
          <cell r="E81" t="str">
            <v>X</v>
          </cell>
          <cell r="G81">
            <v>1600</v>
          </cell>
          <cell r="H81" t="str">
            <v>Receivables</v>
          </cell>
          <cell r="K81" t="str">
            <v>02.02.2006</v>
          </cell>
          <cell r="L81" t="str">
            <v>UNGERAC</v>
          </cell>
          <cell r="M81">
            <v>93</v>
          </cell>
          <cell r="N81">
            <v>436600</v>
          </cell>
          <cell r="O81" t="str">
            <v>Etat TVA Déductible  0 pour cent</v>
          </cell>
        </row>
        <row r="82">
          <cell r="B82">
            <v>1720000</v>
          </cell>
          <cell r="C82" t="str">
            <v>Corp Tax Receivable</v>
          </cell>
          <cell r="D82" t="str">
            <v>Corporate Taxes Receivable</v>
          </cell>
          <cell r="E82" t="str">
            <v>X</v>
          </cell>
          <cell r="G82">
            <v>1600</v>
          </cell>
          <cell r="H82" t="str">
            <v>Receivables</v>
          </cell>
          <cell r="K82" t="str">
            <v>02.02.2006</v>
          </cell>
          <cell r="L82" t="str">
            <v>UNGERAC</v>
          </cell>
          <cell r="M82">
            <v>93</v>
          </cell>
          <cell r="N82">
            <v>436600</v>
          </cell>
          <cell r="O82" t="str">
            <v>Etat TVA Déductible  0 pour cent</v>
          </cell>
        </row>
        <row r="83">
          <cell r="B83">
            <v>1720070</v>
          </cell>
          <cell r="C83" t="str">
            <v>Other Corp Tax Rec 1</v>
          </cell>
          <cell r="D83" t="str">
            <v>Other Corporate Taxes Receivable 1</v>
          </cell>
          <cell r="E83" t="str">
            <v>X</v>
          </cell>
          <cell r="G83">
            <v>1600</v>
          </cell>
          <cell r="H83" t="str">
            <v>Receivables</v>
          </cell>
          <cell r="K83" t="str">
            <v>02.02.2006</v>
          </cell>
          <cell r="L83" t="str">
            <v>UNGERAC</v>
          </cell>
          <cell r="M83">
            <v>93</v>
          </cell>
          <cell r="N83">
            <v>436600</v>
          </cell>
          <cell r="O83" t="str">
            <v>Etat TVA Déductible  0 pour cent</v>
          </cell>
        </row>
        <row r="84">
          <cell r="B84">
            <v>1720080</v>
          </cell>
          <cell r="C84" t="str">
            <v>Other Corp Tax Rec 2</v>
          </cell>
          <cell r="D84" t="str">
            <v>Other Corporate Taxes Receivable 2</v>
          </cell>
          <cell r="E84" t="str">
            <v>X</v>
          </cell>
          <cell r="G84">
            <v>1600</v>
          </cell>
          <cell r="H84" t="str">
            <v>Receivables</v>
          </cell>
          <cell r="K84" t="str">
            <v>02.02.2006</v>
          </cell>
          <cell r="L84" t="str">
            <v>UNGERAC</v>
          </cell>
          <cell r="M84">
            <v>93</v>
          </cell>
          <cell r="N84">
            <v>436600</v>
          </cell>
          <cell r="O84" t="str">
            <v>Etat TVA Déductible  0 pour cent</v>
          </cell>
        </row>
        <row r="85">
          <cell r="B85">
            <v>1720090</v>
          </cell>
          <cell r="C85" t="str">
            <v>Other Corp Tax Rec 3</v>
          </cell>
          <cell r="D85" t="str">
            <v>Other Corporate Taxes Receivable 3</v>
          </cell>
          <cell r="E85" t="str">
            <v>X</v>
          </cell>
          <cell r="G85">
            <v>1600</v>
          </cell>
          <cell r="H85" t="str">
            <v>Receivables</v>
          </cell>
          <cell r="K85" t="str">
            <v>02.02.2006</v>
          </cell>
          <cell r="L85" t="str">
            <v>UNGERAC</v>
          </cell>
          <cell r="M85">
            <v>93</v>
          </cell>
          <cell r="N85">
            <v>436600</v>
          </cell>
          <cell r="O85" t="str">
            <v>Etat TVA Déductible  0 pour cent</v>
          </cell>
        </row>
        <row r="86">
          <cell r="B86">
            <v>1720100</v>
          </cell>
          <cell r="C86" t="str">
            <v>Other Corp Tax Rec 4</v>
          </cell>
          <cell r="D86" t="str">
            <v>Other Corporate Taxes Receivable 4</v>
          </cell>
          <cell r="E86" t="str">
            <v>X</v>
          </cell>
          <cell r="G86">
            <v>1600</v>
          </cell>
          <cell r="H86" t="str">
            <v>Receivables</v>
          </cell>
          <cell r="K86" t="str">
            <v>02.02.2006</v>
          </cell>
          <cell r="L86" t="str">
            <v>UNGERAC</v>
          </cell>
          <cell r="M86">
            <v>93</v>
          </cell>
          <cell r="N86">
            <v>436600</v>
          </cell>
          <cell r="O86" t="str">
            <v>Etat TVA Déductible  0 pour cent</v>
          </cell>
        </row>
        <row r="87">
          <cell r="B87">
            <v>1720110</v>
          </cell>
          <cell r="C87" t="str">
            <v>Other Corp Tax Rec 5</v>
          </cell>
          <cell r="D87" t="str">
            <v>Other Corporate Taxes Receivable 5</v>
          </cell>
          <cell r="E87" t="str">
            <v>X</v>
          </cell>
          <cell r="G87">
            <v>1600</v>
          </cell>
          <cell r="H87" t="str">
            <v>Receivables</v>
          </cell>
          <cell r="K87" t="str">
            <v>02.02.2006</v>
          </cell>
          <cell r="L87" t="str">
            <v>UNGERAC</v>
          </cell>
          <cell r="M87">
            <v>93</v>
          </cell>
          <cell r="N87">
            <v>436600</v>
          </cell>
          <cell r="O87" t="str">
            <v>Etat TVA Déductible  0 pour cent</v>
          </cell>
        </row>
        <row r="88">
          <cell r="B88">
            <v>1725000</v>
          </cell>
          <cell r="C88" t="str">
            <v>Other Tax Receivable</v>
          </cell>
          <cell r="D88" t="str">
            <v>Other Taxes Receivable</v>
          </cell>
          <cell r="E88" t="str">
            <v>X</v>
          </cell>
          <cell r="G88">
            <v>1600</v>
          </cell>
          <cell r="H88" t="str">
            <v>Receivables</v>
          </cell>
          <cell r="K88" t="str">
            <v>02.02.2006</v>
          </cell>
          <cell r="L88" t="str">
            <v>UNGERAC</v>
          </cell>
          <cell r="M88">
            <v>93</v>
          </cell>
          <cell r="N88">
            <v>436600</v>
          </cell>
          <cell r="O88" t="str">
            <v>Etat TVA Déductible  0 pour cent</v>
          </cell>
        </row>
        <row r="89">
          <cell r="B89">
            <v>1725070</v>
          </cell>
          <cell r="C89" t="str">
            <v>Other Loc Tax Rec 1</v>
          </cell>
          <cell r="D89" t="str">
            <v>Other Local Taxes Receivable 1</v>
          </cell>
          <cell r="E89" t="str">
            <v>X</v>
          </cell>
          <cell r="G89">
            <v>1600</v>
          </cell>
          <cell r="H89" t="str">
            <v>Receivables</v>
          </cell>
          <cell r="K89" t="str">
            <v>02.02.2006</v>
          </cell>
          <cell r="L89" t="str">
            <v>UNGERAC</v>
          </cell>
          <cell r="M89">
            <v>93</v>
          </cell>
          <cell r="N89">
            <v>436600</v>
          </cell>
          <cell r="O89" t="str">
            <v>Etat TVA Déductible  0 pour cent</v>
          </cell>
        </row>
        <row r="90">
          <cell r="B90">
            <v>1725080</v>
          </cell>
          <cell r="C90" t="str">
            <v>Other Loc Tax Rec 2</v>
          </cell>
          <cell r="D90" t="str">
            <v>Other Local Taxes Receivable 2</v>
          </cell>
          <cell r="E90" t="str">
            <v>X</v>
          </cell>
          <cell r="G90">
            <v>1600</v>
          </cell>
          <cell r="H90" t="str">
            <v>Receivables</v>
          </cell>
          <cell r="K90" t="str">
            <v>02.02.2006</v>
          </cell>
          <cell r="L90" t="str">
            <v>UNGERAC</v>
          </cell>
          <cell r="M90">
            <v>93</v>
          </cell>
          <cell r="N90">
            <v>436600</v>
          </cell>
          <cell r="O90" t="str">
            <v>Etat TVA Déductible  0 pour cent</v>
          </cell>
        </row>
        <row r="91">
          <cell r="B91">
            <v>1730000</v>
          </cell>
          <cell r="C91" t="str">
            <v>ST Loans Rec 3 Pty</v>
          </cell>
          <cell r="D91" t="str">
            <v>Short Term Loans Receivable - Third Party</v>
          </cell>
          <cell r="E91" t="str">
            <v>X</v>
          </cell>
          <cell r="G91">
            <v>1600</v>
          </cell>
          <cell r="H91" t="str">
            <v>Receivables</v>
          </cell>
          <cell r="K91" t="str">
            <v>02.02.2006</v>
          </cell>
          <cell r="L91" t="str">
            <v>UNGERAC</v>
          </cell>
          <cell r="M91">
            <v>93</v>
          </cell>
          <cell r="N91">
            <v>510000</v>
          </cell>
          <cell r="O91" t="str">
            <v>Prêts et autres créances financières courants</v>
          </cell>
        </row>
        <row r="92">
          <cell r="B92">
            <v>1731000</v>
          </cell>
          <cell r="C92" t="str">
            <v>ST Loans Rec Affils</v>
          </cell>
          <cell r="D92" t="str">
            <v>Short Term Loans Receivable - Affiliates</v>
          </cell>
          <cell r="E92" t="str">
            <v>X</v>
          </cell>
          <cell r="G92">
            <v>1600</v>
          </cell>
          <cell r="H92" t="str">
            <v>Receivables</v>
          </cell>
          <cell r="K92" t="str">
            <v>02.02.2006</v>
          </cell>
          <cell r="L92" t="str">
            <v>UNGERAC</v>
          </cell>
          <cell r="M92">
            <v>93</v>
          </cell>
          <cell r="N92">
            <v>264200</v>
          </cell>
          <cell r="O92" t="str">
            <v>Prets aux associés</v>
          </cell>
        </row>
        <row r="93">
          <cell r="B93">
            <v>1812000</v>
          </cell>
          <cell r="C93" t="str">
            <v>Revenue Stamps</v>
          </cell>
          <cell r="D93" t="str">
            <v>Revenue Stamps</v>
          </cell>
          <cell r="E93" t="str">
            <v>X</v>
          </cell>
          <cell r="G93">
            <v>1800</v>
          </cell>
          <cell r="H93" t="str">
            <v>Other Debitors</v>
          </cell>
          <cell r="K93" t="str">
            <v>23.06.2006</v>
          </cell>
          <cell r="L93" t="str">
            <v>RFC_COMM</v>
          </cell>
          <cell r="M93">
            <v>93</v>
          </cell>
          <cell r="N93">
            <v>419000</v>
          </cell>
          <cell r="O93" t="str">
            <v>Clients créditeurs</v>
          </cell>
        </row>
        <row r="94">
          <cell r="B94">
            <v>1814000</v>
          </cell>
          <cell r="C94" t="str">
            <v>ST Deferred tax</v>
          </cell>
          <cell r="D94" t="str">
            <v>Short Term Deferred Taxation Asset</v>
          </cell>
          <cell r="E94" t="str">
            <v>X</v>
          </cell>
          <cell r="G94">
            <v>1800</v>
          </cell>
          <cell r="H94" t="str">
            <v>Other Debitors</v>
          </cell>
          <cell r="K94" t="str">
            <v>02.05.2008</v>
          </cell>
          <cell r="L94" t="str">
            <v>RFC_COMM</v>
          </cell>
          <cell r="M94">
            <v>93</v>
          </cell>
          <cell r="N94">
            <v>437000</v>
          </cell>
          <cell r="O94" t="str">
            <v>Autres impôts, taxes et versements assimilés</v>
          </cell>
        </row>
        <row r="95">
          <cell r="B95">
            <v>1860000</v>
          </cell>
          <cell r="C95" t="str">
            <v>Advance Payments</v>
          </cell>
          <cell r="D95" t="str">
            <v>Advance Payments</v>
          </cell>
          <cell r="E95" t="str">
            <v>X</v>
          </cell>
          <cell r="G95">
            <v>1800</v>
          </cell>
          <cell r="H95" t="str">
            <v>Other Debitors</v>
          </cell>
          <cell r="K95" t="str">
            <v>02.02.2006</v>
          </cell>
          <cell r="L95" t="str">
            <v>UNGERAC</v>
          </cell>
          <cell r="M95">
            <v>93</v>
          </cell>
          <cell r="N95">
            <v>409110</v>
          </cell>
          <cell r="O95" t="str">
            <v>Fournisseurs- avances et acomptes</v>
          </cell>
        </row>
        <row r="96">
          <cell r="B96">
            <v>1861000</v>
          </cell>
          <cell r="C96" t="str">
            <v>Adv Payments Affils</v>
          </cell>
          <cell r="D96" t="str">
            <v>Advance Payments - Affiliates</v>
          </cell>
          <cell r="E96" t="str">
            <v>X</v>
          </cell>
          <cell r="G96">
            <v>1800</v>
          </cell>
          <cell r="H96" t="str">
            <v>Other Debitors</v>
          </cell>
          <cell r="K96" t="str">
            <v>02.02.2006</v>
          </cell>
          <cell r="L96" t="str">
            <v>UNGERAC</v>
          </cell>
          <cell r="M96">
            <v>93</v>
          </cell>
          <cell r="N96">
            <v>409120</v>
          </cell>
          <cell r="O96" t="str">
            <v>Fournisseurs- avances et acomptes</v>
          </cell>
        </row>
        <row r="97">
          <cell r="B97">
            <v>1862000</v>
          </cell>
          <cell r="C97" t="str">
            <v>Adv Payments FA</v>
          </cell>
          <cell r="D97" t="str">
            <v>Advance Payments - Fixed Assets</v>
          </cell>
          <cell r="E97" t="str">
            <v>X</v>
          </cell>
          <cell r="G97">
            <v>1800</v>
          </cell>
          <cell r="H97" t="str">
            <v>Other Debitors</v>
          </cell>
          <cell r="K97" t="str">
            <v>02.02.2006</v>
          </cell>
          <cell r="L97" t="str">
            <v>UNGERAC</v>
          </cell>
          <cell r="M97">
            <v>93</v>
          </cell>
          <cell r="N97">
            <v>409130</v>
          </cell>
          <cell r="O97" t="str">
            <v>Fournisseurs- avances et acomptes</v>
          </cell>
        </row>
        <row r="98">
          <cell r="B98">
            <v>1863000</v>
          </cell>
          <cell r="C98" t="str">
            <v>Adv Payments Tax</v>
          </cell>
          <cell r="D98" t="str">
            <v>Advance Payments - Taxation</v>
          </cell>
          <cell r="E98" t="str">
            <v>X</v>
          </cell>
          <cell r="G98">
            <v>1800</v>
          </cell>
          <cell r="H98" t="str">
            <v>Other Debitors</v>
          </cell>
          <cell r="K98" t="str">
            <v>02.02.2006</v>
          </cell>
          <cell r="L98" t="str">
            <v>UNGERAC</v>
          </cell>
          <cell r="M98">
            <v>93</v>
          </cell>
          <cell r="N98">
            <v>409140</v>
          </cell>
          <cell r="O98" t="str">
            <v>Fournisseurs- avances et acomptes</v>
          </cell>
        </row>
        <row r="99">
          <cell r="B99">
            <v>1864000</v>
          </cell>
          <cell r="C99" t="str">
            <v>Adv Payments IA</v>
          </cell>
          <cell r="D99" t="str">
            <v>Advance Payments - Intangible Assets</v>
          </cell>
          <cell r="E99" t="str">
            <v>X</v>
          </cell>
          <cell r="G99">
            <v>1800</v>
          </cell>
          <cell r="H99" t="str">
            <v>Other Debitors</v>
          </cell>
          <cell r="K99" t="str">
            <v>02.02.2006</v>
          </cell>
          <cell r="L99" t="str">
            <v>UNGERAC</v>
          </cell>
          <cell r="M99">
            <v>93</v>
          </cell>
          <cell r="N99">
            <v>409150</v>
          </cell>
          <cell r="O99" t="str">
            <v>Fournisseurs- avances et acomptes</v>
          </cell>
        </row>
        <row r="100">
          <cell r="B100">
            <v>1865000</v>
          </cell>
          <cell r="C100" t="str">
            <v>Prepayments</v>
          </cell>
          <cell r="D100" t="str">
            <v>Prepayments</v>
          </cell>
          <cell r="E100" t="str">
            <v>X</v>
          </cell>
          <cell r="G100">
            <v>1800</v>
          </cell>
          <cell r="H100" t="str">
            <v>Other Debitors</v>
          </cell>
          <cell r="K100" t="str">
            <v>02.02.2006</v>
          </cell>
          <cell r="L100" t="str">
            <v>UNGERAC</v>
          </cell>
          <cell r="M100">
            <v>93</v>
          </cell>
          <cell r="N100">
            <v>471000</v>
          </cell>
          <cell r="O100" t="str">
            <v>charges constatées d'avance</v>
          </cell>
        </row>
        <row r="101">
          <cell r="B101">
            <v>1866000</v>
          </cell>
          <cell r="C101" t="str">
            <v>Adv Payments Other</v>
          </cell>
          <cell r="D101" t="str">
            <v>Advance Payments - Other</v>
          </cell>
          <cell r="E101" t="str">
            <v>X</v>
          </cell>
          <cell r="G101">
            <v>1800</v>
          </cell>
          <cell r="H101" t="str">
            <v>Other Debitors</v>
          </cell>
          <cell r="K101" t="str">
            <v>02.02.2006</v>
          </cell>
          <cell r="L101" t="str">
            <v>UNGERAC</v>
          </cell>
          <cell r="M101">
            <v>93</v>
          </cell>
          <cell r="N101">
            <v>478600</v>
          </cell>
          <cell r="O101" t="str">
            <v>Répartition périodique des charges</v>
          </cell>
        </row>
        <row r="102">
          <cell r="B102">
            <v>1866100</v>
          </cell>
          <cell r="C102" t="str">
            <v>Other Yaz inc YC</v>
          </cell>
          <cell r="D102" t="str">
            <v>Other Yazaki Including YC</v>
          </cell>
          <cell r="E102" t="str">
            <v>X</v>
          </cell>
          <cell r="G102">
            <v>1800</v>
          </cell>
          <cell r="H102" t="str">
            <v>Other Debitors</v>
          </cell>
          <cell r="K102" t="str">
            <v>11.08.2009</v>
          </cell>
          <cell r="L102" t="str">
            <v>RFC_COMM</v>
          </cell>
          <cell r="M102">
            <v>93</v>
          </cell>
          <cell r="N102">
            <v>471000</v>
          </cell>
          <cell r="O102" t="str">
            <v>charges constatées d'avance</v>
          </cell>
        </row>
        <row r="103">
          <cell r="B103">
            <v>1866200</v>
          </cell>
          <cell r="C103" t="str">
            <v>Yazaki Eur SBU</v>
          </cell>
          <cell r="D103" t="str">
            <v>Yazaki Europe SBU</v>
          </cell>
          <cell r="E103" t="str">
            <v>X</v>
          </cell>
          <cell r="G103">
            <v>1800</v>
          </cell>
          <cell r="H103" t="str">
            <v>Other Debitors</v>
          </cell>
          <cell r="K103" t="str">
            <v>11.08.2009</v>
          </cell>
          <cell r="L103" t="str">
            <v>RFC_COMM</v>
          </cell>
          <cell r="M103">
            <v>93</v>
          </cell>
          <cell r="N103">
            <v>471000</v>
          </cell>
          <cell r="O103" t="str">
            <v>charges constatées d'avance</v>
          </cell>
        </row>
        <row r="104">
          <cell r="B104">
            <v>1870000</v>
          </cell>
          <cell r="C104" t="str">
            <v>Accrued Income</v>
          </cell>
          <cell r="D104" t="str">
            <v>Accrued Income</v>
          </cell>
          <cell r="E104" t="str">
            <v>X</v>
          </cell>
          <cell r="G104">
            <v>1800</v>
          </cell>
          <cell r="H104" t="str">
            <v>Other Debitors</v>
          </cell>
          <cell r="K104" t="str">
            <v>02.02.2006</v>
          </cell>
          <cell r="L104" t="str">
            <v>UNGERAC</v>
          </cell>
          <cell r="M104">
            <v>93</v>
          </cell>
          <cell r="N104">
            <v>418100</v>
          </cell>
          <cell r="O104" t="str">
            <v>Clients produits non encore facturés</v>
          </cell>
        </row>
        <row r="105">
          <cell r="B105">
            <v>1870310</v>
          </cell>
          <cell r="C105" t="str">
            <v>Acc Income Intraco</v>
          </cell>
          <cell r="D105" t="str">
            <v>Accrued Income Intraco</v>
          </cell>
          <cell r="E105" t="str">
            <v>X</v>
          </cell>
          <cell r="G105">
            <v>1800</v>
          </cell>
          <cell r="H105" t="str">
            <v>Other Debitors</v>
          </cell>
          <cell r="K105" t="str">
            <v>14.03.2014</v>
          </cell>
          <cell r="L105" t="str">
            <v>RFC_COMM</v>
          </cell>
          <cell r="M105">
            <v>93</v>
          </cell>
          <cell r="N105">
            <v>418110</v>
          </cell>
          <cell r="O105" t="str">
            <v>Clients produits non encore facturés groupe</v>
          </cell>
        </row>
        <row r="106">
          <cell r="B106">
            <v>1870330</v>
          </cell>
          <cell r="C106" t="str">
            <v>Acc Income Intra Grp</v>
          </cell>
          <cell r="D106" t="str">
            <v>Acc Income Intra Group</v>
          </cell>
          <cell r="E106" t="str">
            <v>X</v>
          </cell>
          <cell r="G106">
            <v>1800</v>
          </cell>
          <cell r="H106" t="str">
            <v>Other Debitors</v>
          </cell>
          <cell r="K106" t="str">
            <v>14.03.2014</v>
          </cell>
          <cell r="L106" t="str">
            <v>RFC_COMM</v>
          </cell>
          <cell r="M106">
            <v>93</v>
          </cell>
          <cell r="N106">
            <v>418110</v>
          </cell>
          <cell r="O106" t="str">
            <v>Clients produits non encore facturés groupe</v>
          </cell>
        </row>
        <row r="107">
          <cell r="B107">
            <v>1870360</v>
          </cell>
          <cell r="C107" t="str">
            <v>Acc Income SBU</v>
          </cell>
          <cell r="D107" t="str">
            <v>Acc Income SBU</v>
          </cell>
          <cell r="E107" t="str">
            <v>X</v>
          </cell>
          <cell r="G107">
            <v>1800</v>
          </cell>
          <cell r="H107" t="str">
            <v>Other Debitors</v>
          </cell>
          <cell r="K107" t="str">
            <v>14.03.2014</v>
          </cell>
          <cell r="L107" t="str">
            <v>RFC_COMM</v>
          </cell>
          <cell r="M107">
            <v>93</v>
          </cell>
          <cell r="N107">
            <v>418110</v>
          </cell>
          <cell r="O107" t="str">
            <v>Clients produits non encore facturés groupe</v>
          </cell>
        </row>
        <row r="108">
          <cell r="B108">
            <v>1870380</v>
          </cell>
          <cell r="C108" t="str">
            <v>Acc Income SYST</v>
          </cell>
          <cell r="D108" t="str">
            <v>Acc Income SYST</v>
          </cell>
          <cell r="E108" t="str">
            <v>X</v>
          </cell>
          <cell r="G108">
            <v>1800</v>
          </cell>
          <cell r="H108" t="str">
            <v>Other Debitors</v>
          </cell>
          <cell r="K108" t="str">
            <v>14.03.2014</v>
          </cell>
          <cell r="L108" t="str">
            <v>RFC_COMM</v>
          </cell>
          <cell r="M108">
            <v>93</v>
          </cell>
          <cell r="N108">
            <v>418110</v>
          </cell>
          <cell r="O108" t="str">
            <v>Clients produits non encore facturés groupe</v>
          </cell>
        </row>
        <row r="109">
          <cell r="B109">
            <v>1871000</v>
          </cell>
          <cell r="C109" t="str">
            <v>Accrued Int Income</v>
          </cell>
          <cell r="D109" t="str">
            <v>Accrued Interest Income</v>
          </cell>
          <cell r="E109" t="str">
            <v>X</v>
          </cell>
          <cell r="G109">
            <v>1800</v>
          </cell>
          <cell r="H109" t="str">
            <v>Other Debitors</v>
          </cell>
          <cell r="K109" t="str">
            <v>02.02.2006</v>
          </cell>
          <cell r="L109" t="str">
            <v>UNGERAC</v>
          </cell>
          <cell r="M109">
            <v>93</v>
          </cell>
          <cell r="N109">
            <v>518000</v>
          </cell>
          <cell r="O109" t="str">
            <v>Interet non échus à prercevoir</v>
          </cell>
        </row>
        <row r="110">
          <cell r="B110">
            <v>1871310</v>
          </cell>
          <cell r="C110" t="str">
            <v>Acc Interest Inc Int</v>
          </cell>
          <cell r="D110" t="str">
            <v>Acc Interest Income Intraco</v>
          </cell>
          <cell r="E110" t="str">
            <v>X</v>
          </cell>
          <cell r="G110">
            <v>1800</v>
          </cell>
          <cell r="H110" t="str">
            <v>Other Debitors</v>
          </cell>
          <cell r="K110" t="str">
            <v>14.03.2014</v>
          </cell>
          <cell r="L110" t="str">
            <v>RFC_COMM</v>
          </cell>
          <cell r="M110">
            <v>93</v>
          </cell>
          <cell r="N110">
            <v>518010</v>
          </cell>
          <cell r="O110" t="str">
            <v>Interet non échus à prercevoir groupe</v>
          </cell>
        </row>
        <row r="111">
          <cell r="B111">
            <v>1871330</v>
          </cell>
          <cell r="C111" t="str">
            <v>Acc Interest Inc Int</v>
          </cell>
          <cell r="D111" t="str">
            <v>Acc Interest Income Intra Grp</v>
          </cell>
          <cell r="E111" t="str">
            <v>X</v>
          </cell>
          <cell r="G111">
            <v>1800</v>
          </cell>
          <cell r="H111" t="str">
            <v>Other Debitors</v>
          </cell>
          <cell r="K111" t="str">
            <v>14.03.2014</v>
          </cell>
          <cell r="L111" t="str">
            <v>RFC_COMM</v>
          </cell>
          <cell r="M111">
            <v>93</v>
          </cell>
          <cell r="N111">
            <v>518010</v>
          </cell>
          <cell r="O111" t="str">
            <v>Interet non échus à prercevoir groupe</v>
          </cell>
        </row>
        <row r="112">
          <cell r="B112">
            <v>1871360</v>
          </cell>
          <cell r="C112" t="str">
            <v>Acc Interest Inc SBU</v>
          </cell>
          <cell r="D112" t="str">
            <v>Acc Interest Inc SBU</v>
          </cell>
          <cell r="E112" t="str">
            <v>X</v>
          </cell>
          <cell r="G112">
            <v>1800</v>
          </cell>
          <cell r="H112" t="str">
            <v>Other Debitors</v>
          </cell>
          <cell r="K112" t="str">
            <v>14.03.2014</v>
          </cell>
          <cell r="L112" t="str">
            <v>RFC_COMM</v>
          </cell>
          <cell r="M112">
            <v>93</v>
          </cell>
          <cell r="N112">
            <v>518010</v>
          </cell>
          <cell r="O112" t="str">
            <v>Interet non échus à prercevoir groupe</v>
          </cell>
        </row>
        <row r="113">
          <cell r="B113">
            <v>1871380</v>
          </cell>
          <cell r="C113" t="str">
            <v>Acc Interest Inc SYS</v>
          </cell>
          <cell r="D113" t="str">
            <v>Acc Interest Inc SYST</v>
          </cell>
          <cell r="E113" t="str">
            <v>X</v>
          </cell>
          <cell r="G113">
            <v>1800</v>
          </cell>
          <cell r="H113" t="str">
            <v>Other Debitors</v>
          </cell>
          <cell r="K113" t="str">
            <v>14.03.2014</v>
          </cell>
          <cell r="L113" t="str">
            <v>RFC_COMM</v>
          </cell>
          <cell r="M113">
            <v>93</v>
          </cell>
          <cell r="N113">
            <v>518010</v>
          </cell>
          <cell r="O113" t="str">
            <v>Interet non échus à prercevoir groupe</v>
          </cell>
        </row>
        <row r="114">
          <cell r="B114">
            <v>1875000</v>
          </cell>
          <cell r="C114" t="str">
            <v>Empl Expnse Advances</v>
          </cell>
          <cell r="D114" t="str">
            <v>Employee Expense Advances</v>
          </cell>
          <cell r="E114" t="str">
            <v>X</v>
          </cell>
          <cell r="G114">
            <v>1800</v>
          </cell>
          <cell r="H114" t="str">
            <v>Other Debitors</v>
          </cell>
          <cell r="K114" t="str">
            <v>02.02.2006</v>
          </cell>
          <cell r="L114" t="str">
            <v>UNGERAC</v>
          </cell>
          <cell r="M114">
            <v>93</v>
          </cell>
          <cell r="N114">
            <v>421010</v>
          </cell>
          <cell r="O114" t="str">
            <v>Personnel -Avances &amp; Acomptes</v>
          </cell>
        </row>
        <row r="115">
          <cell r="B115">
            <v>1877000</v>
          </cell>
          <cell r="C115" t="str">
            <v>Empl Salary Advances</v>
          </cell>
          <cell r="D115" t="str">
            <v>Employee Salary Advances</v>
          </cell>
          <cell r="E115" t="str">
            <v>X</v>
          </cell>
          <cell r="G115">
            <v>1800</v>
          </cell>
          <cell r="H115" t="str">
            <v>Other Debitors</v>
          </cell>
          <cell r="K115" t="str">
            <v>02.02.2006</v>
          </cell>
          <cell r="L115" t="str">
            <v>UNGERAC</v>
          </cell>
          <cell r="M115">
            <v>93</v>
          </cell>
          <cell r="N115">
            <v>421020</v>
          </cell>
          <cell r="O115" t="str">
            <v>Personnel -Avances &amp; Acomptes</v>
          </cell>
        </row>
        <row r="116">
          <cell r="B116">
            <v>1878000</v>
          </cell>
          <cell r="C116" t="str">
            <v>Employee Loans</v>
          </cell>
          <cell r="D116" t="str">
            <v>Employee Loans</v>
          </cell>
          <cell r="E116" t="str">
            <v>X</v>
          </cell>
          <cell r="G116">
            <v>1800</v>
          </cell>
          <cell r="H116" t="str">
            <v>Other Debitors</v>
          </cell>
          <cell r="K116" t="str">
            <v>02.02.2006</v>
          </cell>
          <cell r="L116" t="str">
            <v>UNGERAC</v>
          </cell>
          <cell r="M116">
            <v>93</v>
          </cell>
          <cell r="N116">
            <v>264300</v>
          </cell>
          <cell r="O116" t="str">
            <v>Prets au personnel</v>
          </cell>
        </row>
        <row r="117">
          <cell r="B117">
            <v>1879000</v>
          </cell>
          <cell r="C117" t="str">
            <v>Empl Bens Advances</v>
          </cell>
          <cell r="D117" t="str">
            <v>Employee Benefit Advances</v>
          </cell>
          <cell r="E117" t="str">
            <v>X</v>
          </cell>
          <cell r="G117">
            <v>1800</v>
          </cell>
          <cell r="H117" t="str">
            <v>Other Debitors</v>
          </cell>
          <cell r="K117" t="str">
            <v>02.02.2006</v>
          </cell>
          <cell r="L117" t="str">
            <v>UNGERAC</v>
          </cell>
          <cell r="M117">
            <v>93</v>
          </cell>
          <cell r="N117">
            <v>420130</v>
          </cell>
          <cell r="O117" t="str">
            <v>Personnel -Avances &amp; Acomptes</v>
          </cell>
        </row>
        <row r="118">
          <cell r="B118">
            <v>1880000</v>
          </cell>
          <cell r="C118" t="str">
            <v>Deposits Paid</v>
          </cell>
          <cell r="D118" t="str">
            <v>Deposits Paid</v>
          </cell>
          <cell r="E118" t="str">
            <v>X</v>
          </cell>
          <cell r="G118">
            <v>1800</v>
          </cell>
          <cell r="H118" t="str">
            <v>Other Debitors</v>
          </cell>
          <cell r="K118" t="str">
            <v>02.02.2006</v>
          </cell>
          <cell r="L118" t="str">
            <v>UNGERAC</v>
          </cell>
          <cell r="M118">
            <v>93</v>
          </cell>
          <cell r="N118">
            <v>265000</v>
          </cell>
          <cell r="O118" t="str">
            <v>Depots et cautionnements versés</v>
          </cell>
        </row>
        <row r="119">
          <cell r="B119">
            <v>1881000</v>
          </cell>
          <cell r="C119" t="str">
            <v>Deposits Paid FA</v>
          </cell>
          <cell r="D119" t="str">
            <v>Deposits Paid (Fixed Asset Only)</v>
          </cell>
          <cell r="E119" t="str">
            <v>X</v>
          </cell>
          <cell r="G119">
            <v>1800</v>
          </cell>
          <cell r="H119" t="str">
            <v>Other Debitors</v>
          </cell>
          <cell r="K119" t="str">
            <v>21.08.2006</v>
          </cell>
          <cell r="L119" t="str">
            <v>HARDYJA</v>
          </cell>
          <cell r="M119">
            <v>93</v>
          </cell>
          <cell r="N119">
            <v>266000</v>
          </cell>
          <cell r="O119" t="str">
            <v>Autres créances immobilisées</v>
          </cell>
        </row>
        <row r="120">
          <cell r="B120">
            <v>1885000</v>
          </cell>
          <cell r="C120" t="str">
            <v>Fwdg Agents Deposits</v>
          </cell>
          <cell r="D120" t="str">
            <v>Forwarding Agent Deposits</v>
          </cell>
          <cell r="E120" t="str">
            <v>X</v>
          </cell>
          <cell r="G120">
            <v>1800</v>
          </cell>
          <cell r="H120" t="str">
            <v>Other Debitors</v>
          </cell>
          <cell r="K120" t="str">
            <v>02.02.2006</v>
          </cell>
          <cell r="L120" t="str">
            <v>UNGERAC</v>
          </cell>
          <cell r="M120">
            <v>93</v>
          </cell>
          <cell r="N120">
            <v>450000</v>
          </cell>
          <cell r="O120" t="str">
            <v>Débiteurs divers et Créditeurs divers</v>
          </cell>
        </row>
        <row r="121">
          <cell r="B121">
            <v>1886000</v>
          </cell>
          <cell r="C121" t="str">
            <v>Customs Deposits</v>
          </cell>
          <cell r="D121" t="str">
            <v>Customs Deposits</v>
          </cell>
          <cell r="E121" t="str">
            <v>X</v>
          </cell>
          <cell r="G121">
            <v>1800</v>
          </cell>
          <cell r="H121" t="str">
            <v>Other Debitors</v>
          </cell>
          <cell r="K121" t="str">
            <v>02.02.2006</v>
          </cell>
          <cell r="L121" t="str">
            <v>UNGERAC</v>
          </cell>
          <cell r="M121">
            <v>93</v>
          </cell>
          <cell r="N121">
            <v>450000</v>
          </cell>
          <cell r="O121" t="str">
            <v>Débiteurs divers et Créditeurs divers</v>
          </cell>
        </row>
        <row r="122">
          <cell r="B122">
            <v>1889000</v>
          </cell>
          <cell r="C122" t="str">
            <v>Social Fund</v>
          </cell>
          <cell r="D122" t="str">
            <v>Social Fund</v>
          </cell>
          <cell r="E122" t="str">
            <v>X</v>
          </cell>
          <cell r="G122">
            <v>1800</v>
          </cell>
          <cell r="H122" t="str">
            <v>Other Debitors</v>
          </cell>
          <cell r="K122" t="str">
            <v>02.02.2006</v>
          </cell>
          <cell r="L122" t="str">
            <v>UNGERAC</v>
          </cell>
          <cell r="M122">
            <v>93</v>
          </cell>
          <cell r="N122">
            <v>423000</v>
          </cell>
          <cell r="O122" t="str">
            <v>Personnel, oeuvres sociales</v>
          </cell>
        </row>
        <row r="123">
          <cell r="B123">
            <v>1890000</v>
          </cell>
          <cell r="C123" t="str">
            <v>Other Debtors</v>
          </cell>
          <cell r="D123" t="str">
            <v>Other Debtors</v>
          </cell>
          <cell r="E123" t="str">
            <v>X</v>
          </cell>
          <cell r="G123">
            <v>1800</v>
          </cell>
          <cell r="H123" t="str">
            <v>Other Debitors</v>
          </cell>
          <cell r="K123" t="str">
            <v>02.02.2006</v>
          </cell>
          <cell r="L123" t="str">
            <v>UNGERAC</v>
          </cell>
          <cell r="M123">
            <v>93</v>
          </cell>
          <cell r="N123">
            <v>451000</v>
          </cell>
          <cell r="O123" t="str">
            <v>debiteur crediteur divers</v>
          </cell>
        </row>
        <row r="124">
          <cell r="B124">
            <v>1890310</v>
          </cell>
          <cell r="C124" t="str">
            <v>Other rec Intraco</v>
          </cell>
          <cell r="D124" t="str">
            <v>Oth rec Intraco</v>
          </cell>
          <cell r="E124" t="str">
            <v>X</v>
          </cell>
          <cell r="G124">
            <v>1800</v>
          </cell>
          <cell r="H124" t="str">
            <v>Other Debitors</v>
          </cell>
          <cell r="K124" t="str">
            <v>14.03.2014</v>
          </cell>
          <cell r="L124" t="str">
            <v>RFC_COMM</v>
          </cell>
          <cell r="M124">
            <v>93</v>
          </cell>
          <cell r="N124">
            <v>451100</v>
          </cell>
          <cell r="O124" t="str">
            <v>Debiteur crediteut interco et Co</v>
          </cell>
        </row>
        <row r="125">
          <cell r="B125">
            <v>1890330</v>
          </cell>
          <cell r="C125" t="str">
            <v>Oth deb Intra Grp</v>
          </cell>
          <cell r="D125" t="str">
            <v>Oth deb Intra Group</v>
          </cell>
          <cell r="E125" t="str">
            <v>X</v>
          </cell>
          <cell r="G125">
            <v>1800</v>
          </cell>
          <cell r="H125" t="str">
            <v>Other Debitors</v>
          </cell>
          <cell r="K125" t="str">
            <v>14.03.2014</v>
          </cell>
          <cell r="L125" t="str">
            <v>RFC_COMM</v>
          </cell>
          <cell r="M125">
            <v>93</v>
          </cell>
          <cell r="N125">
            <v>451100</v>
          </cell>
          <cell r="O125" t="str">
            <v>Debiteur crediteut interco et Co</v>
          </cell>
        </row>
        <row r="126">
          <cell r="B126">
            <v>1890360</v>
          </cell>
          <cell r="C126" t="str">
            <v>Oth deb SBU</v>
          </cell>
          <cell r="D126" t="str">
            <v>Oth debtors SBU</v>
          </cell>
          <cell r="E126" t="str">
            <v>X</v>
          </cell>
          <cell r="G126">
            <v>1800</v>
          </cell>
          <cell r="H126" t="str">
            <v>Other Debitors</v>
          </cell>
          <cell r="K126" t="str">
            <v>14.03.2014</v>
          </cell>
          <cell r="L126" t="str">
            <v>RFC_COMM</v>
          </cell>
          <cell r="M126">
            <v>93</v>
          </cell>
          <cell r="N126">
            <v>451100</v>
          </cell>
          <cell r="O126" t="str">
            <v>Debiteur crediteut interco et Co</v>
          </cell>
        </row>
        <row r="127">
          <cell r="B127">
            <v>1890380</v>
          </cell>
          <cell r="C127" t="str">
            <v>Oth deb SYST</v>
          </cell>
          <cell r="D127" t="str">
            <v>Oth deb SYST</v>
          </cell>
          <cell r="E127" t="str">
            <v>X</v>
          </cell>
          <cell r="G127">
            <v>1800</v>
          </cell>
          <cell r="H127" t="str">
            <v>Other Debitors</v>
          </cell>
          <cell r="K127" t="str">
            <v>14.03.2014</v>
          </cell>
          <cell r="L127" t="str">
            <v>RFC_COMM</v>
          </cell>
          <cell r="M127">
            <v>93</v>
          </cell>
          <cell r="N127">
            <v>451100</v>
          </cell>
          <cell r="O127" t="str">
            <v>Debiteur crediteut interco et Co</v>
          </cell>
        </row>
        <row r="128">
          <cell r="B128">
            <v>1910000</v>
          </cell>
          <cell r="C128" t="str">
            <v>Raw Materials</v>
          </cell>
          <cell r="D128" t="str">
            <v>Raw Materials</v>
          </cell>
          <cell r="E128" t="str">
            <v>X</v>
          </cell>
          <cell r="G128">
            <v>1900</v>
          </cell>
          <cell r="H128" t="str">
            <v>Inventory</v>
          </cell>
          <cell r="K128" t="str">
            <v>02.02.2006</v>
          </cell>
          <cell r="L128" t="str">
            <v>UNGERAC</v>
          </cell>
          <cell r="M128">
            <v>93</v>
          </cell>
          <cell r="N128">
            <v>310000</v>
          </cell>
          <cell r="O128" t="str">
            <v>MATIERES PREMIERES</v>
          </cell>
        </row>
        <row r="129">
          <cell r="B129">
            <v>1911000</v>
          </cell>
          <cell r="C129" t="str">
            <v>Raw Materials</v>
          </cell>
          <cell r="D129" t="str">
            <v>Raw Materials</v>
          </cell>
          <cell r="E129" t="str">
            <v>X</v>
          </cell>
          <cell r="G129">
            <v>1900</v>
          </cell>
          <cell r="H129" t="str">
            <v>Inventory</v>
          </cell>
          <cell r="K129" t="str">
            <v>06.01.2009</v>
          </cell>
          <cell r="L129" t="str">
            <v>RFC_COMM</v>
          </cell>
          <cell r="M129">
            <v>93</v>
          </cell>
          <cell r="N129">
            <v>310000</v>
          </cell>
          <cell r="O129" t="str">
            <v>MATIERES PREMIERES</v>
          </cell>
        </row>
        <row r="130">
          <cell r="B130">
            <v>1915000</v>
          </cell>
          <cell r="C130" t="str">
            <v>RM Goods in Transit</v>
          </cell>
          <cell r="D130" t="str">
            <v>Raw Materials Goods in Transit</v>
          </cell>
          <cell r="E130" t="str">
            <v>X</v>
          </cell>
          <cell r="G130">
            <v>1900</v>
          </cell>
          <cell r="H130" t="str">
            <v>Inventory</v>
          </cell>
          <cell r="K130" t="str">
            <v>02.02.2006</v>
          </cell>
          <cell r="L130" t="str">
            <v>UNGERAC</v>
          </cell>
          <cell r="M130">
            <v>93</v>
          </cell>
          <cell r="N130">
            <v>310000</v>
          </cell>
          <cell r="O130" t="str">
            <v>MATIERES PREMIERES</v>
          </cell>
        </row>
        <row r="131">
          <cell r="B131">
            <v>1919000</v>
          </cell>
          <cell r="C131" t="str">
            <v>Raw Materials SC2 ad</v>
          </cell>
          <cell r="D131" t="str">
            <v>Raw Materials SC2 adj.</v>
          </cell>
          <cell r="E131" t="str">
            <v>X</v>
          </cell>
          <cell r="G131">
            <v>1900</v>
          </cell>
          <cell r="H131" t="str">
            <v>Inventory</v>
          </cell>
          <cell r="K131" t="str">
            <v>11.08.2015</v>
          </cell>
          <cell r="L131" t="str">
            <v>RFC_COMM</v>
          </cell>
          <cell r="M131">
            <v>93</v>
          </cell>
          <cell r="N131">
            <v>310000</v>
          </cell>
          <cell r="O131" t="str">
            <v>MATIERES PREMIERES</v>
          </cell>
        </row>
        <row r="132">
          <cell r="B132">
            <v>1920000</v>
          </cell>
          <cell r="C132" t="str">
            <v>RM Slow Stock Prov</v>
          </cell>
          <cell r="D132" t="str">
            <v>Raw Materials Provision for Slow Moving Stock</v>
          </cell>
          <cell r="E132" t="str">
            <v>X</v>
          </cell>
          <cell r="G132">
            <v>1900</v>
          </cell>
          <cell r="H132" t="str">
            <v>Inventory</v>
          </cell>
          <cell r="K132" t="str">
            <v>02.02.2006</v>
          </cell>
          <cell r="L132" t="str">
            <v>UNGERAC</v>
          </cell>
          <cell r="M132">
            <v>93</v>
          </cell>
          <cell r="N132">
            <v>391100</v>
          </cell>
          <cell r="O132" t="str">
            <v>Provision pour dépréciation des MP (stock lent)</v>
          </cell>
        </row>
        <row r="133">
          <cell r="B133">
            <v>1925000</v>
          </cell>
          <cell r="C133" t="str">
            <v>RM Dead Stock Prov</v>
          </cell>
          <cell r="D133" t="str">
            <v>Raw Materials Provision for Dead Stock</v>
          </cell>
          <cell r="E133" t="str">
            <v>X</v>
          </cell>
          <cell r="G133">
            <v>1900</v>
          </cell>
          <cell r="H133" t="str">
            <v>Inventory</v>
          </cell>
          <cell r="K133" t="str">
            <v>02.02.2006</v>
          </cell>
          <cell r="L133" t="str">
            <v>UNGERAC</v>
          </cell>
          <cell r="M133">
            <v>93</v>
          </cell>
          <cell r="N133">
            <v>391200</v>
          </cell>
          <cell r="O133" t="str">
            <v>Provision pour dépréciation des MP(stock mort)</v>
          </cell>
        </row>
        <row r="134">
          <cell r="B134">
            <v>1929000</v>
          </cell>
          <cell r="C134" t="str">
            <v>SubCon Raw Materials</v>
          </cell>
          <cell r="D134" t="str">
            <v>Raw Materials at Subcontractor</v>
          </cell>
          <cell r="E134" t="str">
            <v>X</v>
          </cell>
          <cell r="G134">
            <v>1900</v>
          </cell>
          <cell r="H134" t="str">
            <v>Inventory</v>
          </cell>
          <cell r="K134" t="str">
            <v>05.07.2007</v>
          </cell>
          <cell r="L134" t="str">
            <v>RFC_COMM</v>
          </cell>
          <cell r="M134">
            <v>93</v>
          </cell>
          <cell r="N134">
            <v>310000</v>
          </cell>
          <cell r="O134" t="str">
            <v>MATIERES PREMIERES</v>
          </cell>
        </row>
        <row r="135">
          <cell r="B135">
            <v>1930000</v>
          </cell>
          <cell r="C135" t="str">
            <v>Sub Assembled Goods</v>
          </cell>
          <cell r="D135" t="str">
            <v>Sub Assembled Goods</v>
          </cell>
          <cell r="E135" t="str">
            <v>X</v>
          </cell>
          <cell r="G135">
            <v>1900</v>
          </cell>
          <cell r="H135" t="str">
            <v>Inventory</v>
          </cell>
          <cell r="K135" t="str">
            <v>27.03.2006</v>
          </cell>
          <cell r="L135" t="str">
            <v>UNGERAC</v>
          </cell>
          <cell r="M135">
            <v>93</v>
          </cell>
          <cell r="N135">
            <v>351000</v>
          </cell>
          <cell r="O135" t="str">
            <v>Stock des produits finis</v>
          </cell>
        </row>
        <row r="136">
          <cell r="B136">
            <v>1931000</v>
          </cell>
          <cell r="C136" t="str">
            <v>Sub Assembled Goods</v>
          </cell>
          <cell r="D136" t="str">
            <v>Sub Assembled Goods</v>
          </cell>
          <cell r="E136" t="str">
            <v>X</v>
          </cell>
          <cell r="G136">
            <v>1900</v>
          </cell>
          <cell r="H136" t="str">
            <v>Inventory</v>
          </cell>
          <cell r="K136" t="str">
            <v>06.01.2009</v>
          </cell>
          <cell r="L136" t="str">
            <v>RFC_COMM</v>
          </cell>
          <cell r="M136">
            <v>93</v>
          </cell>
          <cell r="N136">
            <v>351000</v>
          </cell>
          <cell r="O136" t="str">
            <v>Stock des produits finis</v>
          </cell>
        </row>
        <row r="137">
          <cell r="B137">
            <v>1935000</v>
          </cell>
          <cell r="C137" t="str">
            <v>SubCon SFG</v>
          </cell>
          <cell r="D137" t="str">
            <v>Sub Assembled Goods at Subcontractor</v>
          </cell>
          <cell r="E137" t="str">
            <v>X</v>
          </cell>
          <cell r="G137">
            <v>1900</v>
          </cell>
          <cell r="H137" t="str">
            <v>Inventory</v>
          </cell>
          <cell r="K137" t="str">
            <v>05.07.2007</v>
          </cell>
          <cell r="L137" t="str">
            <v>RFC_COMM</v>
          </cell>
          <cell r="M137">
            <v>93</v>
          </cell>
          <cell r="N137">
            <v>351000</v>
          </cell>
          <cell r="O137" t="str">
            <v>Stock des produits finis</v>
          </cell>
        </row>
        <row r="138">
          <cell r="B138">
            <v>1941000</v>
          </cell>
          <cell r="C138" t="str">
            <v>WIP Material Cost</v>
          </cell>
          <cell r="D138" t="str">
            <v>Work in Progress - Material Cost</v>
          </cell>
          <cell r="E138" t="str">
            <v>X</v>
          </cell>
          <cell r="G138">
            <v>1900</v>
          </cell>
          <cell r="H138" t="str">
            <v>Inventory</v>
          </cell>
          <cell r="K138" t="str">
            <v>02.02.2006</v>
          </cell>
          <cell r="L138" t="str">
            <v>UNGERAC</v>
          </cell>
          <cell r="M138">
            <v>93</v>
          </cell>
          <cell r="N138">
            <v>351000</v>
          </cell>
          <cell r="O138" t="str">
            <v>Stock des produits finis</v>
          </cell>
        </row>
        <row r="139">
          <cell r="B139">
            <v>1942000</v>
          </cell>
          <cell r="C139" t="str">
            <v>WIP Subcontracting</v>
          </cell>
          <cell r="D139" t="str">
            <v>Work in Progress - Subcontracting</v>
          </cell>
          <cell r="E139" t="str">
            <v>X</v>
          </cell>
          <cell r="G139">
            <v>1900</v>
          </cell>
          <cell r="H139" t="str">
            <v>Inventory</v>
          </cell>
          <cell r="K139" t="str">
            <v>02.02.2006</v>
          </cell>
          <cell r="L139" t="str">
            <v>UNGERAC</v>
          </cell>
          <cell r="M139">
            <v>93</v>
          </cell>
          <cell r="N139">
            <v>351000</v>
          </cell>
          <cell r="O139" t="str">
            <v>Stock des produits finis</v>
          </cell>
        </row>
        <row r="140">
          <cell r="B140">
            <v>1943000</v>
          </cell>
          <cell r="C140" t="str">
            <v>WIP OH Labour</v>
          </cell>
          <cell r="D140" t="str">
            <v>Work in Progress - Labour Related Overheads</v>
          </cell>
          <cell r="E140" t="str">
            <v>X</v>
          </cell>
          <cell r="G140">
            <v>1900</v>
          </cell>
          <cell r="H140" t="str">
            <v>Inventory</v>
          </cell>
          <cell r="K140" t="str">
            <v>02.02.2006</v>
          </cell>
          <cell r="L140" t="str">
            <v>UNGERAC</v>
          </cell>
          <cell r="M140">
            <v>93</v>
          </cell>
          <cell r="N140">
            <v>351000</v>
          </cell>
          <cell r="O140" t="str">
            <v>Stock des produits finis</v>
          </cell>
        </row>
        <row r="141">
          <cell r="B141">
            <v>1944000</v>
          </cell>
          <cell r="C141" t="str">
            <v>WIP OH Occupancy</v>
          </cell>
          <cell r="D141" t="str">
            <v>Work in Progress - Occupancy Related Overheads</v>
          </cell>
          <cell r="E141" t="str">
            <v>X</v>
          </cell>
          <cell r="G141">
            <v>1900</v>
          </cell>
          <cell r="H141" t="str">
            <v>Inventory</v>
          </cell>
          <cell r="K141" t="str">
            <v>02.02.2006</v>
          </cell>
          <cell r="L141" t="str">
            <v>UNGERAC</v>
          </cell>
          <cell r="M141">
            <v>93</v>
          </cell>
          <cell r="N141">
            <v>351000</v>
          </cell>
          <cell r="O141" t="str">
            <v>Stock des produits finis</v>
          </cell>
        </row>
        <row r="142">
          <cell r="B142">
            <v>1945000</v>
          </cell>
          <cell r="C142" t="str">
            <v>WIP OH Machine</v>
          </cell>
          <cell r="D142" t="str">
            <v>Work in Progress - Machinery Related Overheads</v>
          </cell>
          <cell r="E142" t="str">
            <v>X</v>
          </cell>
          <cell r="G142">
            <v>1900</v>
          </cell>
          <cell r="H142" t="str">
            <v>Inventory</v>
          </cell>
          <cell r="K142" t="str">
            <v>02.02.2006</v>
          </cell>
          <cell r="L142" t="str">
            <v>UNGERAC</v>
          </cell>
          <cell r="M142">
            <v>93</v>
          </cell>
          <cell r="N142">
            <v>351000</v>
          </cell>
          <cell r="O142" t="str">
            <v>Stock des produits finis</v>
          </cell>
        </row>
        <row r="143">
          <cell r="B143">
            <v>1949000</v>
          </cell>
          <cell r="C143" t="str">
            <v>Work in Progress SC2</v>
          </cell>
          <cell r="D143" t="str">
            <v>Work in Progress SC2 adj.</v>
          </cell>
          <cell r="E143" t="str">
            <v>X</v>
          </cell>
          <cell r="G143">
            <v>1900</v>
          </cell>
          <cell r="H143" t="str">
            <v>Inventory</v>
          </cell>
          <cell r="K143" t="str">
            <v>11.08.2015</v>
          </cell>
          <cell r="L143" t="str">
            <v>RFC_COMM</v>
          </cell>
          <cell r="M143">
            <v>93</v>
          </cell>
          <cell r="N143">
            <v>351000</v>
          </cell>
          <cell r="O143" t="str">
            <v>Stock des produits finis</v>
          </cell>
        </row>
        <row r="144">
          <cell r="B144">
            <v>1950000</v>
          </cell>
          <cell r="C144" t="str">
            <v>Man Finished Goods</v>
          </cell>
          <cell r="D144" t="str">
            <v>Manufactured Finished Goods</v>
          </cell>
          <cell r="E144" t="str">
            <v>X</v>
          </cell>
          <cell r="G144">
            <v>1900</v>
          </cell>
          <cell r="H144" t="str">
            <v>Inventory</v>
          </cell>
          <cell r="K144" t="str">
            <v>02.02.2006</v>
          </cell>
          <cell r="L144" t="str">
            <v>UNGERAC</v>
          </cell>
          <cell r="M144">
            <v>93</v>
          </cell>
          <cell r="N144">
            <v>355000</v>
          </cell>
          <cell r="O144" t="str">
            <v>Produits finis</v>
          </cell>
        </row>
        <row r="145">
          <cell r="B145">
            <v>1951000</v>
          </cell>
          <cell r="C145" t="str">
            <v>Man Finished Goods</v>
          </cell>
          <cell r="D145" t="str">
            <v>Manufactured Finished Goods</v>
          </cell>
          <cell r="E145" t="str">
            <v>X</v>
          </cell>
          <cell r="G145">
            <v>1900</v>
          </cell>
          <cell r="H145" t="str">
            <v>Inventory</v>
          </cell>
          <cell r="K145" t="str">
            <v>06.01.2009</v>
          </cell>
          <cell r="L145" t="str">
            <v>RFC_COMM</v>
          </cell>
          <cell r="M145">
            <v>93</v>
          </cell>
          <cell r="N145">
            <v>355000</v>
          </cell>
          <cell r="O145" t="str">
            <v>Produits finis</v>
          </cell>
        </row>
        <row r="146">
          <cell r="B146">
            <v>1960000</v>
          </cell>
          <cell r="C146" t="str">
            <v>PG for Resale</v>
          </cell>
          <cell r="D146" t="str">
            <v>Purchased Goods for Resale</v>
          </cell>
          <cell r="E146" t="str">
            <v>X</v>
          </cell>
          <cell r="G146">
            <v>1900</v>
          </cell>
          <cell r="H146" t="str">
            <v>Inventory</v>
          </cell>
          <cell r="K146" t="str">
            <v>02.02.2006</v>
          </cell>
          <cell r="L146" t="str">
            <v>UNGERAC</v>
          </cell>
          <cell r="M146">
            <v>93</v>
          </cell>
          <cell r="N146">
            <v>370000</v>
          </cell>
          <cell r="O146" t="str">
            <v>Stock de marchandises</v>
          </cell>
        </row>
        <row r="147">
          <cell r="B147">
            <v>1965000</v>
          </cell>
          <cell r="C147" t="str">
            <v>PG in Transit</v>
          </cell>
          <cell r="D147" t="str">
            <v>Purchased Goods for Resale in Transit</v>
          </cell>
          <cell r="E147" t="str">
            <v>X</v>
          </cell>
          <cell r="G147">
            <v>1900</v>
          </cell>
          <cell r="H147" t="str">
            <v>Inventory</v>
          </cell>
          <cell r="K147" t="str">
            <v>02.02.2006</v>
          </cell>
          <cell r="L147" t="str">
            <v>UNGERAC</v>
          </cell>
          <cell r="M147">
            <v>93</v>
          </cell>
          <cell r="N147">
            <v>370010</v>
          </cell>
          <cell r="O147" t="str">
            <v>Stock de marchandises encours de route</v>
          </cell>
        </row>
        <row r="148">
          <cell r="B148">
            <v>1970000</v>
          </cell>
          <cell r="C148" t="str">
            <v>PG Slow Stock Prov</v>
          </cell>
          <cell r="D148" t="str">
            <v>Purchased Goods for Resale Prov for Slow Stock</v>
          </cell>
          <cell r="E148" t="str">
            <v>X</v>
          </cell>
          <cell r="G148">
            <v>1900</v>
          </cell>
          <cell r="H148" t="str">
            <v>Inventory</v>
          </cell>
          <cell r="K148" t="str">
            <v>02.02.2006</v>
          </cell>
          <cell r="L148" t="str">
            <v>UNGERAC</v>
          </cell>
          <cell r="M148">
            <v>93</v>
          </cell>
          <cell r="N148">
            <v>397100</v>
          </cell>
          <cell r="O148" t="str">
            <v>Provision pour dépréciation des M/ses(stock lent)</v>
          </cell>
        </row>
        <row r="149">
          <cell r="B149">
            <v>1975000</v>
          </cell>
          <cell r="C149" t="str">
            <v>PG Dead Stock Prov</v>
          </cell>
          <cell r="D149" t="str">
            <v>Purchased Goods for Resale Prov for Dead Stock</v>
          </cell>
          <cell r="E149" t="str">
            <v>X</v>
          </cell>
          <cell r="G149">
            <v>1900</v>
          </cell>
          <cell r="H149" t="str">
            <v>Inventory</v>
          </cell>
          <cell r="K149" t="str">
            <v>02.02.2006</v>
          </cell>
          <cell r="L149" t="str">
            <v>UNGERAC</v>
          </cell>
          <cell r="M149">
            <v>93</v>
          </cell>
          <cell r="N149">
            <v>397200</v>
          </cell>
          <cell r="O149" t="str">
            <v>Provision pour dépréciation des M/ses(stock mort)</v>
          </cell>
        </row>
        <row r="150">
          <cell r="B150">
            <v>1976000</v>
          </cell>
          <cell r="C150" t="str">
            <v>Stock Mannual A/C</v>
          </cell>
          <cell r="D150" t="str">
            <v>Stock Manually Accounted</v>
          </cell>
          <cell r="E150" t="str">
            <v>X</v>
          </cell>
          <cell r="G150">
            <v>1900</v>
          </cell>
          <cell r="H150" t="str">
            <v>Inventory</v>
          </cell>
          <cell r="K150" t="str">
            <v>11.09.2006</v>
          </cell>
          <cell r="L150" t="str">
            <v>HARDYJA</v>
          </cell>
          <cell r="M150">
            <v>93</v>
          </cell>
          <cell r="N150">
            <v>310000</v>
          </cell>
          <cell r="O150" t="str">
            <v>MATIERES PREMIERES</v>
          </cell>
        </row>
        <row r="151">
          <cell r="B151">
            <v>1977000</v>
          </cell>
          <cell r="C151" t="str">
            <v>Stock Reval Prov</v>
          </cell>
          <cell r="D151" t="str">
            <v>Stock Revaluation Provision</v>
          </cell>
          <cell r="E151" t="str">
            <v>X</v>
          </cell>
          <cell r="G151">
            <v>1900</v>
          </cell>
          <cell r="H151" t="str">
            <v>Inventory</v>
          </cell>
          <cell r="K151" t="str">
            <v>02.02.2006</v>
          </cell>
          <cell r="L151" t="str">
            <v>UNGERAC</v>
          </cell>
          <cell r="M151">
            <v>93</v>
          </cell>
          <cell r="N151">
            <v>390000</v>
          </cell>
          <cell r="O151" t="str">
            <v>Provisions pour dépréciation des stocks</v>
          </cell>
        </row>
        <row r="152">
          <cell r="B152">
            <v>1979000</v>
          </cell>
          <cell r="C152" t="str">
            <v>Finished Goods SC2</v>
          </cell>
          <cell r="D152" t="str">
            <v>Finished Goods SC2 adj.</v>
          </cell>
          <cell r="E152" t="str">
            <v>X</v>
          </cell>
          <cell r="G152">
            <v>1900</v>
          </cell>
          <cell r="H152" t="str">
            <v>Inventory</v>
          </cell>
          <cell r="K152" t="str">
            <v>11.08.2015</v>
          </cell>
          <cell r="L152" t="str">
            <v>RFC_COMM</v>
          </cell>
          <cell r="M152">
            <v>93</v>
          </cell>
          <cell r="N152">
            <v>351000</v>
          </cell>
          <cell r="O152" t="str">
            <v>Stock des produits finis</v>
          </cell>
        </row>
        <row r="153">
          <cell r="B153">
            <v>1980000</v>
          </cell>
          <cell r="C153" t="str">
            <v>Non Trade Inventory</v>
          </cell>
          <cell r="D153" t="str">
            <v>Non Trade Inventory</v>
          </cell>
          <cell r="E153" t="str">
            <v>X</v>
          </cell>
          <cell r="G153">
            <v>1900</v>
          </cell>
          <cell r="H153" t="str">
            <v>Inventory</v>
          </cell>
          <cell r="K153" t="str">
            <v>02.02.2006</v>
          </cell>
          <cell r="L153" t="str">
            <v>UNGERAC</v>
          </cell>
          <cell r="M153">
            <v>93</v>
          </cell>
          <cell r="N153">
            <v>320000</v>
          </cell>
          <cell r="O153" t="str">
            <v>Autres approvisionnements</v>
          </cell>
        </row>
        <row r="154">
          <cell r="B154">
            <v>1981000</v>
          </cell>
          <cell r="C154" t="str">
            <v>Returnable Packaging</v>
          </cell>
          <cell r="D154" t="str">
            <v>Returnable Packaging</v>
          </cell>
          <cell r="E154" t="str">
            <v>X</v>
          </cell>
          <cell r="G154">
            <v>1900</v>
          </cell>
          <cell r="H154" t="str">
            <v>Inventory</v>
          </cell>
          <cell r="K154" t="str">
            <v>05.07.2007</v>
          </cell>
          <cell r="L154" t="str">
            <v>RFC_COMM</v>
          </cell>
          <cell r="M154">
            <v>93</v>
          </cell>
          <cell r="N154">
            <v>320000</v>
          </cell>
          <cell r="O154" t="str">
            <v>Autres approvisionnements</v>
          </cell>
        </row>
        <row r="155">
          <cell r="B155">
            <v>1983000</v>
          </cell>
          <cell r="C155" t="str">
            <v>Non Trade Inv Manual</v>
          </cell>
          <cell r="D155" t="str">
            <v>Non Trade Inv Manual</v>
          </cell>
          <cell r="E155" t="str">
            <v>X</v>
          </cell>
          <cell r="G155">
            <v>1900</v>
          </cell>
          <cell r="H155" t="str">
            <v>Inventory</v>
          </cell>
          <cell r="K155" t="str">
            <v>16.06.2009</v>
          </cell>
          <cell r="L155" t="str">
            <v>RFC_COMM</v>
          </cell>
          <cell r="M155">
            <v>93</v>
          </cell>
          <cell r="N155">
            <v>321000</v>
          </cell>
          <cell r="O155" t="str">
            <v>Missing text</v>
          </cell>
        </row>
        <row r="156">
          <cell r="B156">
            <v>1985000</v>
          </cell>
          <cell r="C156" t="str">
            <v>Durable packaging</v>
          </cell>
          <cell r="D156" t="str">
            <v>Durable packaging</v>
          </cell>
          <cell r="E156" t="str">
            <v>X</v>
          </cell>
          <cell r="G156">
            <v>1900</v>
          </cell>
          <cell r="H156" t="str">
            <v>Inventory</v>
          </cell>
          <cell r="K156" t="str">
            <v>08.06.2015</v>
          </cell>
          <cell r="L156" t="str">
            <v>RFC_COMM</v>
          </cell>
          <cell r="M156">
            <v>93</v>
          </cell>
          <cell r="N156">
            <v>326000</v>
          </cell>
          <cell r="O156" t="str">
            <v>Emballages Durable</v>
          </cell>
        </row>
        <row r="157">
          <cell r="B157">
            <v>2110000</v>
          </cell>
          <cell r="C157" t="str">
            <v>FA Cost Land</v>
          </cell>
          <cell r="D157" t="str">
            <v>Fixed Assets at Cost - Land</v>
          </cell>
          <cell r="E157" t="str">
            <v>X</v>
          </cell>
          <cell r="G157">
            <v>2100</v>
          </cell>
          <cell r="H157" t="str">
            <v>Fixed Assets</v>
          </cell>
          <cell r="K157" t="str">
            <v>02.02.2006</v>
          </cell>
          <cell r="L157" t="str">
            <v>UNGERAC</v>
          </cell>
          <cell r="M157">
            <v>93</v>
          </cell>
          <cell r="N157">
            <v>221300</v>
          </cell>
          <cell r="O157" t="str">
            <v>Terrains aménagés</v>
          </cell>
        </row>
        <row r="158">
          <cell r="B158">
            <v>2120000</v>
          </cell>
          <cell r="C158" t="str">
            <v>FA Cost Buildings</v>
          </cell>
          <cell r="D158" t="str">
            <v>Fixed Assets at Cost - Buildings</v>
          </cell>
          <cell r="E158" t="str">
            <v>X</v>
          </cell>
          <cell r="G158">
            <v>2100</v>
          </cell>
          <cell r="H158" t="str">
            <v>Fixed Assets</v>
          </cell>
          <cell r="K158" t="str">
            <v>02.02.2006</v>
          </cell>
          <cell r="L158" t="str">
            <v>UNGERAC</v>
          </cell>
          <cell r="M158">
            <v>93</v>
          </cell>
          <cell r="N158">
            <v>222100</v>
          </cell>
          <cell r="O158" t="str">
            <v>Batiments</v>
          </cell>
        </row>
        <row r="159">
          <cell r="B159">
            <v>2130000</v>
          </cell>
          <cell r="C159" t="str">
            <v>FA Cost L hold Imp</v>
          </cell>
          <cell r="D159" t="str">
            <v>Fixed Assets at Cost - Leasehold Improvements</v>
          </cell>
          <cell r="E159" t="str">
            <v>X</v>
          </cell>
          <cell r="G159">
            <v>2100</v>
          </cell>
          <cell r="H159" t="str">
            <v>Fixed Assets</v>
          </cell>
          <cell r="K159" t="str">
            <v>02.02.2006</v>
          </cell>
          <cell r="L159" t="str">
            <v>UNGERAC</v>
          </cell>
          <cell r="M159">
            <v>93</v>
          </cell>
          <cell r="N159">
            <v>228100</v>
          </cell>
          <cell r="O159" t="str">
            <v>Inst. générales, agencements &amp; aménagements divers</v>
          </cell>
        </row>
        <row r="160">
          <cell r="B160">
            <v>2140000</v>
          </cell>
          <cell r="C160" t="str">
            <v>FA Cost M&amp;E Office</v>
          </cell>
          <cell r="D160" t="str">
            <v>Fixed Assets at Cost - Mach and Equip (Office)</v>
          </cell>
          <cell r="E160" t="str">
            <v>X</v>
          </cell>
          <cell r="G160">
            <v>2100</v>
          </cell>
          <cell r="H160" t="str">
            <v>Fixed Assets</v>
          </cell>
          <cell r="K160" t="str">
            <v>02.02.2006</v>
          </cell>
          <cell r="L160" t="str">
            <v>UNGERAC</v>
          </cell>
          <cell r="M160">
            <v>93</v>
          </cell>
          <cell r="N160">
            <v>223100</v>
          </cell>
          <cell r="O160" t="str">
            <v>Installations techniques materiel et outillages</v>
          </cell>
        </row>
        <row r="161">
          <cell r="B161">
            <v>2141000</v>
          </cell>
          <cell r="C161" t="str">
            <v>FA Cost M&amp;E Manuf</v>
          </cell>
          <cell r="D161" t="str">
            <v>Fixed Assets at Cost - Mach and Equip (Manu)</v>
          </cell>
          <cell r="E161" t="str">
            <v>X</v>
          </cell>
          <cell r="G161">
            <v>2100</v>
          </cell>
          <cell r="H161" t="str">
            <v>Fixed Assets</v>
          </cell>
          <cell r="K161" t="str">
            <v>02.02.2006</v>
          </cell>
          <cell r="L161" t="str">
            <v>UNGERAC</v>
          </cell>
          <cell r="M161">
            <v>93</v>
          </cell>
          <cell r="N161">
            <v>223100</v>
          </cell>
          <cell r="O161" t="str">
            <v>Installations techniques materiel et outillages</v>
          </cell>
        </row>
        <row r="162">
          <cell r="B162">
            <v>2145000</v>
          </cell>
          <cell r="C162" t="str">
            <v>FA Cost Computer</v>
          </cell>
          <cell r="D162" t="str">
            <v>Fixed Assets at Cost - Computer Equipment</v>
          </cell>
          <cell r="E162" t="str">
            <v>X</v>
          </cell>
          <cell r="G162">
            <v>2100</v>
          </cell>
          <cell r="H162" t="str">
            <v>Fixed Assets</v>
          </cell>
          <cell r="K162" t="str">
            <v>02.02.2006</v>
          </cell>
          <cell r="L162" t="str">
            <v>UNGERAC</v>
          </cell>
          <cell r="M162">
            <v>93</v>
          </cell>
          <cell r="N162">
            <v>228220</v>
          </cell>
          <cell r="O162" t="str">
            <v>Equipement informatique</v>
          </cell>
        </row>
        <row r="163">
          <cell r="B163">
            <v>2150000</v>
          </cell>
          <cell r="C163" t="str">
            <v>FA Cost F&amp;F</v>
          </cell>
          <cell r="D163" t="str">
            <v>Fixed Assets at Cost - Furniture and Fixtures</v>
          </cell>
          <cell r="E163" t="str">
            <v>X</v>
          </cell>
          <cell r="G163">
            <v>2100</v>
          </cell>
          <cell r="H163" t="str">
            <v>Fixed Assets</v>
          </cell>
          <cell r="K163" t="str">
            <v>02.02.2006</v>
          </cell>
          <cell r="L163" t="str">
            <v>UNGERAC</v>
          </cell>
          <cell r="M163">
            <v>93</v>
          </cell>
          <cell r="N163">
            <v>228210</v>
          </cell>
          <cell r="O163" t="str">
            <v>Equipement de bureau</v>
          </cell>
        </row>
        <row r="164">
          <cell r="B164">
            <v>2160000</v>
          </cell>
          <cell r="C164" t="str">
            <v>FA Cost Vehicles</v>
          </cell>
          <cell r="D164" t="str">
            <v>Fixed Assets at Cost - Transportation Equipment</v>
          </cell>
          <cell r="E164" t="str">
            <v>X</v>
          </cell>
          <cell r="G164">
            <v>2100</v>
          </cell>
          <cell r="H164" t="str">
            <v>Fixed Assets</v>
          </cell>
          <cell r="K164" t="str">
            <v>02.02.2006</v>
          </cell>
          <cell r="L164" t="str">
            <v>UNGERAC</v>
          </cell>
          <cell r="M164">
            <v>93</v>
          </cell>
          <cell r="N164">
            <v>224000</v>
          </cell>
          <cell r="O164" t="str">
            <v>Materiel de transport</v>
          </cell>
        </row>
        <row r="165">
          <cell r="B165">
            <v>2170000</v>
          </cell>
          <cell r="C165" t="str">
            <v>FA Cost Lsd Assets</v>
          </cell>
          <cell r="D165" t="str">
            <v>Fixed Assets at Cost - Leased Assets</v>
          </cell>
          <cell r="E165" t="str">
            <v>X</v>
          </cell>
          <cell r="G165">
            <v>2100</v>
          </cell>
          <cell r="H165" t="str">
            <v>Fixed Assets</v>
          </cell>
          <cell r="K165" t="str">
            <v>02.02.2006</v>
          </cell>
          <cell r="L165" t="str">
            <v>UNGERAC</v>
          </cell>
          <cell r="M165">
            <v>93</v>
          </cell>
          <cell r="N165">
            <v>240000</v>
          </cell>
          <cell r="O165" t="str">
            <v>Immobilisation a statut juridique particulier</v>
          </cell>
        </row>
        <row r="166">
          <cell r="B166">
            <v>2180000</v>
          </cell>
          <cell r="C166" t="str">
            <v>FA Cost Mldng Dies</v>
          </cell>
          <cell r="D166" t="str">
            <v>Fixed Assets at Cost - Moulding Dies</v>
          </cell>
          <cell r="E166" t="str">
            <v>X</v>
          </cell>
          <cell r="G166">
            <v>2100</v>
          </cell>
          <cell r="H166" t="str">
            <v>Fixed Assets</v>
          </cell>
          <cell r="K166" t="str">
            <v>02.02.2006</v>
          </cell>
          <cell r="L166" t="str">
            <v>UNGERAC</v>
          </cell>
          <cell r="M166">
            <v>93</v>
          </cell>
          <cell r="N166">
            <v>223700</v>
          </cell>
          <cell r="O166" t="str">
            <v>Agencements &amp; aménagements M&amp;O</v>
          </cell>
        </row>
        <row r="167">
          <cell r="B167">
            <v>2183000</v>
          </cell>
          <cell r="C167" t="str">
            <v>FA Cost Tooling</v>
          </cell>
          <cell r="D167" t="str">
            <v>Fixed Assets at Cost - Tooling</v>
          </cell>
          <cell r="E167" t="str">
            <v>X</v>
          </cell>
          <cell r="G167">
            <v>2100</v>
          </cell>
          <cell r="H167" t="str">
            <v>Fixed Assets</v>
          </cell>
          <cell r="K167" t="str">
            <v>20.12.2011</v>
          </cell>
          <cell r="L167" t="str">
            <v>RFC_COMM</v>
          </cell>
          <cell r="M167">
            <v>93</v>
          </cell>
          <cell r="N167">
            <v>223500</v>
          </cell>
          <cell r="O167" t="str">
            <v>Outillage industriel</v>
          </cell>
        </row>
        <row r="168">
          <cell r="B168">
            <v>2185000</v>
          </cell>
          <cell r="C168" t="str">
            <v>FA Cost Packaging</v>
          </cell>
          <cell r="D168" t="str">
            <v>Fixed Assets at Cost - Durable Packaging</v>
          </cell>
          <cell r="E168" t="str">
            <v>X</v>
          </cell>
          <cell r="G168">
            <v>2100</v>
          </cell>
          <cell r="H168" t="str">
            <v>Fixed Assets</v>
          </cell>
          <cell r="K168" t="str">
            <v>02.02.2006</v>
          </cell>
          <cell r="L168" t="str">
            <v>UNGERAC</v>
          </cell>
          <cell r="M168">
            <v>93</v>
          </cell>
          <cell r="N168">
            <v>228600</v>
          </cell>
          <cell r="O168" t="str">
            <v>Emballages récupérables identifiables</v>
          </cell>
        </row>
        <row r="169">
          <cell r="B169">
            <v>2190000</v>
          </cell>
          <cell r="C169" t="str">
            <v>FA Cost AUC</v>
          </cell>
          <cell r="D169" t="str">
            <v>Fixed Assets at Cost - Assets Under Construction</v>
          </cell>
          <cell r="E169" t="str">
            <v>X</v>
          </cell>
          <cell r="G169">
            <v>2100</v>
          </cell>
          <cell r="H169" t="str">
            <v>Fixed Assets</v>
          </cell>
          <cell r="K169" t="str">
            <v>02.02.2006</v>
          </cell>
          <cell r="L169" t="str">
            <v>UNGERAC</v>
          </cell>
          <cell r="M169">
            <v>93</v>
          </cell>
          <cell r="N169">
            <v>232000</v>
          </cell>
          <cell r="O169" t="str">
            <v>Immobilisations corporelles encours</v>
          </cell>
        </row>
        <row r="170">
          <cell r="B170">
            <v>2195000</v>
          </cell>
          <cell r="C170" t="str">
            <v>FA Cost Low Value</v>
          </cell>
          <cell r="D170" t="str">
            <v>Fixed Assets at Cost - Low Value Assets</v>
          </cell>
          <cell r="E170" t="str">
            <v>X</v>
          </cell>
          <cell r="G170">
            <v>2100</v>
          </cell>
          <cell r="H170" t="str">
            <v>Fixed Assets</v>
          </cell>
          <cell r="K170" t="str">
            <v>02.02.2006</v>
          </cell>
          <cell r="L170" t="str">
            <v>UNGERAC</v>
          </cell>
          <cell r="M170">
            <v>93</v>
          </cell>
          <cell r="N170">
            <v>228000</v>
          </cell>
          <cell r="O170" t="str">
            <v>Autres immobilisations corporelles</v>
          </cell>
        </row>
        <row r="171">
          <cell r="B171">
            <v>2199000</v>
          </cell>
          <cell r="C171" t="str">
            <v>FA Cost Inflation</v>
          </cell>
          <cell r="D171" t="str">
            <v>Fixed Assets at Cost - Inflation</v>
          </cell>
          <cell r="E171" t="str">
            <v>X</v>
          </cell>
          <cell r="G171">
            <v>2100</v>
          </cell>
          <cell r="H171" t="str">
            <v>Fixed Assets</v>
          </cell>
          <cell r="K171" t="str">
            <v>02.02.2006</v>
          </cell>
          <cell r="L171" t="str">
            <v>UNGERAC</v>
          </cell>
          <cell r="M171">
            <v>93</v>
          </cell>
          <cell r="N171">
            <v>232100</v>
          </cell>
          <cell r="O171" t="str">
            <v>Immobilisations-ajustements Audit</v>
          </cell>
        </row>
        <row r="172">
          <cell r="B172">
            <v>2220000</v>
          </cell>
          <cell r="C172" t="str">
            <v>Acc Deprn Buildings</v>
          </cell>
          <cell r="D172" t="str">
            <v>Accumulated Depreciation - Buildings</v>
          </cell>
          <cell r="E172" t="str">
            <v>X</v>
          </cell>
          <cell r="G172">
            <v>2100</v>
          </cell>
          <cell r="H172" t="str">
            <v>Fixed Assets</v>
          </cell>
          <cell r="K172" t="str">
            <v>02.02.2006</v>
          </cell>
          <cell r="L172" t="str">
            <v>UNGERAC</v>
          </cell>
          <cell r="M172">
            <v>93</v>
          </cell>
          <cell r="N172">
            <v>282210</v>
          </cell>
          <cell r="O172" t="str">
            <v>Amortissments Batiments</v>
          </cell>
        </row>
        <row r="173">
          <cell r="B173">
            <v>2220001</v>
          </cell>
          <cell r="C173" t="str">
            <v>Acc Impair Buildings</v>
          </cell>
          <cell r="D173" t="str">
            <v>Accumulated Impairment - Buildings</v>
          </cell>
          <cell r="E173" t="str">
            <v>X</v>
          </cell>
          <cell r="G173">
            <v>2100</v>
          </cell>
          <cell r="H173" t="str">
            <v>Fixed Assets</v>
          </cell>
          <cell r="K173" t="str">
            <v>07.11.2014</v>
          </cell>
          <cell r="L173" t="str">
            <v>RFC_COMM</v>
          </cell>
          <cell r="M173">
            <v>93</v>
          </cell>
        </row>
        <row r="174">
          <cell r="B174">
            <v>2230000</v>
          </cell>
          <cell r="C174" t="str">
            <v>Acc Deprn L hold Imp</v>
          </cell>
          <cell r="D174" t="str">
            <v>Accumulated Depreciation - Leasehold Improvements</v>
          </cell>
          <cell r="E174" t="str">
            <v>X</v>
          </cell>
          <cell r="G174">
            <v>2100</v>
          </cell>
          <cell r="H174" t="str">
            <v>Fixed Assets</v>
          </cell>
          <cell r="K174" t="str">
            <v>02.02.2006</v>
          </cell>
          <cell r="L174" t="str">
            <v>UNGERAC</v>
          </cell>
          <cell r="M174">
            <v>93</v>
          </cell>
          <cell r="N174">
            <v>282810</v>
          </cell>
          <cell r="O174" t="str">
            <v>Amortissements Installations générales</v>
          </cell>
        </row>
        <row r="175">
          <cell r="B175">
            <v>2230001</v>
          </cell>
          <cell r="C175" t="str">
            <v>Acc Imp L hold Imp</v>
          </cell>
          <cell r="D175" t="str">
            <v>Accumulated Impairment - Leasehold Improvements</v>
          </cell>
          <cell r="E175" t="str">
            <v>X</v>
          </cell>
          <cell r="G175">
            <v>2100</v>
          </cell>
          <cell r="H175" t="str">
            <v>Fixed Assets</v>
          </cell>
          <cell r="K175" t="str">
            <v>07.11.2014</v>
          </cell>
          <cell r="L175" t="str">
            <v>RFC_COMM</v>
          </cell>
          <cell r="M175">
            <v>93</v>
          </cell>
        </row>
        <row r="176">
          <cell r="B176">
            <v>2240000</v>
          </cell>
          <cell r="C176" t="str">
            <v>Acc Deprn M&amp;E Office</v>
          </cell>
          <cell r="D176" t="str">
            <v>Accumulated Depreciation - Mach and Equip (Office)</v>
          </cell>
          <cell r="E176" t="str">
            <v>X</v>
          </cell>
          <cell r="G176">
            <v>2100</v>
          </cell>
          <cell r="H176" t="str">
            <v>Fixed Assets</v>
          </cell>
          <cell r="K176" t="str">
            <v>02.02.2006</v>
          </cell>
          <cell r="L176" t="str">
            <v>UNGERAC</v>
          </cell>
          <cell r="M176">
            <v>93</v>
          </cell>
          <cell r="N176">
            <v>282310</v>
          </cell>
          <cell r="O176" t="str">
            <v>Amortissements installations tech, Mat&amp;Out</v>
          </cell>
        </row>
        <row r="177">
          <cell r="B177">
            <v>2240001</v>
          </cell>
          <cell r="C177" t="str">
            <v>Acc Impai M&amp;E Office</v>
          </cell>
          <cell r="D177" t="str">
            <v>Accumulated Impairment - Mach and Equip (Office)</v>
          </cell>
          <cell r="E177" t="str">
            <v>X</v>
          </cell>
          <cell r="G177">
            <v>2100</v>
          </cell>
          <cell r="H177" t="str">
            <v>Fixed Assets</v>
          </cell>
          <cell r="K177" t="str">
            <v>07.11.2014</v>
          </cell>
          <cell r="L177" t="str">
            <v>RFC_COMM</v>
          </cell>
          <cell r="M177">
            <v>93</v>
          </cell>
        </row>
        <row r="178">
          <cell r="B178">
            <v>2241000</v>
          </cell>
          <cell r="C178" t="str">
            <v>Acc Deprn M&amp;E Manuf</v>
          </cell>
          <cell r="D178" t="str">
            <v>Accumulated Depreciation - Mach and Equip (Manu)</v>
          </cell>
          <cell r="E178" t="str">
            <v>X</v>
          </cell>
          <cell r="G178">
            <v>2100</v>
          </cell>
          <cell r="H178" t="str">
            <v>Fixed Assets</v>
          </cell>
          <cell r="K178" t="str">
            <v>02.02.2006</v>
          </cell>
          <cell r="L178" t="str">
            <v>UNGERAC</v>
          </cell>
          <cell r="M178">
            <v>93</v>
          </cell>
          <cell r="N178">
            <v>282310</v>
          </cell>
          <cell r="O178" t="str">
            <v>Amortissements installations tech, Mat&amp;Out</v>
          </cell>
        </row>
        <row r="179">
          <cell r="B179">
            <v>2241001</v>
          </cell>
          <cell r="C179" t="str">
            <v>Acc Impair M&amp;E Manuf</v>
          </cell>
          <cell r="D179" t="str">
            <v>Accumulated Impairment - Mach and Equip (Manu)</v>
          </cell>
          <cell r="E179" t="str">
            <v>X</v>
          </cell>
          <cell r="G179">
            <v>2100</v>
          </cell>
          <cell r="H179" t="str">
            <v>Fixed Assets</v>
          </cell>
          <cell r="K179" t="str">
            <v>07.11.2014</v>
          </cell>
          <cell r="L179" t="str">
            <v>RFC_COMM</v>
          </cell>
          <cell r="M179">
            <v>93</v>
          </cell>
        </row>
        <row r="180">
          <cell r="B180">
            <v>2245000</v>
          </cell>
          <cell r="C180" t="str">
            <v>Acc Deprn Computer</v>
          </cell>
          <cell r="D180" t="str">
            <v>Accumulated Depreciation - Computer Equipment</v>
          </cell>
          <cell r="E180" t="str">
            <v>X</v>
          </cell>
          <cell r="G180">
            <v>2100</v>
          </cell>
          <cell r="H180" t="str">
            <v>Fixed Assets</v>
          </cell>
          <cell r="K180" t="str">
            <v>02.02.2006</v>
          </cell>
          <cell r="L180" t="str">
            <v>UNGERAC</v>
          </cell>
          <cell r="M180">
            <v>93</v>
          </cell>
          <cell r="N180">
            <v>282822</v>
          </cell>
          <cell r="O180" t="str">
            <v>Amortissments Equipement informatique</v>
          </cell>
        </row>
        <row r="181">
          <cell r="B181">
            <v>2245001</v>
          </cell>
          <cell r="C181" t="str">
            <v>Acc Impai Computer</v>
          </cell>
          <cell r="D181" t="str">
            <v>Accumulated Impairment - Computer Equipment</v>
          </cell>
          <cell r="E181" t="str">
            <v>X</v>
          </cell>
          <cell r="G181">
            <v>2100</v>
          </cell>
          <cell r="H181" t="str">
            <v>Fixed Assets</v>
          </cell>
          <cell r="K181" t="str">
            <v>07.11.2014</v>
          </cell>
          <cell r="L181" t="str">
            <v>RFC_COMM</v>
          </cell>
          <cell r="M181">
            <v>93</v>
          </cell>
        </row>
        <row r="182">
          <cell r="B182">
            <v>2250000</v>
          </cell>
          <cell r="C182" t="str">
            <v>Acc Deprn F&amp;F</v>
          </cell>
          <cell r="D182" t="str">
            <v>Accumulated Depreciation - Furniture and Fixtures</v>
          </cell>
          <cell r="E182" t="str">
            <v>X</v>
          </cell>
          <cell r="G182">
            <v>2100</v>
          </cell>
          <cell r="H182" t="str">
            <v>Fixed Assets</v>
          </cell>
          <cell r="K182" t="str">
            <v>02.02.2006</v>
          </cell>
          <cell r="L182" t="str">
            <v>UNGERAC</v>
          </cell>
          <cell r="M182">
            <v>93</v>
          </cell>
          <cell r="N182">
            <v>282821</v>
          </cell>
          <cell r="O182" t="str">
            <v>Amortissments Equipement de bureau</v>
          </cell>
        </row>
        <row r="183">
          <cell r="B183">
            <v>2250001</v>
          </cell>
          <cell r="C183" t="str">
            <v>Acc Impair F&amp;F</v>
          </cell>
          <cell r="D183" t="str">
            <v>Accumulated Impairment - Furniture and Fixtures</v>
          </cell>
          <cell r="E183" t="str">
            <v>X</v>
          </cell>
          <cell r="G183">
            <v>2100</v>
          </cell>
          <cell r="H183" t="str">
            <v>Fixed Assets</v>
          </cell>
          <cell r="K183" t="str">
            <v>07.11.2014</v>
          </cell>
          <cell r="L183" t="str">
            <v>RFC_COMM</v>
          </cell>
          <cell r="M183">
            <v>93</v>
          </cell>
        </row>
        <row r="184">
          <cell r="B184">
            <v>2260000</v>
          </cell>
          <cell r="C184" t="str">
            <v>Acc Deprn Vehicles</v>
          </cell>
          <cell r="D184" t="str">
            <v>Accumulated Depreciation - Transportation Equip</v>
          </cell>
          <cell r="E184" t="str">
            <v>X</v>
          </cell>
          <cell r="G184">
            <v>2100</v>
          </cell>
          <cell r="H184" t="str">
            <v>Fixed Assets</v>
          </cell>
          <cell r="K184" t="str">
            <v>02.02.2006</v>
          </cell>
          <cell r="L184" t="str">
            <v>UNGERAC</v>
          </cell>
          <cell r="M184">
            <v>93</v>
          </cell>
          <cell r="N184">
            <v>282400</v>
          </cell>
          <cell r="O184" t="str">
            <v>Amortissments Materiel de transport</v>
          </cell>
        </row>
        <row r="185">
          <cell r="B185">
            <v>2260001</v>
          </cell>
          <cell r="C185" t="str">
            <v>Acc Impair Vehicles</v>
          </cell>
          <cell r="D185" t="str">
            <v>Accumulated Impairment - Transportation Equip</v>
          </cell>
          <cell r="E185" t="str">
            <v>X</v>
          </cell>
          <cell r="G185">
            <v>2100</v>
          </cell>
          <cell r="H185" t="str">
            <v>Fixed Assets</v>
          </cell>
          <cell r="K185" t="str">
            <v>07.11.2014</v>
          </cell>
          <cell r="L185" t="str">
            <v>RFC_COMM</v>
          </cell>
          <cell r="M185">
            <v>93</v>
          </cell>
        </row>
        <row r="186">
          <cell r="B186">
            <v>2270000</v>
          </cell>
          <cell r="C186" t="str">
            <v>Acc Deprn Lsd Assets</v>
          </cell>
          <cell r="D186" t="str">
            <v>Accumulated Depreciation - Leased Assets</v>
          </cell>
          <cell r="E186" t="str">
            <v>X</v>
          </cell>
          <cell r="G186">
            <v>2100</v>
          </cell>
          <cell r="H186" t="str">
            <v>Fixed Assets</v>
          </cell>
          <cell r="K186" t="str">
            <v>02.02.2006</v>
          </cell>
          <cell r="L186" t="str">
            <v>UNGERAC</v>
          </cell>
          <cell r="M186">
            <v>93</v>
          </cell>
          <cell r="N186">
            <v>284000</v>
          </cell>
          <cell r="O186" t="str">
            <v>Amortissements des immobilisations à statut juridi</v>
          </cell>
        </row>
        <row r="187">
          <cell r="B187">
            <v>2270001</v>
          </cell>
          <cell r="C187" t="str">
            <v>Acc Impai Lsd Assets</v>
          </cell>
          <cell r="D187" t="str">
            <v>Accumulated Impairment - Leased Assets</v>
          </cell>
          <cell r="E187" t="str">
            <v>X</v>
          </cell>
          <cell r="G187">
            <v>2100</v>
          </cell>
          <cell r="H187" t="str">
            <v>Fixed Assets</v>
          </cell>
          <cell r="K187" t="str">
            <v>07.11.2014</v>
          </cell>
          <cell r="L187" t="str">
            <v>RFC_COMM</v>
          </cell>
          <cell r="M187">
            <v>93</v>
          </cell>
        </row>
        <row r="188">
          <cell r="B188">
            <v>2280000</v>
          </cell>
          <cell r="C188" t="str">
            <v>Acc Deprn Mldng Dies</v>
          </cell>
          <cell r="D188" t="str">
            <v>Accumulated Depreciation - Moulding Dies</v>
          </cell>
          <cell r="E188" t="str">
            <v>X</v>
          </cell>
          <cell r="G188">
            <v>2100</v>
          </cell>
          <cell r="H188" t="str">
            <v>Fixed Assets</v>
          </cell>
          <cell r="K188" t="str">
            <v>02.02.2006</v>
          </cell>
          <cell r="L188" t="str">
            <v>UNGERAC</v>
          </cell>
          <cell r="M188">
            <v>93</v>
          </cell>
          <cell r="N188">
            <v>282370</v>
          </cell>
          <cell r="O188" t="str">
            <v>Amortissements agencements &amp; améng Mat&amp;Out</v>
          </cell>
        </row>
        <row r="189">
          <cell r="B189">
            <v>2280001</v>
          </cell>
          <cell r="C189" t="str">
            <v>Acc Impai Mldng Dies</v>
          </cell>
          <cell r="D189" t="str">
            <v>Accumulated Impairment - Moulding Dies</v>
          </cell>
          <cell r="E189" t="str">
            <v>X</v>
          </cell>
          <cell r="G189">
            <v>2100</v>
          </cell>
          <cell r="H189" t="str">
            <v>Fixed Assets</v>
          </cell>
          <cell r="K189" t="str">
            <v>07.11.2014</v>
          </cell>
          <cell r="L189" t="str">
            <v>RFC_COMM</v>
          </cell>
          <cell r="M189">
            <v>93</v>
          </cell>
        </row>
        <row r="190">
          <cell r="B190">
            <v>2283000</v>
          </cell>
          <cell r="C190" t="str">
            <v>Acc Deprn Tooling</v>
          </cell>
          <cell r="D190" t="str">
            <v>Accumulated Depreciation - Tooling</v>
          </cell>
          <cell r="E190" t="str">
            <v>X</v>
          </cell>
          <cell r="G190">
            <v>2100</v>
          </cell>
          <cell r="H190" t="str">
            <v>Fixed Assets</v>
          </cell>
          <cell r="K190" t="str">
            <v>20.12.2011</v>
          </cell>
          <cell r="L190" t="str">
            <v>RFC_COMM</v>
          </cell>
          <cell r="M190">
            <v>93</v>
          </cell>
          <cell r="N190">
            <v>223350</v>
          </cell>
          <cell r="O190" t="str">
            <v>Amortissements outillages industriels</v>
          </cell>
        </row>
        <row r="191">
          <cell r="B191">
            <v>2283001</v>
          </cell>
          <cell r="C191" t="str">
            <v>Acc Impair Tooling</v>
          </cell>
          <cell r="D191" t="str">
            <v>Accumulated Impairment - Tooling</v>
          </cell>
          <cell r="E191" t="str">
            <v>X</v>
          </cell>
          <cell r="G191">
            <v>2100</v>
          </cell>
          <cell r="H191" t="str">
            <v>Fixed Assets</v>
          </cell>
          <cell r="K191" t="str">
            <v>10.11.2014</v>
          </cell>
          <cell r="L191" t="str">
            <v>RFC_COMM</v>
          </cell>
          <cell r="M191">
            <v>93</v>
          </cell>
        </row>
        <row r="192">
          <cell r="B192">
            <v>2285000</v>
          </cell>
          <cell r="C192" t="str">
            <v>Acc Deprn Packaging</v>
          </cell>
          <cell r="D192" t="str">
            <v>Accumulated Depreciation - Durable Packaging</v>
          </cell>
          <cell r="E192" t="str">
            <v>X</v>
          </cell>
          <cell r="G192">
            <v>2100</v>
          </cell>
          <cell r="H192" t="str">
            <v>Fixed Assets</v>
          </cell>
          <cell r="K192" t="str">
            <v>02.02.2006</v>
          </cell>
          <cell r="L192" t="str">
            <v>UNGERAC</v>
          </cell>
          <cell r="M192">
            <v>93</v>
          </cell>
          <cell r="N192">
            <v>282860</v>
          </cell>
          <cell r="O192" t="str">
            <v>Amortissements Emaballages récupérables</v>
          </cell>
        </row>
        <row r="193">
          <cell r="B193">
            <v>2285001</v>
          </cell>
          <cell r="C193" t="str">
            <v>Acc Impair Packaging</v>
          </cell>
          <cell r="D193" t="str">
            <v>Accumulated Impairment - Durable Packaging</v>
          </cell>
          <cell r="E193" t="str">
            <v>X</v>
          </cell>
          <cell r="G193">
            <v>2100</v>
          </cell>
          <cell r="H193" t="str">
            <v>Fixed Assets</v>
          </cell>
          <cell r="K193" t="str">
            <v>07.11.2014</v>
          </cell>
          <cell r="L193" t="str">
            <v>RFC_COMM</v>
          </cell>
          <cell r="M193">
            <v>93</v>
          </cell>
        </row>
        <row r="194">
          <cell r="B194">
            <v>2295000</v>
          </cell>
          <cell r="C194" t="str">
            <v>Acc Deprn Low Value</v>
          </cell>
          <cell r="D194" t="str">
            <v>Accumulated Depreciation -Low Val Assets (DE Only)</v>
          </cell>
          <cell r="E194" t="str">
            <v>X</v>
          </cell>
          <cell r="G194">
            <v>2100</v>
          </cell>
          <cell r="H194" t="str">
            <v>Fixed Assets</v>
          </cell>
          <cell r="K194" t="str">
            <v>02.02.2006</v>
          </cell>
          <cell r="L194" t="str">
            <v>UNGERAC</v>
          </cell>
          <cell r="M194">
            <v>93</v>
          </cell>
          <cell r="N194">
            <v>282000</v>
          </cell>
          <cell r="O194" t="str">
            <v>Amortissements des immobilisations corporelles</v>
          </cell>
        </row>
        <row r="195">
          <cell r="B195">
            <v>2295001</v>
          </cell>
          <cell r="C195" t="str">
            <v>Acc Impair Low Value</v>
          </cell>
          <cell r="D195" t="str">
            <v>Accumulated Impairment - Low Val Assets (DE Only)</v>
          </cell>
          <cell r="E195" t="str">
            <v>X</v>
          </cell>
          <cell r="G195">
            <v>2100</v>
          </cell>
          <cell r="H195" t="str">
            <v>Fixed Assets</v>
          </cell>
          <cell r="K195" t="str">
            <v>07.11.2014</v>
          </cell>
          <cell r="L195" t="str">
            <v>RFC_COMM</v>
          </cell>
          <cell r="M195">
            <v>93</v>
          </cell>
        </row>
        <row r="196">
          <cell r="B196">
            <v>2299000</v>
          </cell>
          <cell r="C196" t="str">
            <v>Acc Deprn Inflation</v>
          </cell>
          <cell r="D196" t="str">
            <v>Accumulated Depreciation - Inflation</v>
          </cell>
          <cell r="E196" t="str">
            <v>X</v>
          </cell>
          <cell r="G196">
            <v>2100</v>
          </cell>
          <cell r="H196" t="str">
            <v>Fixed Assets</v>
          </cell>
          <cell r="K196" t="str">
            <v>02.02.2006</v>
          </cell>
          <cell r="L196" t="str">
            <v>UNGERAC</v>
          </cell>
          <cell r="M196">
            <v>93</v>
          </cell>
          <cell r="N196">
            <v>282870</v>
          </cell>
          <cell r="O196" t="str">
            <v>Amortissemnt-ajustements Audit</v>
          </cell>
        </row>
        <row r="197">
          <cell r="B197">
            <v>2310000</v>
          </cell>
          <cell r="C197" t="str">
            <v>IA Software Licences</v>
          </cell>
          <cell r="D197" t="str">
            <v>Intangible Assets at Cost - Software Licences</v>
          </cell>
          <cell r="E197" t="str">
            <v>X</v>
          </cell>
          <cell r="G197">
            <v>2100</v>
          </cell>
          <cell r="H197" t="str">
            <v>Fixed Assets</v>
          </cell>
          <cell r="K197" t="str">
            <v>02.02.2006</v>
          </cell>
          <cell r="L197" t="str">
            <v>UNGERAC</v>
          </cell>
          <cell r="M197">
            <v>93</v>
          </cell>
          <cell r="N197">
            <v>213010</v>
          </cell>
          <cell r="O197" t="str">
            <v>Autes logiciels</v>
          </cell>
        </row>
        <row r="198">
          <cell r="B198">
            <v>2315000</v>
          </cell>
          <cell r="C198" t="str">
            <v>IA ERP Licences</v>
          </cell>
          <cell r="D198" t="str">
            <v>Intangible Assets at Cost - ERP Software Licences</v>
          </cell>
          <cell r="E198" t="str">
            <v>X</v>
          </cell>
          <cell r="G198">
            <v>2100</v>
          </cell>
          <cell r="H198" t="str">
            <v>Fixed Assets</v>
          </cell>
          <cell r="K198" t="str">
            <v>02.02.2006</v>
          </cell>
          <cell r="L198" t="str">
            <v>UNGERAC</v>
          </cell>
          <cell r="M198">
            <v>93</v>
          </cell>
          <cell r="N198">
            <v>213000</v>
          </cell>
          <cell r="O198" t="str">
            <v>Logiciels</v>
          </cell>
        </row>
        <row r="199">
          <cell r="B199">
            <v>2320000</v>
          </cell>
          <cell r="C199" t="str">
            <v>IA Goodwill</v>
          </cell>
          <cell r="D199" t="str">
            <v>Intangible Assets at Cost - Goodwill</v>
          </cell>
          <cell r="E199" t="str">
            <v>X</v>
          </cell>
          <cell r="G199">
            <v>2100</v>
          </cell>
          <cell r="H199" t="str">
            <v>Fixed Assets</v>
          </cell>
          <cell r="K199" t="str">
            <v>02.02.2006</v>
          </cell>
          <cell r="L199" t="str">
            <v>UNGERAC</v>
          </cell>
          <cell r="M199">
            <v>93</v>
          </cell>
          <cell r="N199">
            <v>214000</v>
          </cell>
          <cell r="O199" t="str">
            <v>Fonds commercial</v>
          </cell>
        </row>
        <row r="200">
          <cell r="B200">
            <v>2330000</v>
          </cell>
          <cell r="C200" t="str">
            <v>IA Intellectual Prop</v>
          </cell>
          <cell r="D200" t="str">
            <v>Intangible Assets at Cost - Intellectual Property</v>
          </cell>
          <cell r="E200" t="str">
            <v>X</v>
          </cell>
          <cell r="G200">
            <v>2100</v>
          </cell>
          <cell r="H200" t="str">
            <v>Fixed Assets</v>
          </cell>
          <cell r="K200" t="str">
            <v>02.02.2006</v>
          </cell>
          <cell r="L200" t="str">
            <v>UNGERAC</v>
          </cell>
          <cell r="M200">
            <v>93</v>
          </cell>
          <cell r="N200">
            <v>212000</v>
          </cell>
          <cell r="O200" t="str">
            <v>Concessions de marques</v>
          </cell>
        </row>
        <row r="201">
          <cell r="B201">
            <v>2390000</v>
          </cell>
          <cell r="C201" t="str">
            <v>IA Other</v>
          </cell>
          <cell r="D201" t="str">
            <v>Intangible Assets at Cost - Other Intangibles</v>
          </cell>
          <cell r="E201" t="str">
            <v>X</v>
          </cell>
          <cell r="G201">
            <v>2100</v>
          </cell>
          <cell r="H201" t="str">
            <v>Fixed Assets</v>
          </cell>
          <cell r="K201" t="str">
            <v>02.02.2006</v>
          </cell>
          <cell r="L201" t="str">
            <v>UNGERAC</v>
          </cell>
          <cell r="M201">
            <v>93</v>
          </cell>
          <cell r="N201">
            <v>218000</v>
          </cell>
          <cell r="O201" t="str">
            <v>Autres immobilisations incorporelles</v>
          </cell>
        </row>
        <row r="202">
          <cell r="B202">
            <v>2395000</v>
          </cell>
          <cell r="C202" t="str">
            <v>Intangible AUC</v>
          </cell>
          <cell r="D202" t="str">
            <v>Intangible Assets at Cost - Assets Under Construct</v>
          </cell>
          <cell r="E202" t="str">
            <v>X</v>
          </cell>
          <cell r="G202">
            <v>2100</v>
          </cell>
          <cell r="H202" t="str">
            <v>Fixed Assets</v>
          </cell>
          <cell r="K202" t="str">
            <v>02.02.2006</v>
          </cell>
          <cell r="L202" t="str">
            <v>UNGERAC</v>
          </cell>
          <cell r="M202">
            <v>93</v>
          </cell>
          <cell r="N202">
            <v>231000</v>
          </cell>
          <cell r="O202" t="str">
            <v>Immobilisations incorporelles en cours</v>
          </cell>
        </row>
        <row r="203">
          <cell r="B203">
            <v>2410000</v>
          </cell>
          <cell r="C203" t="str">
            <v>Acc Amort Software</v>
          </cell>
          <cell r="D203" t="str">
            <v>Accumulated Amortisation - Software Licences</v>
          </cell>
          <cell r="E203" t="str">
            <v>X</v>
          </cell>
          <cell r="G203">
            <v>2100</v>
          </cell>
          <cell r="H203" t="str">
            <v>Fixed Assets</v>
          </cell>
          <cell r="K203" t="str">
            <v>02.02.2006</v>
          </cell>
          <cell r="L203" t="str">
            <v>UNGERAC</v>
          </cell>
          <cell r="M203">
            <v>93</v>
          </cell>
          <cell r="N203">
            <v>281301</v>
          </cell>
          <cell r="O203" t="str">
            <v>Amortissments Autes logiciels</v>
          </cell>
        </row>
        <row r="204">
          <cell r="B204">
            <v>2410001</v>
          </cell>
          <cell r="C204" t="str">
            <v>Acc Impair Software</v>
          </cell>
          <cell r="D204" t="str">
            <v>Accumulated Impairment - Software Licences</v>
          </cell>
          <cell r="E204" t="str">
            <v>X</v>
          </cell>
          <cell r="G204">
            <v>2100</v>
          </cell>
          <cell r="H204" t="str">
            <v>Fixed Assets</v>
          </cell>
          <cell r="K204" t="str">
            <v>07.11.2014</v>
          </cell>
          <cell r="L204" t="str">
            <v>RFC_COMM</v>
          </cell>
          <cell r="M204">
            <v>93</v>
          </cell>
        </row>
        <row r="205">
          <cell r="B205">
            <v>2415000</v>
          </cell>
          <cell r="C205" t="str">
            <v>Acc Amort ERP</v>
          </cell>
          <cell r="D205" t="str">
            <v>Accumulated Amortisation - ERP Software Licences</v>
          </cell>
          <cell r="E205" t="str">
            <v>X</v>
          </cell>
          <cell r="G205">
            <v>2100</v>
          </cell>
          <cell r="H205" t="str">
            <v>Fixed Assets</v>
          </cell>
          <cell r="K205" t="str">
            <v>02.02.2006</v>
          </cell>
          <cell r="L205" t="str">
            <v>UNGERAC</v>
          </cell>
          <cell r="M205">
            <v>93</v>
          </cell>
          <cell r="N205">
            <v>281300</v>
          </cell>
          <cell r="O205" t="str">
            <v>Amortissement Logiciels</v>
          </cell>
        </row>
        <row r="206">
          <cell r="B206">
            <v>2415001</v>
          </cell>
          <cell r="C206" t="str">
            <v>Acc Impair ERP</v>
          </cell>
          <cell r="D206" t="str">
            <v>Accumulated Impairment - ERP Software Licences</v>
          </cell>
          <cell r="E206" t="str">
            <v>X</v>
          </cell>
          <cell r="G206">
            <v>2100</v>
          </cell>
          <cell r="H206" t="str">
            <v>Fixed Assets</v>
          </cell>
          <cell r="K206" t="str">
            <v>07.11.2014</v>
          </cell>
          <cell r="L206" t="str">
            <v>RFC_COMM</v>
          </cell>
          <cell r="M206">
            <v>93</v>
          </cell>
        </row>
        <row r="207">
          <cell r="B207">
            <v>2420000</v>
          </cell>
          <cell r="C207" t="str">
            <v>Acc Amort Goodwill</v>
          </cell>
          <cell r="D207" t="str">
            <v>Accumulated Amortisation - Goodwill</v>
          </cell>
          <cell r="E207" t="str">
            <v>X</v>
          </cell>
          <cell r="G207">
            <v>2100</v>
          </cell>
          <cell r="H207" t="str">
            <v>Fixed Assets</v>
          </cell>
          <cell r="K207" t="str">
            <v>02.02.2006</v>
          </cell>
          <cell r="L207" t="str">
            <v>UNGERAC</v>
          </cell>
          <cell r="M207">
            <v>93</v>
          </cell>
          <cell r="N207">
            <v>281400</v>
          </cell>
          <cell r="O207" t="str">
            <v>Amortissments fonds commercial</v>
          </cell>
        </row>
        <row r="208">
          <cell r="B208">
            <v>2420001</v>
          </cell>
          <cell r="C208" t="str">
            <v>Acc Impair Goodwill</v>
          </cell>
          <cell r="D208" t="str">
            <v>Accumulated Impairment - Goodwill</v>
          </cell>
          <cell r="E208" t="str">
            <v>X</v>
          </cell>
          <cell r="G208">
            <v>2100</v>
          </cell>
          <cell r="H208" t="str">
            <v>Fixed Assets</v>
          </cell>
          <cell r="K208" t="str">
            <v>07.11.2014</v>
          </cell>
          <cell r="L208" t="str">
            <v>RFC_COMM</v>
          </cell>
          <cell r="M208">
            <v>93</v>
          </cell>
        </row>
        <row r="209">
          <cell r="B209">
            <v>2430000</v>
          </cell>
          <cell r="C209" t="str">
            <v>Acc Amort Intel Prop</v>
          </cell>
          <cell r="D209" t="str">
            <v>Accumulated Amortisation - Intellectual Property</v>
          </cell>
          <cell r="E209" t="str">
            <v>X</v>
          </cell>
          <cell r="G209">
            <v>2100</v>
          </cell>
          <cell r="H209" t="str">
            <v>Fixed Assets</v>
          </cell>
          <cell r="K209" t="str">
            <v>02.02.2006</v>
          </cell>
          <cell r="L209" t="str">
            <v>UNGERAC</v>
          </cell>
          <cell r="M209">
            <v>93</v>
          </cell>
          <cell r="N209">
            <v>281200</v>
          </cell>
          <cell r="O209" t="str">
            <v>Amortissments Concessions de marques</v>
          </cell>
        </row>
        <row r="210">
          <cell r="B210">
            <v>2430001</v>
          </cell>
          <cell r="C210" t="str">
            <v>Acc Impai Intel Prop</v>
          </cell>
          <cell r="D210" t="str">
            <v>Accumulated Impairment - Intellectual Property</v>
          </cell>
          <cell r="E210" t="str">
            <v>X</v>
          </cell>
          <cell r="G210">
            <v>2100</v>
          </cell>
          <cell r="H210" t="str">
            <v>Fixed Assets</v>
          </cell>
          <cell r="K210" t="str">
            <v>07.11.2014</v>
          </cell>
          <cell r="L210" t="str">
            <v>RFC_COMM</v>
          </cell>
          <cell r="M210">
            <v>93</v>
          </cell>
        </row>
        <row r="211">
          <cell r="B211">
            <v>2450001</v>
          </cell>
          <cell r="C211" t="str">
            <v>Accum Impairment D&amp;D</v>
          </cell>
          <cell r="D211" t="str">
            <v>Accumulated Impairment - D&amp;D Intangibles</v>
          </cell>
          <cell r="E211" t="str">
            <v>X</v>
          </cell>
          <cell r="G211">
            <v>2100</v>
          </cell>
          <cell r="H211" t="str">
            <v>Fixed Assets</v>
          </cell>
          <cell r="K211" t="str">
            <v>29.12.2014</v>
          </cell>
          <cell r="L211" t="str">
            <v>RFC_COMM</v>
          </cell>
          <cell r="M211">
            <v>93</v>
          </cell>
        </row>
        <row r="212">
          <cell r="B212">
            <v>2490000</v>
          </cell>
          <cell r="C212" t="str">
            <v>Accum Amort Other</v>
          </cell>
          <cell r="D212" t="str">
            <v>Accumulated Amortisation - Other Intangibles</v>
          </cell>
          <cell r="E212" t="str">
            <v>X</v>
          </cell>
          <cell r="G212">
            <v>2100</v>
          </cell>
          <cell r="H212" t="str">
            <v>Fixed Assets</v>
          </cell>
          <cell r="K212" t="str">
            <v>02.02.2006</v>
          </cell>
          <cell r="L212" t="str">
            <v>UNGERAC</v>
          </cell>
          <cell r="M212">
            <v>93</v>
          </cell>
          <cell r="N212">
            <v>281800</v>
          </cell>
          <cell r="O212" t="str">
            <v>Amortissements autres immobilisations</v>
          </cell>
        </row>
        <row r="213">
          <cell r="B213">
            <v>2490001</v>
          </cell>
          <cell r="C213" t="str">
            <v>Accum Impair Other</v>
          </cell>
          <cell r="D213" t="str">
            <v>Accumulated Impairment - Other Intangibles</v>
          </cell>
          <cell r="E213" t="str">
            <v>X</v>
          </cell>
          <cell r="G213">
            <v>2100</v>
          </cell>
          <cell r="H213" t="str">
            <v>Fixed Assets</v>
          </cell>
          <cell r="K213" t="str">
            <v>07.11.2014</v>
          </cell>
          <cell r="L213" t="str">
            <v>RFC_COMM</v>
          </cell>
          <cell r="M213">
            <v>93</v>
          </cell>
        </row>
        <row r="214">
          <cell r="B214">
            <v>2510000</v>
          </cell>
          <cell r="C214" t="str">
            <v>LT Invest Securities</v>
          </cell>
          <cell r="D214" t="str">
            <v>Long Term Investments in Securities</v>
          </cell>
          <cell r="E214" t="str">
            <v>X</v>
          </cell>
          <cell r="G214">
            <v>2100</v>
          </cell>
          <cell r="H214" t="str">
            <v>Fixed Assets</v>
          </cell>
          <cell r="K214" t="str">
            <v>02.02.2006</v>
          </cell>
          <cell r="L214" t="str">
            <v>UNGERAC</v>
          </cell>
          <cell r="M214">
            <v>93</v>
          </cell>
          <cell r="N214">
            <v>261000</v>
          </cell>
          <cell r="O214" t="str">
            <v>Titres immobilisés</v>
          </cell>
        </row>
        <row r="215">
          <cell r="B215">
            <v>2520000</v>
          </cell>
          <cell r="C215" t="str">
            <v>LT Invest Affils</v>
          </cell>
          <cell r="D215" t="str">
            <v>Long Term Investments in Affiliates</v>
          </cell>
          <cell r="E215" t="str">
            <v>X</v>
          </cell>
          <cell r="G215">
            <v>2100</v>
          </cell>
          <cell r="H215" t="str">
            <v>Fixed Assets</v>
          </cell>
          <cell r="K215" t="str">
            <v>02.02.2006</v>
          </cell>
          <cell r="L215" t="str">
            <v>UNGERAC</v>
          </cell>
          <cell r="M215">
            <v>93</v>
          </cell>
          <cell r="N215">
            <v>250000</v>
          </cell>
          <cell r="O215" t="str">
            <v>Participations &amp; créances liées à des participatio</v>
          </cell>
        </row>
        <row r="216">
          <cell r="B216">
            <v>2530000</v>
          </cell>
          <cell r="C216" t="str">
            <v>LT Loans Rec 3 Pty</v>
          </cell>
          <cell r="D216" t="str">
            <v>Long Term Loans Receivable - Third Party</v>
          </cell>
          <cell r="E216" t="str">
            <v>X</v>
          </cell>
          <cell r="G216">
            <v>2100</v>
          </cell>
          <cell r="H216" t="str">
            <v>Fixed Assets</v>
          </cell>
          <cell r="K216" t="str">
            <v>02.02.2006</v>
          </cell>
          <cell r="L216" t="str">
            <v>UNGERAC</v>
          </cell>
          <cell r="M216">
            <v>93</v>
          </cell>
          <cell r="N216">
            <v>264800</v>
          </cell>
          <cell r="O216" t="str">
            <v>Autres Prets</v>
          </cell>
        </row>
        <row r="217">
          <cell r="B217">
            <v>2536000</v>
          </cell>
          <cell r="C217" t="str">
            <v>Bad Dbt LT Lns 3 Pty</v>
          </cell>
          <cell r="D217" t="str">
            <v>Specific Provision Bad Debts on LT Loans 3rd Party</v>
          </cell>
          <cell r="E217" t="str">
            <v>X</v>
          </cell>
          <cell r="G217">
            <v>2100</v>
          </cell>
          <cell r="H217" t="str">
            <v>Fixed Assets</v>
          </cell>
          <cell r="K217" t="str">
            <v>02.02.2006</v>
          </cell>
          <cell r="L217" t="str">
            <v>UNGERAC</v>
          </cell>
          <cell r="M217">
            <v>93</v>
          </cell>
          <cell r="N217">
            <v>151820</v>
          </cell>
          <cell r="O217" t="str">
            <v>Autres Provisions pour risques</v>
          </cell>
        </row>
        <row r="218">
          <cell r="B218">
            <v>2540000</v>
          </cell>
          <cell r="C218" t="str">
            <v>LT Loans Rec Affils</v>
          </cell>
          <cell r="D218" t="str">
            <v>Long Term Loans Receivable - Affiliates</v>
          </cell>
          <cell r="E218" t="str">
            <v>X</v>
          </cell>
          <cell r="G218">
            <v>2100</v>
          </cell>
          <cell r="H218" t="str">
            <v>Fixed Assets</v>
          </cell>
          <cell r="K218" t="str">
            <v>02.02.2006</v>
          </cell>
          <cell r="L218" t="str">
            <v>UNGERAC</v>
          </cell>
          <cell r="M218">
            <v>93</v>
          </cell>
          <cell r="N218">
            <v>264200</v>
          </cell>
          <cell r="O218" t="str">
            <v>Prets aux associés</v>
          </cell>
        </row>
        <row r="219">
          <cell r="B219">
            <v>2546000</v>
          </cell>
          <cell r="C219" t="str">
            <v>Bad Dbt LT Lns Affil</v>
          </cell>
          <cell r="D219" t="str">
            <v>Specific Provision Bad Debts on LT Loans Affiliate</v>
          </cell>
          <cell r="E219" t="str">
            <v>X</v>
          </cell>
          <cell r="G219">
            <v>2100</v>
          </cell>
          <cell r="H219" t="str">
            <v>Fixed Assets</v>
          </cell>
          <cell r="K219" t="str">
            <v>02.02.2006</v>
          </cell>
          <cell r="L219" t="str">
            <v>UNGERAC</v>
          </cell>
          <cell r="M219">
            <v>93</v>
          </cell>
          <cell r="N219">
            <v>151810</v>
          </cell>
          <cell r="O219" t="str">
            <v>Autres Provisions pour risques</v>
          </cell>
        </row>
        <row r="220">
          <cell r="B220">
            <v>2700000</v>
          </cell>
          <cell r="C220" t="str">
            <v>LT Deferred Tax</v>
          </cell>
          <cell r="D220" t="str">
            <v>Long Term Deferred Taxation asset</v>
          </cell>
          <cell r="E220" t="str">
            <v>X</v>
          </cell>
          <cell r="G220">
            <v>2100</v>
          </cell>
          <cell r="H220" t="str">
            <v>Fixed Assets</v>
          </cell>
          <cell r="K220" t="str">
            <v>02.05.2008</v>
          </cell>
          <cell r="L220" t="str">
            <v>RFC_COMM</v>
          </cell>
          <cell r="M220">
            <v>93</v>
          </cell>
          <cell r="N220">
            <v>270000</v>
          </cell>
          <cell r="O220" t="str">
            <v>Autres actifs non courants</v>
          </cell>
        </row>
        <row r="221">
          <cell r="B221">
            <v>3220000</v>
          </cell>
          <cell r="C221" t="str">
            <v>Overdrafts</v>
          </cell>
          <cell r="D221" t="str">
            <v>Overdrafts</v>
          </cell>
          <cell r="E221" t="str">
            <v>X</v>
          </cell>
          <cell r="G221">
            <v>3200</v>
          </cell>
          <cell r="H221" t="str">
            <v>Bank Loans</v>
          </cell>
          <cell r="K221" t="str">
            <v>02.02.2006</v>
          </cell>
          <cell r="L221" t="str">
            <v>UNGERAC</v>
          </cell>
          <cell r="M221">
            <v>93</v>
          </cell>
          <cell r="N221">
            <v>506700</v>
          </cell>
          <cell r="O221" t="str">
            <v>Autres concours bancaires</v>
          </cell>
        </row>
        <row r="222">
          <cell r="B222">
            <v>3230000</v>
          </cell>
          <cell r="C222" t="str">
            <v>ST Loan UFJ EUR</v>
          </cell>
          <cell r="D222" t="str">
            <v>Short Term Loan UFJ Bank EUR</v>
          </cell>
          <cell r="E222" t="str">
            <v>X</v>
          </cell>
          <cell r="G222">
            <v>3200</v>
          </cell>
          <cell r="H222" t="str">
            <v>Bank Loans</v>
          </cell>
          <cell r="K222" t="str">
            <v>02.02.2006</v>
          </cell>
          <cell r="L222" t="str">
            <v>UNGERAC</v>
          </cell>
          <cell r="M222">
            <v>93</v>
          </cell>
          <cell r="N222">
            <v>500000</v>
          </cell>
          <cell r="O222" t="str">
            <v>Emprunts et autres dettes financières courants</v>
          </cell>
        </row>
        <row r="223">
          <cell r="B223">
            <v>3230010</v>
          </cell>
          <cell r="C223" t="str">
            <v>ST Loan BOT EUR</v>
          </cell>
          <cell r="D223" t="str">
            <v>Short Term Loan BOT Bank EUR</v>
          </cell>
          <cell r="E223" t="str">
            <v>X</v>
          </cell>
          <cell r="G223">
            <v>3200</v>
          </cell>
          <cell r="H223" t="str">
            <v>Bank Loans</v>
          </cell>
          <cell r="K223" t="str">
            <v>02.02.2006</v>
          </cell>
          <cell r="L223" t="str">
            <v>UNGERAC</v>
          </cell>
          <cell r="M223">
            <v>93</v>
          </cell>
          <cell r="N223">
            <v>500000</v>
          </cell>
          <cell r="O223" t="str">
            <v>Emprunts et autres dettes financières courants</v>
          </cell>
        </row>
        <row r="224">
          <cell r="B224">
            <v>3230050</v>
          </cell>
          <cell r="C224" t="str">
            <v>ST Loan Sumitomo EUR</v>
          </cell>
          <cell r="D224" t="str">
            <v>Short Term Loan Sumitomo Mitsui EUR</v>
          </cell>
          <cell r="E224" t="str">
            <v>X</v>
          </cell>
          <cell r="G224">
            <v>3200</v>
          </cell>
          <cell r="H224" t="str">
            <v>Bank Loans</v>
          </cell>
          <cell r="K224" t="str">
            <v>02.02.2006</v>
          </cell>
          <cell r="L224" t="str">
            <v>UNGERAC</v>
          </cell>
          <cell r="M224">
            <v>93</v>
          </cell>
          <cell r="N224">
            <v>500000</v>
          </cell>
          <cell r="O224" t="str">
            <v>Emprunts et autres dettes financières courants</v>
          </cell>
        </row>
        <row r="225">
          <cell r="B225">
            <v>3230060</v>
          </cell>
          <cell r="C225" t="str">
            <v>ST Loan MUD EUR</v>
          </cell>
          <cell r="D225" t="str">
            <v>Short Term Loan MUD EUR</v>
          </cell>
          <cell r="E225" t="str">
            <v>X</v>
          </cell>
          <cell r="G225">
            <v>3200</v>
          </cell>
          <cell r="H225" t="str">
            <v>Bank Loans</v>
          </cell>
          <cell r="K225" t="str">
            <v>02.02.2006</v>
          </cell>
          <cell r="L225" t="str">
            <v>UNGERAC</v>
          </cell>
          <cell r="M225">
            <v>93</v>
          </cell>
          <cell r="N225">
            <v>500000</v>
          </cell>
          <cell r="O225" t="str">
            <v>Emprunts et autres dettes financières courants</v>
          </cell>
        </row>
        <row r="226">
          <cell r="B226">
            <v>3230070</v>
          </cell>
          <cell r="C226" t="str">
            <v>ST Loan Shizuoka EUR</v>
          </cell>
          <cell r="D226" t="str">
            <v>Short Term Loan Shizuoka EUR</v>
          </cell>
          <cell r="E226" t="str">
            <v>X</v>
          </cell>
          <cell r="G226">
            <v>3200</v>
          </cell>
          <cell r="H226" t="str">
            <v>Bank Loans</v>
          </cell>
          <cell r="K226" t="str">
            <v>02.02.2006</v>
          </cell>
          <cell r="L226" t="str">
            <v>UNGERAC</v>
          </cell>
          <cell r="M226">
            <v>93</v>
          </cell>
          <cell r="N226">
            <v>500000</v>
          </cell>
          <cell r="O226" t="str">
            <v>Emprunts et autres dettes financières courants</v>
          </cell>
        </row>
        <row r="227">
          <cell r="B227">
            <v>3230080</v>
          </cell>
          <cell r="C227" t="str">
            <v>ST Loan Fortis EUR</v>
          </cell>
          <cell r="D227" t="str">
            <v>Short Term Loan Fortis Bank EUR</v>
          </cell>
          <cell r="E227" t="str">
            <v>X</v>
          </cell>
          <cell r="G227">
            <v>3200</v>
          </cell>
          <cell r="H227" t="str">
            <v>Bank Loans</v>
          </cell>
          <cell r="K227" t="str">
            <v>02.02.2006</v>
          </cell>
          <cell r="L227" t="str">
            <v>UNGERAC</v>
          </cell>
          <cell r="M227">
            <v>93</v>
          </cell>
          <cell r="N227">
            <v>500000</v>
          </cell>
          <cell r="O227" t="str">
            <v>Emprunts et autres dettes financières courants</v>
          </cell>
        </row>
        <row r="228">
          <cell r="B228">
            <v>3230090</v>
          </cell>
          <cell r="C228" t="str">
            <v>ST Loan SFS EUR</v>
          </cell>
          <cell r="D228" t="str">
            <v>Short Term Loan SFS Munich EUR</v>
          </cell>
          <cell r="E228" t="str">
            <v>X</v>
          </cell>
          <cell r="G228">
            <v>3200</v>
          </cell>
          <cell r="H228" t="str">
            <v>Bank Loans</v>
          </cell>
          <cell r="K228" t="str">
            <v>02.02.2006</v>
          </cell>
          <cell r="L228" t="str">
            <v>UNGERAC</v>
          </cell>
          <cell r="M228">
            <v>93</v>
          </cell>
          <cell r="N228">
            <v>500000</v>
          </cell>
          <cell r="O228" t="str">
            <v>Emprunts et autres dettes financières courants</v>
          </cell>
        </row>
        <row r="229">
          <cell r="B229">
            <v>3230100</v>
          </cell>
          <cell r="C229" t="str">
            <v>ST Loan UFJ GBP</v>
          </cell>
          <cell r="D229" t="str">
            <v>Short Term Loan UFJ Bank GBP</v>
          </cell>
          <cell r="E229" t="str">
            <v>X</v>
          </cell>
          <cell r="G229">
            <v>3200</v>
          </cell>
          <cell r="H229" t="str">
            <v>Bank Loans</v>
          </cell>
          <cell r="K229" t="str">
            <v>02.02.2006</v>
          </cell>
          <cell r="L229" t="str">
            <v>UNGERAC</v>
          </cell>
          <cell r="M229">
            <v>93</v>
          </cell>
          <cell r="N229">
            <v>500000</v>
          </cell>
          <cell r="O229" t="str">
            <v>Emprunts et autres dettes financières courants</v>
          </cell>
        </row>
        <row r="230">
          <cell r="B230">
            <v>3230110</v>
          </cell>
          <cell r="C230" t="str">
            <v>ST Loan BOT GBP</v>
          </cell>
          <cell r="D230" t="str">
            <v>Short Term Loan BOT Bank GBP</v>
          </cell>
          <cell r="E230" t="str">
            <v>X</v>
          </cell>
          <cell r="G230">
            <v>3200</v>
          </cell>
          <cell r="H230" t="str">
            <v>Bank Loans</v>
          </cell>
          <cell r="K230" t="str">
            <v>02.02.2006</v>
          </cell>
          <cell r="L230" t="str">
            <v>UNGERAC</v>
          </cell>
          <cell r="M230">
            <v>93</v>
          </cell>
          <cell r="N230">
            <v>500000</v>
          </cell>
          <cell r="O230" t="str">
            <v>Emprunts et autres dettes financières courants</v>
          </cell>
        </row>
        <row r="231">
          <cell r="B231">
            <v>3230150</v>
          </cell>
          <cell r="C231" t="str">
            <v>ST Loan Sumitomo GBP</v>
          </cell>
          <cell r="D231" t="str">
            <v>Short Term Loan Sumitomo Mitsui GBP</v>
          </cell>
          <cell r="E231" t="str">
            <v>X</v>
          </cell>
          <cell r="G231">
            <v>3200</v>
          </cell>
          <cell r="H231" t="str">
            <v>Bank Loans</v>
          </cell>
          <cell r="K231" t="str">
            <v>02.02.2006</v>
          </cell>
          <cell r="L231" t="str">
            <v>UNGERAC</v>
          </cell>
          <cell r="M231">
            <v>93</v>
          </cell>
          <cell r="N231">
            <v>500000</v>
          </cell>
          <cell r="O231" t="str">
            <v>Emprunts et autres dettes financières courants</v>
          </cell>
        </row>
        <row r="232">
          <cell r="B232">
            <v>3230160</v>
          </cell>
          <cell r="C232" t="str">
            <v>ST Loan C Mitsui GBP</v>
          </cell>
          <cell r="D232" t="str">
            <v>Short Term Loan Chuo Mitsui GBP</v>
          </cell>
          <cell r="E232" t="str">
            <v>X</v>
          </cell>
          <cell r="G232">
            <v>3200</v>
          </cell>
          <cell r="H232" t="str">
            <v>Bank Loans</v>
          </cell>
          <cell r="K232" t="str">
            <v>02.02.2006</v>
          </cell>
          <cell r="L232" t="str">
            <v>UNGERAC</v>
          </cell>
          <cell r="M232">
            <v>93</v>
          </cell>
          <cell r="N232">
            <v>500000</v>
          </cell>
          <cell r="O232" t="str">
            <v>Emprunts et autres dettes financières courants</v>
          </cell>
        </row>
        <row r="233">
          <cell r="B233">
            <v>3230200</v>
          </cell>
          <cell r="C233" t="str">
            <v>ST Loan UFJ JPY</v>
          </cell>
          <cell r="D233" t="str">
            <v>Short Term Loan UFJ Bank JPY</v>
          </cell>
          <cell r="E233" t="str">
            <v>X</v>
          </cell>
          <cell r="G233">
            <v>3200</v>
          </cell>
          <cell r="H233" t="str">
            <v>Bank Loans</v>
          </cell>
          <cell r="K233" t="str">
            <v>02.02.2006</v>
          </cell>
          <cell r="L233" t="str">
            <v>UNGERAC</v>
          </cell>
          <cell r="M233">
            <v>93</v>
          </cell>
          <cell r="N233">
            <v>500000</v>
          </cell>
          <cell r="O233" t="str">
            <v>Emprunts et autres dettes financières courants</v>
          </cell>
        </row>
        <row r="234">
          <cell r="B234">
            <v>3230300</v>
          </cell>
          <cell r="C234" t="str">
            <v>ST Loan UFJ USD</v>
          </cell>
          <cell r="D234" t="str">
            <v>Short Term Loan UFJ Bank USD</v>
          </cell>
          <cell r="E234" t="str">
            <v>X</v>
          </cell>
          <cell r="G234">
            <v>3200</v>
          </cell>
          <cell r="H234" t="str">
            <v>Bank Loans</v>
          </cell>
          <cell r="K234" t="str">
            <v>02.02.2006</v>
          </cell>
          <cell r="L234" t="str">
            <v>UNGERAC</v>
          </cell>
          <cell r="M234">
            <v>93</v>
          </cell>
          <cell r="N234">
            <v>500000</v>
          </cell>
          <cell r="O234" t="str">
            <v>Emprunts et autres dettes financières courants</v>
          </cell>
        </row>
        <row r="235">
          <cell r="B235">
            <v>3230310</v>
          </cell>
          <cell r="C235" t="str">
            <v>ST Loan BOT USD</v>
          </cell>
          <cell r="D235" t="str">
            <v>Short Term Loan BOT Bank USD</v>
          </cell>
          <cell r="E235" t="str">
            <v>X</v>
          </cell>
          <cell r="G235">
            <v>3200</v>
          </cell>
          <cell r="H235" t="str">
            <v>Bank Loans</v>
          </cell>
          <cell r="K235" t="str">
            <v>02.02.2006</v>
          </cell>
          <cell r="L235" t="str">
            <v>UNGERAC</v>
          </cell>
          <cell r="M235">
            <v>93</v>
          </cell>
          <cell r="N235">
            <v>500000</v>
          </cell>
          <cell r="O235" t="str">
            <v>Emprunts et autres dettes financières courants</v>
          </cell>
        </row>
        <row r="236">
          <cell r="B236">
            <v>3230380</v>
          </cell>
          <cell r="C236" t="str">
            <v>ST Loan SFS USD</v>
          </cell>
          <cell r="D236" t="str">
            <v>Short Term Loan SFS Munich USD</v>
          </cell>
          <cell r="E236" t="str">
            <v>X</v>
          </cell>
          <cell r="G236">
            <v>3200</v>
          </cell>
          <cell r="H236" t="str">
            <v>Bank Loans</v>
          </cell>
          <cell r="K236" t="str">
            <v>02.02.2006</v>
          </cell>
          <cell r="L236" t="str">
            <v>UNGERAC</v>
          </cell>
          <cell r="M236">
            <v>93</v>
          </cell>
          <cell r="N236">
            <v>500000</v>
          </cell>
          <cell r="O236" t="str">
            <v>Emprunts et autres dettes financières courants</v>
          </cell>
        </row>
        <row r="237">
          <cell r="B237">
            <v>3230400</v>
          </cell>
          <cell r="C237" t="str">
            <v>ST Loan Citibank EUR</v>
          </cell>
          <cell r="D237" t="str">
            <v>Short Term Loan Citi Bank EUR</v>
          </cell>
          <cell r="E237" t="str">
            <v>X</v>
          </cell>
          <cell r="G237">
            <v>3200</v>
          </cell>
          <cell r="H237" t="str">
            <v>Bank Loans</v>
          </cell>
          <cell r="K237" t="str">
            <v>06.09.2011</v>
          </cell>
          <cell r="L237" t="str">
            <v>KARSANRI</v>
          </cell>
          <cell r="M237">
            <v>93</v>
          </cell>
          <cell r="N237">
            <v>501000</v>
          </cell>
          <cell r="O237" t="str">
            <v>Emprunt Bancaire court terme</v>
          </cell>
        </row>
        <row r="238">
          <cell r="B238">
            <v>3230860</v>
          </cell>
          <cell r="C238" t="str">
            <v>ST Loan MUD YTL</v>
          </cell>
          <cell r="D238" t="str">
            <v>Short Term Loan MUD YTL</v>
          </cell>
          <cell r="E238" t="str">
            <v>X</v>
          </cell>
          <cell r="G238">
            <v>3200</v>
          </cell>
          <cell r="H238" t="str">
            <v>Bank Loans</v>
          </cell>
          <cell r="K238" t="str">
            <v>02.02.2006</v>
          </cell>
          <cell r="L238" t="str">
            <v>UNGERAC</v>
          </cell>
          <cell r="M238">
            <v>93</v>
          </cell>
          <cell r="N238">
            <v>500000</v>
          </cell>
          <cell r="O238" t="str">
            <v>Emprunts et autres dettes financières courants</v>
          </cell>
        </row>
        <row r="239">
          <cell r="B239">
            <v>3230870</v>
          </cell>
          <cell r="C239" t="str">
            <v>ST Loan MUD YTL</v>
          </cell>
          <cell r="D239" t="str">
            <v>Short Term Loan MUD YTL</v>
          </cell>
          <cell r="E239" t="str">
            <v>X</v>
          </cell>
          <cell r="G239">
            <v>3200</v>
          </cell>
          <cell r="H239" t="str">
            <v>Bank Loans</v>
          </cell>
          <cell r="K239" t="str">
            <v>02.02.2006</v>
          </cell>
          <cell r="L239" t="str">
            <v>UNGERAC</v>
          </cell>
          <cell r="M239">
            <v>93</v>
          </cell>
          <cell r="N239">
            <v>500000</v>
          </cell>
          <cell r="O239" t="str">
            <v>Emprunts et autres dettes financières courants</v>
          </cell>
        </row>
        <row r="240">
          <cell r="B240">
            <v>3230880</v>
          </cell>
          <cell r="C240" t="str">
            <v>ST Loan SFS CZK</v>
          </cell>
          <cell r="D240" t="str">
            <v>Short Term Loan SFS Munich CZK</v>
          </cell>
          <cell r="E240" t="str">
            <v>X</v>
          </cell>
          <cell r="G240">
            <v>3200</v>
          </cell>
          <cell r="H240" t="str">
            <v>Bank Loans</v>
          </cell>
          <cell r="K240" t="str">
            <v>02.02.2006</v>
          </cell>
          <cell r="L240" t="str">
            <v>UNGERAC</v>
          </cell>
          <cell r="M240">
            <v>93</v>
          </cell>
          <cell r="N240">
            <v>500000</v>
          </cell>
          <cell r="O240" t="str">
            <v>Emprunts et autres dettes financières courants</v>
          </cell>
        </row>
        <row r="241">
          <cell r="B241">
            <v>3230890</v>
          </cell>
          <cell r="C241" t="str">
            <v>ST Loan Akbank YTL</v>
          </cell>
          <cell r="D241" t="str">
            <v>Short Term Loan Akbank YTL</v>
          </cell>
          <cell r="E241" t="str">
            <v>X</v>
          </cell>
          <cell r="G241">
            <v>3200</v>
          </cell>
          <cell r="H241" t="str">
            <v>Bank Loans</v>
          </cell>
          <cell r="K241" t="str">
            <v>02.02.2006</v>
          </cell>
          <cell r="L241" t="str">
            <v>UNGERAC</v>
          </cell>
          <cell r="M241">
            <v>93</v>
          </cell>
          <cell r="N241">
            <v>500000</v>
          </cell>
          <cell r="O241" t="str">
            <v>Emprunts et autres dettes financières courants</v>
          </cell>
        </row>
        <row r="242">
          <cell r="B242">
            <v>3230910</v>
          </cell>
          <cell r="C242" t="str">
            <v>ST Loan BCP EUR</v>
          </cell>
          <cell r="D242" t="str">
            <v>Short Term Loan BCP EUR</v>
          </cell>
          <cell r="E242" t="str">
            <v>X</v>
          </cell>
          <cell r="G242">
            <v>3200</v>
          </cell>
          <cell r="H242" t="str">
            <v>Bank Loans</v>
          </cell>
          <cell r="K242" t="str">
            <v>02.02.2006</v>
          </cell>
          <cell r="L242" t="str">
            <v>UNGERAC</v>
          </cell>
          <cell r="M242">
            <v>93</v>
          </cell>
          <cell r="N242">
            <v>500000</v>
          </cell>
          <cell r="O242" t="str">
            <v>Emprunts et autres dettes financières courants</v>
          </cell>
        </row>
        <row r="243">
          <cell r="B243">
            <v>3230920</v>
          </cell>
          <cell r="C243" t="str">
            <v>ST Loan BPI EUR</v>
          </cell>
          <cell r="D243" t="str">
            <v>Short Term Loan BPI EUR</v>
          </cell>
          <cell r="E243" t="str">
            <v>X</v>
          </cell>
          <cell r="G243">
            <v>3200</v>
          </cell>
          <cell r="H243" t="str">
            <v>Bank Loans</v>
          </cell>
          <cell r="K243" t="str">
            <v>02.02.2006</v>
          </cell>
          <cell r="L243" t="str">
            <v>UNGERAC</v>
          </cell>
          <cell r="M243">
            <v>93</v>
          </cell>
          <cell r="N243">
            <v>500000</v>
          </cell>
          <cell r="O243" t="str">
            <v>Emprunts et autres dettes financières courants</v>
          </cell>
        </row>
        <row r="244">
          <cell r="B244">
            <v>3230930</v>
          </cell>
          <cell r="C244" t="str">
            <v>ST Loan CGD EUR</v>
          </cell>
          <cell r="D244" t="str">
            <v>Short Term Loan CGD EUR</v>
          </cell>
          <cell r="E244" t="str">
            <v>X</v>
          </cell>
          <cell r="G244">
            <v>3200</v>
          </cell>
          <cell r="H244" t="str">
            <v>Bank Loans</v>
          </cell>
          <cell r="K244" t="str">
            <v>02.02.2006</v>
          </cell>
          <cell r="L244" t="str">
            <v>UNGERAC</v>
          </cell>
          <cell r="M244">
            <v>93</v>
          </cell>
          <cell r="N244">
            <v>500000</v>
          </cell>
          <cell r="O244" t="str">
            <v>Emprunts et autres dettes financières courants</v>
          </cell>
        </row>
        <row r="245">
          <cell r="B245">
            <v>3230940</v>
          </cell>
          <cell r="C245" t="str">
            <v>ST Loan BES EUR</v>
          </cell>
          <cell r="D245" t="str">
            <v>Short Term Loan BES EUR</v>
          </cell>
          <cell r="E245" t="str">
            <v>X</v>
          </cell>
          <cell r="G245">
            <v>3200</v>
          </cell>
          <cell r="H245" t="str">
            <v>Bank Loans</v>
          </cell>
          <cell r="K245" t="str">
            <v>02.02.2006</v>
          </cell>
          <cell r="L245" t="str">
            <v>UNGERAC</v>
          </cell>
          <cell r="M245">
            <v>93</v>
          </cell>
          <cell r="N245">
            <v>500000</v>
          </cell>
          <cell r="O245" t="str">
            <v>Emprunts et autres dettes financières courants</v>
          </cell>
        </row>
        <row r="246">
          <cell r="B246">
            <v>3237010</v>
          </cell>
          <cell r="C246" t="str">
            <v>SHL BTMUFJ Euro YBE</v>
          </cell>
          <cell r="D246" t="str">
            <v>Short Term Loan BTMUFJ Euro YBE</v>
          </cell>
          <cell r="E246" t="str">
            <v>X</v>
          </cell>
          <cell r="G246">
            <v>3200</v>
          </cell>
          <cell r="H246" t="str">
            <v>Bank Loans</v>
          </cell>
          <cell r="K246" t="str">
            <v>23.04.2008</v>
          </cell>
          <cell r="L246" t="str">
            <v>RFC_COMM</v>
          </cell>
          <cell r="M246">
            <v>93</v>
          </cell>
          <cell r="N246">
            <v>500000</v>
          </cell>
          <cell r="O246" t="str">
            <v>Emprunts et autres dettes financières courants</v>
          </cell>
        </row>
        <row r="247">
          <cell r="B247">
            <v>3240000</v>
          </cell>
          <cell r="C247" t="str">
            <v>Cur LT Debt 3 Pty</v>
          </cell>
          <cell r="D247" t="str">
            <v>Current Portion of Long Term Debt - Third Party</v>
          </cell>
          <cell r="E247" t="str">
            <v>X</v>
          </cell>
          <cell r="G247">
            <v>3200</v>
          </cell>
          <cell r="H247" t="str">
            <v>Bank Loans</v>
          </cell>
          <cell r="K247" t="str">
            <v>02.02.2006</v>
          </cell>
          <cell r="L247" t="str">
            <v>UNGERAC</v>
          </cell>
          <cell r="M247">
            <v>93</v>
          </cell>
          <cell r="N247">
            <v>505000</v>
          </cell>
          <cell r="O247" t="str">
            <v>Échéances à moins d'un an sur emprunts</v>
          </cell>
        </row>
        <row r="248">
          <cell r="B248">
            <v>3241000</v>
          </cell>
          <cell r="C248" t="str">
            <v>Curr LT Debt Affil</v>
          </cell>
          <cell r="D248" t="str">
            <v>Current Portion of Long Term Debt - Affiliates</v>
          </cell>
          <cell r="E248" t="str">
            <v>X</v>
          </cell>
          <cell r="G248">
            <v>3200</v>
          </cell>
          <cell r="H248" t="str">
            <v>Bank Loans</v>
          </cell>
          <cell r="K248" t="str">
            <v>02.02.2006</v>
          </cell>
          <cell r="L248" t="str">
            <v>UNGERAC</v>
          </cell>
          <cell r="M248">
            <v>93</v>
          </cell>
          <cell r="N248">
            <v>505000</v>
          </cell>
          <cell r="O248" t="str">
            <v>Échéances à moins d'un an sur emprunts</v>
          </cell>
        </row>
        <row r="249">
          <cell r="B249">
            <v>3242000</v>
          </cell>
          <cell r="C249" t="str">
            <v>ST Loans Pay Affils</v>
          </cell>
          <cell r="D249" t="str">
            <v>Short Term Loans Payables - Affiliates</v>
          </cell>
          <cell r="E249" t="str">
            <v>X</v>
          </cell>
          <cell r="G249">
            <v>3200</v>
          </cell>
          <cell r="H249" t="str">
            <v>Bank Loans</v>
          </cell>
          <cell r="K249" t="str">
            <v>20.10.2008</v>
          </cell>
          <cell r="L249" t="str">
            <v>RFC_COMM</v>
          </cell>
          <cell r="M249">
            <v>93</v>
          </cell>
          <cell r="N249">
            <v>505000</v>
          </cell>
          <cell r="O249" t="str">
            <v>Échéances à moins d'un an sur emprunts</v>
          </cell>
        </row>
        <row r="250">
          <cell r="B250">
            <v>3242360</v>
          </cell>
          <cell r="C250" t="str">
            <v>ST Loans Pay Eur SBU</v>
          </cell>
          <cell r="D250" t="str">
            <v>Short Term Loan Payables Affiliates SBU</v>
          </cell>
          <cell r="E250" t="str">
            <v>X</v>
          </cell>
          <cell r="G250">
            <v>3200</v>
          </cell>
          <cell r="H250" t="str">
            <v>Bank Loans</v>
          </cell>
          <cell r="K250" t="str">
            <v>28.10.2014</v>
          </cell>
          <cell r="L250" t="str">
            <v>RFC_COMM</v>
          </cell>
          <cell r="M250">
            <v>93</v>
          </cell>
          <cell r="N250">
            <v>505000</v>
          </cell>
          <cell r="O250" t="str">
            <v>Échéances à moins d'un an sur emprunts</v>
          </cell>
        </row>
        <row r="251">
          <cell r="B251">
            <v>3244000</v>
          </cell>
          <cell r="C251" t="str">
            <v>ST Loans Pay 3rd Par</v>
          </cell>
          <cell r="D251" t="str">
            <v>Short Term Loans Payables - Third Party</v>
          </cell>
          <cell r="E251" t="str">
            <v>X</v>
          </cell>
          <cell r="G251">
            <v>3200</v>
          </cell>
          <cell r="H251" t="str">
            <v>Bank Loans</v>
          </cell>
          <cell r="K251" t="str">
            <v>26.02.2009</v>
          </cell>
          <cell r="L251" t="str">
            <v>RFC_COMM</v>
          </cell>
          <cell r="M251">
            <v>93</v>
          </cell>
          <cell r="N251">
            <v>505000</v>
          </cell>
          <cell r="O251" t="str">
            <v>Échéances à moins d'un an sur emprunts</v>
          </cell>
        </row>
        <row r="252">
          <cell r="B252">
            <v>3610000</v>
          </cell>
          <cell r="C252" t="str">
            <v>A/P External</v>
          </cell>
          <cell r="D252" t="str">
            <v>Accounts Payable</v>
          </cell>
          <cell r="E252" t="str">
            <v>X</v>
          </cell>
          <cell r="G252">
            <v>3600</v>
          </cell>
          <cell r="H252" t="str">
            <v>Payables</v>
          </cell>
          <cell r="K252" t="str">
            <v>02.02.2006</v>
          </cell>
          <cell r="L252" t="str">
            <v>UNGERAC</v>
          </cell>
          <cell r="M252">
            <v>93</v>
          </cell>
          <cell r="N252">
            <v>401100</v>
          </cell>
          <cell r="O252" t="str">
            <v>Fournisseurs locaux Tunisie</v>
          </cell>
        </row>
        <row r="253">
          <cell r="B253">
            <v>3611000</v>
          </cell>
          <cell r="C253" t="str">
            <v>A/P External Legal</v>
          </cell>
          <cell r="D253" t="str">
            <v>Accounts Payable External Legal</v>
          </cell>
          <cell r="E253" t="str">
            <v>X</v>
          </cell>
          <cell r="G253">
            <v>3600</v>
          </cell>
          <cell r="H253" t="str">
            <v>Payables</v>
          </cell>
          <cell r="K253" t="str">
            <v>28.07.2008</v>
          </cell>
          <cell r="L253" t="str">
            <v>RFC_COMM</v>
          </cell>
          <cell r="M253">
            <v>93</v>
          </cell>
          <cell r="N253">
            <v>403000</v>
          </cell>
          <cell r="O253" t="str">
            <v>Fournisseurs effets à payer</v>
          </cell>
        </row>
        <row r="254">
          <cell r="B254">
            <v>3612000</v>
          </cell>
          <cell r="C254" t="str">
            <v>A/P Fixed Assets</v>
          </cell>
          <cell r="D254" t="str">
            <v>Accounts Payable - Fixed Assets</v>
          </cell>
          <cell r="E254" t="str">
            <v>X</v>
          </cell>
          <cell r="G254">
            <v>3600</v>
          </cell>
          <cell r="H254" t="str">
            <v>Payables</v>
          </cell>
          <cell r="K254" t="str">
            <v>02.02.2006</v>
          </cell>
          <cell r="L254" t="str">
            <v>UNGERAC</v>
          </cell>
          <cell r="M254">
            <v>93</v>
          </cell>
          <cell r="N254">
            <v>408400</v>
          </cell>
          <cell r="O254" t="str">
            <v>Fournisseurs d'immobilisations</v>
          </cell>
        </row>
        <row r="255">
          <cell r="B255">
            <v>3630000</v>
          </cell>
          <cell r="C255" t="str">
            <v>A/P Intraco</v>
          </cell>
          <cell r="D255" t="str">
            <v>Accounts Payable - Intraco</v>
          </cell>
          <cell r="E255" t="str">
            <v>X</v>
          </cell>
          <cell r="G255">
            <v>3600</v>
          </cell>
          <cell r="H255" t="str">
            <v>Payables</v>
          </cell>
          <cell r="K255" t="str">
            <v>02.02.2006</v>
          </cell>
          <cell r="L255" t="str">
            <v>UNGERAC</v>
          </cell>
          <cell r="M255">
            <v>93</v>
          </cell>
          <cell r="N255">
            <v>401110</v>
          </cell>
          <cell r="O255" t="str">
            <v>Fournisseurs intraco</v>
          </cell>
        </row>
        <row r="256">
          <cell r="B256">
            <v>3633000</v>
          </cell>
          <cell r="C256" t="str">
            <v>A/P Intra Grp</v>
          </cell>
          <cell r="D256" t="str">
            <v>Accounts Payable - Intra YEL Group</v>
          </cell>
          <cell r="E256" t="str">
            <v>X</v>
          </cell>
          <cell r="G256">
            <v>3600</v>
          </cell>
          <cell r="H256" t="str">
            <v>Payables</v>
          </cell>
          <cell r="K256" t="str">
            <v>02.02.2006</v>
          </cell>
          <cell r="L256" t="str">
            <v>UNGERAC</v>
          </cell>
          <cell r="M256">
            <v>93</v>
          </cell>
          <cell r="N256">
            <v>401120</v>
          </cell>
          <cell r="O256" t="str">
            <v>Fournisseurs Intra YEL Group</v>
          </cell>
        </row>
        <row r="257">
          <cell r="B257">
            <v>3635000</v>
          </cell>
          <cell r="C257" t="str">
            <v>A/P Eur SBU</v>
          </cell>
          <cell r="D257" t="str">
            <v>Accounts Payable - Europe SBU</v>
          </cell>
          <cell r="E257" t="str">
            <v>X</v>
          </cell>
          <cell r="G257">
            <v>3600</v>
          </cell>
          <cell r="H257" t="str">
            <v>Payables</v>
          </cell>
          <cell r="K257" t="str">
            <v>02.02.2006</v>
          </cell>
          <cell r="L257" t="str">
            <v>UNGERAC</v>
          </cell>
          <cell r="M257">
            <v>93</v>
          </cell>
          <cell r="N257">
            <v>401130</v>
          </cell>
          <cell r="O257" t="str">
            <v>Fournisseurs Europe SBU</v>
          </cell>
        </row>
        <row r="258">
          <cell r="B258">
            <v>3638000</v>
          </cell>
          <cell r="C258" t="str">
            <v>A/P Eur SYST</v>
          </cell>
          <cell r="D258" t="str">
            <v>Accounts Payable - SYST</v>
          </cell>
          <cell r="E258" t="str">
            <v>X</v>
          </cell>
          <cell r="G258">
            <v>3600</v>
          </cell>
          <cell r="H258" t="str">
            <v>Payables</v>
          </cell>
          <cell r="K258" t="str">
            <v>17.09.2008</v>
          </cell>
          <cell r="L258" t="str">
            <v>RFC_COMM</v>
          </cell>
          <cell r="M258">
            <v>93</v>
          </cell>
          <cell r="N258">
            <v>401135</v>
          </cell>
          <cell r="O258" t="str">
            <v>Fournisseurs  SYST</v>
          </cell>
        </row>
        <row r="259">
          <cell r="B259">
            <v>3640000</v>
          </cell>
          <cell r="C259" t="str">
            <v>A/P YC</v>
          </cell>
          <cell r="D259" t="str">
            <v>Accounts Payable - Intercompany YC</v>
          </cell>
          <cell r="E259" t="str">
            <v>X</v>
          </cell>
          <cell r="G259">
            <v>3600</v>
          </cell>
          <cell r="H259" t="str">
            <v>Payables</v>
          </cell>
          <cell r="K259" t="str">
            <v>02.02.2006</v>
          </cell>
          <cell r="L259" t="str">
            <v>UNGERAC</v>
          </cell>
          <cell r="M259">
            <v>93</v>
          </cell>
          <cell r="N259">
            <v>401140</v>
          </cell>
          <cell r="O259" t="str">
            <v>Fournisseurs Intercompany YC</v>
          </cell>
        </row>
        <row r="260">
          <cell r="B260">
            <v>3645000</v>
          </cell>
          <cell r="C260" t="str">
            <v>A/P Yzk Other</v>
          </cell>
          <cell r="D260" t="str">
            <v>Accounts Payable - Interco Yazaki Other</v>
          </cell>
          <cell r="E260" t="str">
            <v>X</v>
          </cell>
          <cell r="G260">
            <v>3600</v>
          </cell>
          <cell r="H260" t="str">
            <v>Payables</v>
          </cell>
          <cell r="K260" t="str">
            <v>02.02.2006</v>
          </cell>
          <cell r="L260" t="str">
            <v>UNGERAC</v>
          </cell>
          <cell r="M260">
            <v>93</v>
          </cell>
          <cell r="N260">
            <v>401150</v>
          </cell>
          <cell r="O260" t="str">
            <v>Fournisseurs Interco Yazaki Other</v>
          </cell>
        </row>
        <row r="261">
          <cell r="B261">
            <v>3649100</v>
          </cell>
          <cell r="C261" t="str">
            <v>A/P Unelim External</v>
          </cell>
          <cell r="D261" t="str">
            <v>Accounts Payable - Unelim on Consolidation Ext</v>
          </cell>
          <cell r="E261" t="str">
            <v>X</v>
          </cell>
          <cell r="G261">
            <v>3600</v>
          </cell>
          <cell r="H261" t="str">
            <v>Payables</v>
          </cell>
          <cell r="K261" t="str">
            <v>03.02.2009</v>
          </cell>
          <cell r="L261" t="str">
            <v>RFC_COMM</v>
          </cell>
          <cell r="M261">
            <v>93</v>
          </cell>
          <cell r="N261">
            <v>400000</v>
          </cell>
          <cell r="O261" t="str">
            <v>Fournisseurs &amp; comptes rattachés</v>
          </cell>
        </row>
        <row r="262">
          <cell r="B262">
            <v>3649310</v>
          </cell>
          <cell r="C262" t="str">
            <v>A/P Unelim Intraco</v>
          </cell>
          <cell r="D262" t="str">
            <v>Accounts Payable - Unelim on Consolidation Intraco</v>
          </cell>
          <cell r="E262" t="str">
            <v>X</v>
          </cell>
          <cell r="G262">
            <v>3600</v>
          </cell>
          <cell r="H262" t="str">
            <v>Payables</v>
          </cell>
          <cell r="K262" t="str">
            <v>02.02.2006</v>
          </cell>
          <cell r="L262" t="str">
            <v>UNGERAC</v>
          </cell>
          <cell r="M262">
            <v>93</v>
          </cell>
          <cell r="N262">
            <v>400000</v>
          </cell>
          <cell r="O262" t="str">
            <v>Fournisseurs &amp; comptes rattachés</v>
          </cell>
        </row>
        <row r="263">
          <cell r="B263">
            <v>3649330</v>
          </cell>
          <cell r="C263" t="str">
            <v>A/P Unelim IntraGrp</v>
          </cell>
          <cell r="D263" t="str">
            <v>Accounts Payable - Unelim on Consolidation Intrgrp</v>
          </cell>
          <cell r="E263" t="str">
            <v>X</v>
          </cell>
          <cell r="G263">
            <v>3600</v>
          </cell>
          <cell r="H263" t="str">
            <v>Payables</v>
          </cell>
          <cell r="K263" t="str">
            <v>02.02.2006</v>
          </cell>
          <cell r="L263" t="str">
            <v>UNGERAC</v>
          </cell>
          <cell r="M263">
            <v>93</v>
          </cell>
          <cell r="N263">
            <v>400000</v>
          </cell>
          <cell r="O263" t="str">
            <v>Fournisseurs &amp; comptes rattachés</v>
          </cell>
        </row>
        <row r="264">
          <cell r="B264">
            <v>3649360</v>
          </cell>
          <cell r="C264" t="str">
            <v>A/P Unelim Eur SBU</v>
          </cell>
          <cell r="D264" t="str">
            <v>Accounts Payable - Unelim on Consolidation Eur SBU</v>
          </cell>
          <cell r="E264" t="str">
            <v>X</v>
          </cell>
          <cell r="G264">
            <v>3600</v>
          </cell>
          <cell r="H264" t="str">
            <v>Payables</v>
          </cell>
          <cell r="K264" t="str">
            <v>02.02.2006</v>
          </cell>
          <cell r="L264" t="str">
            <v>UNGERAC</v>
          </cell>
          <cell r="M264">
            <v>93</v>
          </cell>
          <cell r="N264">
            <v>400000</v>
          </cell>
          <cell r="O264" t="str">
            <v>Fournisseurs &amp; comptes rattachés</v>
          </cell>
        </row>
        <row r="265">
          <cell r="B265">
            <v>3649380</v>
          </cell>
          <cell r="C265" t="str">
            <v>A/P Unelim SYST</v>
          </cell>
          <cell r="D265" t="str">
            <v>Accounts Payable - Unelim on Consolidation SYST</v>
          </cell>
          <cell r="E265" t="str">
            <v>X</v>
          </cell>
          <cell r="G265">
            <v>3600</v>
          </cell>
          <cell r="H265" t="str">
            <v>Payables</v>
          </cell>
          <cell r="K265" t="str">
            <v>03.02.2009</v>
          </cell>
          <cell r="L265" t="str">
            <v>RFC_COMM</v>
          </cell>
          <cell r="M265">
            <v>93</v>
          </cell>
          <cell r="N265">
            <v>400000</v>
          </cell>
          <cell r="O265" t="str">
            <v>Fournisseurs &amp; comptes rattachés</v>
          </cell>
        </row>
        <row r="266">
          <cell r="B266">
            <v>3649410</v>
          </cell>
          <cell r="C266" t="str">
            <v>A/P Unelim YC</v>
          </cell>
          <cell r="D266" t="str">
            <v>Accounts Payable - Unelim on Consolidation YC</v>
          </cell>
          <cell r="E266" t="str">
            <v>X</v>
          </cell>
          <cell r="G266">
            <v>3600</v>
          </cell>
          <cell r="H266" t="str">
            <v>Payables</v>
          </cell>
          <cell r="K266" t="str">
            <v>03.02.2009</v>
          </cell>
          <cell r="L266" t="str">
            <v>RFC_COMM</v>
          </cell>
          <cell r="M266">
            <v>93</v>
          </cell>
          <cell r="N266">
            <v>400000</v>
          </cell>
          <cell r="O266" t="str">
            <v>Fournisseurs &amp; comptes rattachés</v>
          </cell>
        </row>
        <row r="267">
          <cell r="B267">
            <v>3649460</v>
          </cell>
          <cell r="C267" t="str">
            <v>A/P Unelim Other YZK</v>
          </cell>
          <cell r="D267" t="str">
            <v>Accounts Payable - Unelim on Consolidation Oth YZ</v>
          </cell>
          <cell r="E267" t="str">
            <v>X</v>
          </cell>
          <cell r="G267">
            <v>3600</v>
          </cell>
          <cell r="H267" t="str">
            <v>Payables</v>
          </cell>
          <cell r="K267" t="str">
            <v>03.02.2009</v>
          </cell>
          <cell r="L267" t="str">
            <v>RFC_COMM</v>
          </cell>
          <cell r="M267">
            <v>93</v>
          </cell>
          <cell r="N267">
            <v>400000</v>
          </cell>
          <cell r="O267" t="str">
            <v>Fournisseurs &amp; comptes rattachés</v>
          </cell>
        </row>
        <row r="268">
          <cell r="B268">
            <v>3650000</v>
          </cell>
          <cell r="C268" t="str">
            <v>A/P Gross up</v>
          </cell>
          <cell r="D268" t="str">
            <v>Accounts Payable - Gross up</v>
          </cell>
          <cell r="E268" t="str">
            <v>X</v>
          </cell>
          <cell r="G268">
            <v>3600</v>
          </cell>
          <cell r="H268" t="str">
            <v>Payables</v>
          </cell>
          <cell r="K268" t="str">
            <v>03.02.2006</v>
          </cell>
          <cell r="L268" t="str">
            <v>BRANDEST</v>
          </cell>
          <cell r="M268">
            <v>93</v>
          </cell>
          <cell r="N268">
            <v>419700</v>
          </cell>
          <cell r="O268" t="str">
            <v>Clients - autres avoirs</v>
          </cell>
        </row>
        <row r="269">
          <cell r="B269">
            <v>3660100</v>
          </cell>
          <cell r="C269" t="str">
            <v>GRNI Dir External</v>
          </cell>
          <cell r="D269" t="str">
            <v>Received Not Invoiced (Direct) - External</v>
          </cell>
          <cell r="E269" t="str">
            <v>X</v>
          </cell>
          <cell r="G269">
            <v>3600</v>
          </cell>
          <cell r="H269" t="str">
            <v>Payables</v>
          </cell>
          <cell r="K269" t="str">
            <v>02.02.2006</v>
          </cell>
          <cell r="L269" t="str">
            <v>UNGERAC</v>
          </cell>
          <cell r="M269">
            <v>93</v>
          </cell>
          <cell r="N269">
            <v>408110</v>
          </cell>
          <cell r="O269" t="str">
            <v>Fournisseurs factures non parvenues</v>
          </cell>
        </row>
        <row r="270">
          <cell r="B270">
            <v>3660110</v>
          </cell>
          <cell r="C270" t="str">
            <v xml:space="preserve">GRNI Dir Ext Consi </v>
          </cell>
          <cell r="D270" t="str">
            <v>Received Not Invoiced(Direct)-External Consignment</v>
          </cell>
          <cell r="E270" t="str">
            <v>X</v>
          </cell>
          <cell r="G270">
            <v>3600</v>
          </cell>
          <cell r="H270" t="str">
            <v>Payables</v>
          </cell>
          <cell r="K270" t="str">
            <v>25.11.2014</v>
          </cell>
          <cell r="L270" t="str">
            <v>RFC_COMM</v>
          </cell>
          <cell r="M270">
            <v>93</v>
          </cell>
          <cell r="N270">
            <v>408125</v>
          </cell>
          <cell r="O270" t="str">
            <v>Fournisseurs factures non parvenues-External Consi</v>
          </cell>
        </row>
        <row r="271">
          <cell r="B271">
            <v>3660310</v>
          </cell>
          <cell r="C271" t="str">
            <v>GRNI Dir Intraco</v>
          </cell>
          <cell r="D271" t="str">
            <v>Received Not Invoiced (Direct) - Intraco</v>
          </cell>
          <cell r="E271" t="str">
            <v>X</v>
          </cell>
          <cell r="G271">
            <v>3600</v>
          </cell>
          <cell r="H271" t="str">
            <v>Payables</v>
          </cell>
          <cell r="K271" t="str">
            <v>02.02.2006</v>
          </cell>
          <cell r="L271" t="str">
            <v>UNGERAC</v>
          </cell>
          <cell r="M271">
            <v>93</v>
          </cell>
          <cell r="N271">
            <v>408111</v>
          </cell>
          <cell r="O271" t="str">
            <v>Fournisseurs factures non parvenues intraco</v>
          </cell>
        </row>
        <row r="272">
          <cell r="B272">
            <v>3660330</v>
          </cell>
          <cell r="C272" t="str">
            <v>GRNI Dir IntraGrp</v>
          </cell>
          <cell r="D272" t="str">
            <v>Received Not Invoiced (Direct) - Intra YEL Group</v>
          </cell>
          <cell r="E272" t="str">
            <v>X</v>
          </cell>
          <cell r="G272">
            <v>3600</v>
          </cell>
          <cell r="H272" t="str">
            <v>Payables</v>
          </cell>
          <cell r="K272" t="str">
            <v>02.02.2006</v>
          </cell>
          <cell r="L272" t="str">
            <v>UNGERAC</v>
          </cell>
          <cell r="M272">
            <v>93</v>
          </cell>
          <cell r="N272">
            <v>408112</v>
          </cell>
          <cell r="O272" t="str">
            <v>Fournisseurs factures non parvenues Intra YEL Grou</v>
          </cell>
        </row>
        <row r="273">
          <cell r="B273">
            <v>3660360</v>
          </cell>
          <cell r="C273" t="str">
            <v>GRNI Dir Eur SBU</v>
          </cell>
          <cell r="D273" t="str">
            <v>Received Not Invoiced (Direct) - Europe SBU</v>
          </cell>
          <cell r="E273" t="str">
            <v>X</v>
          </cell>
          <cell r="G273">
            <v>3600</v>
          </cell>
          <cell r="H273" t="str">
            <v>Payables</v>
          </cell>
          <cell r="K273" t="str">
            <v>02.02.2006</v>
          </cell>
          <cell r="L273" t="str">
            <v>UNGERAC</v>
          </cell>
          <cell r="M273">
            <v>93</v>
          </cell>
          <cell r="N273">
            <v>408113</v>
          </cell>
          <cell r="O273" t="str">
            <v>Fournisseurs factures non parvenues Europe SBU</v>
          </cell>
        </row>
        <row r="274">
          <cell r="B274">
            <v>3660380</v>
          </cell>
          <cell r="C274" t="str">
            <v>GRNI Dir SYST</v>
          </cell>
          <cell r="D274" t="str">
            <v>Received Not Invoiced (Direct) - SYST</v>
          </cell>
          <cell r="E274" t="str">
            <v>X</v>
          </cell>
          <cell r="G274">
            <v>3600</v>
          </cell>
          <cell r="H274" t="str">
            <v>Payables</v>
          </cell>
          <cell r="K274" t="str">
            <v>17.09.2008</v>
          </cell>
          <cell r="L274" t="str">
            <v>RFC_COMM</v>
          </cell>
          <cell r="M274">
            <v>93</v>
          </cell>
          <cell r="N274">
            <v>408123</v>
          </cell>
          <cell r="O274" t="str">
            <v>Fourn. factures non parvenues (Direct) - SYST</v>
          </cell>
        </row>
        <row r="275">
          <cell r="B275">
            <v>3660410</v>
          </cell>
          <cell r="C275" t="str">
            <v>GRNI Dir YC</v>
          </cell>
          <cell r="D275" t="str">
            <v>Received Not Invoiced (Direct) - Intercompany YC</v>
          </cell>
          <cell r="E275" t="str">
            <v>X</v>
          </cell>
          <cell r="G275">
            <v>3600</v>
          </cell>
          <cell r="H275" t="str">
            <v>Payables</v>
          </cell>
          <cell r="K275" t="str">
            <v>02.02.2006</v>
          </cell>
          <cell r="L275" t="str">
            <v>UNGERAC</v>
          </cell>
          <cell r="M275">
            <v>93</v>
          </cell>
          <cell r="N275">
            <v>408114</v>
          </cell>
          <cell r="O275" t="str">
            <v>Fournisseurs factures non parvenues Intercomp YC</v>
          </cell>
        </row>
        <row r="276">
          <cell r="B276">
            <v>3660460</v>
          </cell>
          <cell r="C276" t="str">
            <v>GRNI Dir Yzk Other</v>
          </cell>
          <cell r="D276" t="str">
            <v>Received Not Invoiced (Direct) - Interco Yaz Other</v>
          </cell>
          <cell r="E276" t="str">
            <v>X</v>
          </cell>
          <cell r="G276">
            <v>3600</v>
          </cell>
          <cell r="H276" t="str">
            <v>Payables</v>
          </cell>
          <cell r="K276" t="str">
            <v>02.02.2006</v>
          </cell>
          <cell r="L276" t="str">
            <v>UNGERAC</v>
          </cell>
          <cell r="M276">
            <v>93</v>
          </cell>
          <cell r="N276">
            <v>408115</v>
          </cell>
          <cell r="O276" t="str">
            <v>Fournisseurs factures non parvenues IntercoYazaki</v>
          </cell>
        </row>
        <row r="277">
          <cell r="B277">
            <v>3660990</v>
          </cell>
          <cell r="C277" t="str">
            <v>GRNI Dir Manual</v>
          </cell>
          <cell r="D277" t="str">
            <v>Received Not Invoiced (Direct) - Manual</v>
          </cell>
          <cell r="E277" t="str">
            <v>X</v>
          </cell>
          <cell r="G277">
            <v>3600</v>
          </cell>
          <cell r="H277" t="str">
            <v>Payables</v>
          </cell>
          <cell r="K277" t="str">
            <v>11.09.2006</v>
          </cell>
          <cell r="L277" t="str">
            <v>HARDYJA</v>
          </cell>
          <cell r="M277">
            <v>93</v>
          </cell>
          <cell r="N277">
            <v>408116</v>
          </cell>
          <cell r="O277" t="str">
            <v>Fournisseurs factures non parvenues</v>
          </cell>
        </row>
        <row r="278">
          <cell r="B278">
            <v>3670100</v>
          </cell>
          <cell r="C278" t="str">
            <v>GRNI Ind External</v>
          </cell>
          <cell r="D278" t="str">
            <v>Received Not Invoiced (Indirect) - External</v>
          </cell>
          <cell r="E278" t="str">
            <v>X</v>
          </cell>
          <cell r="G278">
            <v>3600</v>
          </cell>
          <cell r="H278" t="str">
            <v>Payables</v>
          </cell>
          <cell r="K278" t="str">
            <v>02.02.2006</v>
          </cell>
          <cell r="L278" t="str">
            <v>UNGERAC</v>
          </cell>
          <cell r="M278">
            <v>93</v>
          </cell>
          <cell r="N278">
            <v>408117</v>
          </cell>
          <cell r="O278" t="str">
            <v>Autres fournisseursFNP external Maroc</v>
          </cell>
        </row>
        <row r="279">
          <cell r="B279">
            <v>3670310</v>
          </cell>
          <cell r="C279" t="str">
            <v>GRNI Ind Intraco</v>
          </cell>
          <cell r="D279" t="str">
            <v>Received Not Invoiced (Indirect) - Intraco</v>
          </cell>
          <cell r="E279" t="str">
            <v>X</v>
          </cell>
          <cell r="G279">
            <v>3600</v>
          </cell>
          <cell r="H279" t="str">
            <v>Payables</v>
          </cell>
          <cell r="K279" t="str">
            <v>02.02.2006</v>
          </cell>
          <cell r="L279" t="str">
            <v>UNGERAC</v>
          </cell>
          <cell r="M279">
            <v>93</v>
          </cell>
          <cell r="N279">
            <v>408118</v>
          </cell>
          <cell r="O279" t="str">
            <v>Autres fournisseurs intraco</v>
          </cell>
        </row>
        <row r="280">
          <cell r="B280">
            <v>3670330</v>
          </cell>
          <cell r="C280" t="str">
            <v>GRNI Ind IntraGrp</v>
          </cell>
          <cell r="D280" t="str">
            <v>Received Not Invoiced (Indirect) - Intra YEL Group</v>
          </cell>
          <cell r="E280" t="str">
            <v>X</v>
          </cell>
          <cell r="G280">
            <v>3600</v>
          </cell>
          <cell r="H280" t="str">
            <v>Payables</v>
          </cell>
          <cell r="K280" t="str">
            <v>02.02.2006</v>
          </cell>
          <cell r="L280" t="str">
            <v>UNGERAC</v>
          </cell>
          <cell r="M280">
            <v>93</v>
          </cell>
          <cell r="N280">
            <v>408119</v>
          </cell>
          <cell r="O280" t="str">
            <v>Autres fournisseurs Intra YEL Group</v>
          </cell>
        </row>
        <row r="281">
          <cell r="B281">
            <v>3670360</v>
          </cell>
          <cell r="C281" t="str">
            <v>GRNI Ind Eur SBU</v>
          </cell>
          <cell r="D281" t="str">
            <v>Received Not Invoiced (Indirect) - Europe SBU</v>
          </cell>
          <cell r="E281" t="str">
            <v>X</v>
          </cell>
          <cell r="G281">
            <v>3600</v>
          </cell>
          <cell r="H281" t="str">
            <v>Payables</v>
          </cell>
          <cell r="K281" t="str">
            <v>02.02.2006</v>
          </cell>
          <cell r="L281" t="str">
            <v>UNGERAC</v>
          </cell>
          <cell r="M281">
            <v>93</v>
          </cell>
          <cell r="N281">
            <v>408120</v>
          </cell>
          <cell r="O281" t="str">
            <v>Autres fournisseurs Europe SBU</v>
          </cell>
        </row>
        <row r="282">
          <cell r="B282">
            <v>3670380</v>
          </cell>
          <cell r="C282" t="str">
            <v>GRNI Ind Eur SYST</v>
          </cell>
          <cell r="D282" t="str">
            <v>Received Not Invoiced (Indirect) - SYST</v>
          </cell>
          <cell r="E282" t="str">
            <v>X</v>
          </cell>
          <cell r="G282">
            <v>3600</v>
          </cell>
          <cell r="H282" t="str">
            <v>Payables</v>
          </cell>
          <cell r="K282" t="str">
            <v>17.09.2008</v>
          </cell>
          <cell r="L282" t="str">
            <v>RFC_COMM</v>
          </cell>
          <cell r="M282">
            <v>93</v>
          </cell>
          <cell r="N282">
            <v>408124</v>
          </cell>
          <cell r="O282" t="str">
            <v>Received Not Invoiced (Indirect) - SYST</v>
          </cell>
        </row>
        <row r="283">
          <cell r="B283">
            <v>3670410</v>
          </cell>
          <cell r="C283" t="str">
            <v>GRNI Ind YC</v>
          </cell>
          <cell r="D283" t="str">
            <v>Received Not Invoiced (Indirect) - Intercompany YC</v>
          </cell>
          <cell r="E283" t="str">
            <v>X</v>
          </cell>
          <cell r="G283">
            <v>3600</v>
          </cell>
          <cell r="H283" t="str">
            <v>Payables</v>
          </cell>
          <cell r="K283" t="str">
            <v>02.02.2006</v>
          </cell>
          <cell r="L283" t="str">
            <v>UNGERAC</v>
          </cell>
          <cell r="M283">
            <v>93</v>
          </cell>
          <cell r="N283">
            <v>408121</v>
          </cell>
          <cell r="O283" t="str">
            <v>Autres fournisseurs Intercompany YC</v>
          </cell>
        </row>
        <row r="284">
          <cell r="B284">
            <v>3670460</v>
          </cell>
          <cell r="C284" t="str">
            <v>GRNI Ind Yzk Other</v>
          </cell>
          <cell r="D284" t="str">
            <v>Received Not Invoiced (Indirect) - Interco Yaz Oth</v>
          </cell>
          <cell r="E284" t="str">
            <v>X</v>
          </cell>
          <cell r="G284">
            <v>3600</v>
          </cell>
          <cell r="H284" t="str">
            <v>Payables</v>
          </cell>
          <cell r="K284" t="str">
            <v>02.02.2006</v>
          </cell>
          <cell r="L284" t="str">
            <v>UNGERAC</v>
          </cell>
          <cell r="M284">
            <v>93</v>
          </cell>
          <cell r="N284">
            <v>408122</v>
          </cell>
          <cell r="O284" t="str">
            <v>Autres fournisseurs Interco Yazaki Other</v>
          </cell>
        </row>
        <row r="285">
          <cell r="B285">
            <v>3680000</v>
          </cell>
          <cell r="C285" t="str">
            <v>Unreal Gains/Losses</v>
          </cell>
          <cell r="D285" t="str">
            <v>Unrealised Gains and Losses</v>
          </cell>
          <cell r="E285" t="str">
            <v>X</v>
          </cell>
          <cell r="G285">
            <v>3600</v>
          </cell>
          <cell r="H285" t="str">
            <v>Payables</v>
          </cell>
          <cell r="K285" t="str">
            <v>02.02.2006</v>
          </cell>
          <cell r="L285" t="str">
            <v>UNGERAC</v>
          </cell>
          <cell r="M285">
            <v>93</v>
          </cell>
          <cell r="N285">
            <v>400000</v>
          </cell>
          <cell r="O285" t="str">
            <v>Fournisseurs &amp; comptes rattachés</v>
          </cell>
        </row>
        <row r="286">
          <cell r="B286">
            <v>3680310</v>
          </cell>
          <cell r="C286" t="str">
            <v>A/P Intraco Unrls GL</v>
          </cell>
          <cell r="D286" t="str">
            <v>A/P Intraco Unreal Gains Losses</v>
          </cell>
          <cell r="E286" t="str">
            <v>X</v>
          </cell>
          <cell r="G286">
            <v>3600</v>
          </cell>
          <cell r="H286" t="str">
            <v>Payables</v>
          </cell>
          <cell r="K286" t="str">
            <v>14.03.2014</v>
          </cell>
          <cell r="L286" t="str">
            <v>RFC_COMM</v>
          </cell>
          <cell r="M286">
            <v>93</v>
          </cell>
          <cell r="N286">
            <v>401200</v>
          </cell>
          <cell r="O286" t="str">
            <v>Fournisseurs &amp; comptes rattachés - Consolidation</v>
          </cell>
        </row>
        <row r="287">
          <cell r="B287">
            <v>3680330</v>
          </cell>
          <cell r="C287" t="str">
            <v>A/P Intra Grp Unreal</v>
          </cell>
          <cell r="D287" t="str">
            <v>A/P Intra Grp Unreal Gains Losses</v>
          </cell>
          <cell r="E287" t="str">
            <v>X</v>
          </cell>
          <cell r="G287">
            <v>3600</v>
          </cell>
          <cell r="H287" t="str">
            <v>Payables</v>
          </cell>
          <cell r="K287" t="str">
            <v>14.03.2014</v>
          </cell>
          <cell r="L287" t="str">
            <v>RFC_COMM</v>
          </cell>
          <cell r="M287">
            <v>93</v>
          </cell>
          <cell r="N287">
            <v>401200</v>
          </cell>
          <cell r="O287" t="str">
            <v>Fournisseurs &amp; comptes rattachés - Consolidation</v>
          </cell>
        </row>
        <row r="288">
          <cell r="B288">
            <v>3680360</v>
          </cell>
          <cell r="C288" t="str">
            <v>A/P Eur SBU Unreal G</v>
          </cell>
          <cell r="D288" t="str">
            <v>A/P Eur SBU Unreal Gains Losses</v>
          </cell>
          <cell r="E288" t="str">
            <v>X</v>
          </cell>
          <cell r="G288">
            <v>3600</v>
          </cell>
          <cell r="H288" t="str">
            <v>Payables</v>
          </cell>
          <cell r="K288" t="str">
            <v>14.03.2014</v>
          </cell>
          <cell r="L288" t="str">
            <v>RFC_COMM</v>
          </cell>
          <cell r="M288">
            <v>93</v>
          </cell>
          <cell r="N288">
            <v>401200</v>
          </cell>
          <cell r="O288" t="str">
            <v>Fournisseurs &amp; comptes rattachés - Consolidation</v>
          </cell>
        </row>
        <row r="289">
          <cell r="B289">
            <v>3680380</v>
          </cell>
          <cell r="C289" t="str">
            <v>A/P SYST Unreal Gain</v>
          </cell>
          <cell r="D289" t="str">
            <v>A/P SYST Unreal Gains Losses</v>
          </cell>
          <cell r="E289" t="str">
            <v>X</v>
          </cell>
          <cell r="G289">
            <v>3600</v>
          </cell>
          <cell r="H289" t="str">
            <v>Payables</v>
          </cell>
          <cell r="K289" t="str">
            <v>14.03.2014</v>
          </cell>
          <cell r="L289" t="str">
            <v>RFC_COMM</v>
          </cell>
          <cell r="M289">
            <v>93</v>
          </cell>
          <cell r="N289">
            <v>401200</v>
          </cell>
          <cell r="O289" t="str">
            <v>Fournisseurs &amp; comptes rattachés - Consolidation</v>
          </cell>
        </row>
        <row r="290">
          <cell r="B290">
            <v>3710010</v>
          </cell>
          <cell r="C290" t="str">
            <v>VAT Payable Stndrd</v>
          </cell>
          <cell r="D290" t="str">
            <v>VAT Payable Standard Rate</v>
          </cell>
          <cell r="E290" t="str">
            <v>X</v>
          </cell>
          <cell r="G290">
            <v>3700</v>
          </cell>
          <cell r="H290" t="str">
            <v>Other Payables</v>
          </cell>
          <cell r="K290" t="str">
            <v>02.02.2006</v>
          </cell>
          <cell r="L290" t="str">
            <v>UNGERAC</v>
          </cell>
          <cell r="M290">
            <v>93</v>
          </cell>
          <cell r="N290">
            <v>436700</v>
          </cell>
          <cell r="O290" t="str">
            <v>Taxes sur le chiffre d'affaires collectées par l'e</v>
          </cell>
        </row>
        <row r="291">
          <cell r="B291">
            <v>3710020</v>
          </cell>
          <cell r="C291" t="str">
            <v>VAT Payable LR1</v>
          </cell>
          <cell r="D291" t="str">
            <v>VAT Payable Lower Rate</v>
          </cell>
          <cell r="E291" t="str">
            <v>X</v>
          </cell>
          <cell r="G291">
            <v>3700</v>
          </cell>
          <cell r="H291" t="str">
            <v>Other Payables</v>
          </cell>
          <cell r="K291" t="str">
            <v>02.02.2006</v>
          </cell>
          <cell r="L291" t="str">
            <v>UNGERAC</v>
          </cell>
          <cell r="M291">
            <v>93</v>
          </cell>
          <cell r="N291">
            <v>436700</v>
          </cell>
          <cell r="O291" t="str">
            <v>Taxes sur le chiffre d'affaires collectées par l'e</v>
          </cell>
        </row>
        <row r="292">
          <cell r="B292">
            <v>3710030</v>
          </cell>
          <cell r="C292" t="str">
            <v>VAT Payable LR2</v>
          </cell>
          <cell r="D292" t="str">
            <v>VAT Payable Lower Rate II</v>
          </cell>
          <cell r="E292" t="str">
            <v>X</v>
          </cell>
          <cell r="G292">
            <v>3700</v>
          </cell>
          <cell r="H292" t="str">
            <v>Other Payables</v>
          </cell>
          <cell r="K292" t="str">
            <v>02.02.2006</v>
          </cell>
          <cell r="L292" t="str">
            <v>UNGERAC</v>
          </cell>
          <cell r="M292">
            <v>93</v>
          </cell>
          <cell r="N292">
            <v>436700</v>
          </cell>
          <cell r="O292" t="str">
            <v>Taxes sur le chiffre d'affaires collectées par l'e</v>
          </cell>
        </row>
        <row r="293">
          <cell r="B293">
            <v>3710040</v>
          </cell>
          <cell r="C293" t="str">
            <v>VAT Payable 0%</v>
          </cell>
          <cell r="D293" t="str">
            <v>VAT Payable Zero Percent</v>
          </cell>
          <cell r="E293" t="str">
            <v>X</v>
          </cell>
          <cell r="G293">
            <v>3700</v>
          </cell>
          <cell r="H293" t="str">
            <v>Other Payables</v>
          </cell>
          <cell r="K293" t="str">
            <v>02.02.2006</v>
          </cell>
          <cell r="L293" t="str">
            <v>UNGERAC</v>
          </cell>
          <cell r="M293">
            <v>93</v>
          </cell>
          <cell r="N293">
            <v>436711</v>
          </cell>
          <cell r="O293" t="str">
            <v>Etat TVA facturées 0  pour cent</v>
          </cell>
        </row>
        <row r="294">
          <cell r="B294">
            <v>3710110</v>
          </cell>
          <cell r="C294" t="str">
            <v>VAT Payable EU</v>
          </cell>
          <cell r="D294" t="str">
            <v>VAT Payable EU</v>
          </cell>
          <cell r="E294" t="str">
            <v>X</v>
          </cell>
          <cell r="G294">
            <v>3700</v>
          </cell>
          <cell r="H294" t="str">
            <v>Other Payables</v>
          </cell>
          <cell r="K294" t="str">
            <v>02.02.2006</v>
          </cell>
          <cell r="L294" t="str">
            <v>UNGERAC</v>
          </cell>
          <cell r="M294">
            <v>93</v>
          </cell>
          <cell r="N294">
            <v>436700</v>
          </cell>
          <cell r="O294" t="str">
            <v>Taxes sur le chiffre d'affaires collectées par l'e</v>
          </cell>
        </row>
        <row r="295">
          <cell r="B295">
            <v>3710120</v>
          </cell>
          <cell r="C295" t="str">
            <v>VAT Payable Imports</v>
          </cell>
          <cell r="D295" t="str">
            <v>VAT Payable on imports</v>
          </cell>
          <cell r="E295" t="str">
            <v>X</v>
          </cell>
          <cell r="G295">
            <v>3700</v>
          </cell>
          <cell r="H295" t="str">
            <v>Other Payables</v>
          </cell>
          <cell r="K295" t="str">
            <v>02.02.2006</v>
          </cell>
          <cell r="L295" t="str">
            <v>UNGERAC</v>
          </cell>
          <cell r="M295">
            <v>93</v>
          </cell>
          <cell r="N295">
            <v>436700</v>
          </cell>
          <cell r="O295" t="str">
            <v>Taxes sur le chiffre d'affaires collectées par l'e</v>
          </cell>
        </row>
        <row r="296">
          <cell r="B296">
            <v>3710130</v>
          </cell>
          <cell r="C296" t="str">
            <v>VAT Others</v>
          </cell>
          <cell r="D296" t="str">
            <v>VAT Others</v>
          </cell>
          <cell r="E296" t="str">
            <v>X</v>
          </cell>
          <cell r="G296">
            <v>3700</v>
          </cell>
          <cell r="H296" t="str">
            <v>Other Payables</v>
          </cell>
          <cell r="K296" t="str">
            <v>02.02.2006</v>
          </cell>
          <cell r="L296" t="str">
            <v>UNGERAC</v>
          </cell>
          <cell r="M296">
            <v>93</v>
          </cell>
          <cell r="N296">
            <v>436711</v>
          </cell>
          <cell r="O296" t="str">
            <v>Etat TVA facturées 0  pour cent</v>
          </cell>
        </row>
        <row r="297">
          <cell r="B297">
            <v>3710140</v>
          </cell>
          <cell r="C297" t="str">
            <v>VAT Prior Years</v>
          </cell>
          <cell r="D297" t="str">
            <v>VAT Prior Years</v>
          </cell>
          <cell r="E297" t="str">
            <v>X</v>
          </cell>
          <cell r="G297">
            <v>3700</v>
          </cell>
          <cell r="H297" t="str">
            <v>Other Payables</v>
          </cell>
          <cell r="K297" t="str">
            <v>02.02.2006</v>
          </cell>
          <cell r="L297" t="str">
            <v>UNGERAC</v>
          </cell>
          <cell r="M297">
            <v>93</v>
          </cell>
          <cell r="N297">
            <v>436700</v>
          </cell>
          <cell r="O297" t="str">
            <v>Taxes sur le chiffre d'affaires collectées par l'e</v>
          </cell>
        </row>
        <row r="298">
          <cell r="B298">
            <v>3710310</v>
          </cell>
          <cell r="C298" t="str">
            <v>VAT Pay Std 2nd Ctry</v>
          </cell>
          <cell r="D298" t="str">
            <v>VAT Pay Std Rate 2nd Ctry</v>
          </cell>
          <cell r="E298" t="str">
            <v>X</v>
          </cell>
          <cell r="G298">
            <v>3700</v>
          </cell>
          <cell r="H298" t="str">
            <v>Other Payables</v>
          </cell>
          <cell r="K298" t="str">
            <v>02.02.2006</v>
          </cell>
          <cell r="L298" t="str">
            <v>UNGERAC</v>
          </cell>
          <cell r="M298">
            <v>93</v>
          </cell>
          <cell r="N298">
            <v>436700</v>
          </cell>
          <cell r="O298" t="str">
            <v>Taxes sur le chiffre d'affaires collectées par l'e</v>
          </cell>
        </row>
        <row r="299">
          <cell r="B299">
            <v>3710320</v>
          </cell>
          <cell r="C299" t="str">
            <v>VAT Pay LR1 2nd Ctry</v>
          </cell>
          <cell r="D299" t="str">
            <v>VAT Pay Lower Rate 2nd Ctry</v>
          </cell>
          <cell r="E299" t="str">
            <v>X</v>
          </cell>
          <cell r="G299">
            <v>3700</v>
          </cell>
          <cell r="H299" t="str">
            <v>Other Payables</v>
          </cell>
          <cell r="K299" t="str">
            <v>02.02.2006</v>
          </cell>
          <cell r="L299" t="str">
            <v>UNGERAC</v>
          </cell>
          <cell r="M299">
            <v>93</v>
          </cell>
          <cell r="N299">
            <v>436700</v>
          </cell>
          <cell r="O299" t="str">
            <v>Taxes sur le chiffre d'affaires collectées par l'e</v>
          </cell>
        </row>
        <row r="300">
          <cell r="B300">
            <v>3710330</v>
          </cell>
          <cell r="C300" t="str">
            <v>VAT Pay LR2 2nd Ctry</v>
          </cell>
          <cell r="D300" t="str">
            <v>VAT Payable Lower Rate II 2nd Country</v>
          </cell>
          <cell r="E300" t="str">
            <v>X</v>
          </cell>
          <cell r="G300">
            <v>3700</v>
          </cell>
          <cell r="H300" t="str">
            <v>Other Payables</v>
          </cell>
          <cell r="K300" t="str">
            <v>02.02.2006</v>
          </cell>
          <cell r="L300" t="str">
            <v>UNGERAC</v>
          </cell>
          <cell r="M300">
            <v>93</v>
          </cell>
          <cell r="N300">
            <v>436700</v>
          </cell>
          <cell r="O300" t="str">
            <v>Taxes sur le chiffre d'affaires collectées par l'e</v>
          </cell>
        </row>
        <row r="301">
          <cell r="B301">
            <v>3710340</v>
          </cell>
          <cell r="C301" t="str">
            <v>VAT Pay 0% 2nd Ctry</v>
          </cell>
          <cell r="D301" t="str">
            <v>VAT Payable Zero Percent 2nd Country</v>
          </cell>
          <cell r="E301" t="str">
            <v>X</v>
          </cell>
          <cell r="G301">
            <v>3700</v>
          </cell>
          <cell r="H301" t="str">
            <v>Other Payables</v>
          </cell>
          <cell r="K301" t="str">
            <v>02.02.2006</v>
          </cell>
          <cell r="L301" t="str">
            <v>UNGERAC</v>
          </cell>
          <cell r="M301">
            <v>93</v>
          </cell>
          <cell r="N301">
            <v>436700</v>
          </cell>
          <cell r="O301" t="str">
            <v>Taxes sur le chiffre d'affaires collectées par l'e</v>
          </cell>
        </row>
        <row r="302">
          <cell r="B302">
            <v>3710410</v>
          </cell>
          <cell r="C302" t="str">
            <v>VAT Pay EU 3rd Ctry</v>
          </cell>
          <cell r="D302" t="str">
            <v>VAT Payable EU 3rd Ctry</v>
          </cell>
          <cell r="E302" t="str">
            <v>X</v>
          </cell>
          <cell r="G302">
            <v>3700</v>
          </cell>
          <cell r="H302" t="str">
            <v>Other Payables</v>
          </cell>
          <cell r="K302" t="str">
            <v>02.02.2006</v>
          </cell>
          <cell r="L302" t="str">
            <v>UNGERAC</v>
          </cell>
          <cell r="M302">
            <v>93</v>
          </cell>
          <cell r="N302">
            <v>436700</v>
          </cell>
          <cell r="O302" t="str">
            <v>Taxes sur le chiffre d'affaires collectées par l'e</v>
          </cell>
        </row>
        <row r="303">
          <cell r="B303">
            <v>3710420</v>
          </cell>
          <cell r="C303" t="str">
            <v>VAT Pay Imp 3rd Ctry</v>
          </cell>
          <cell r="D303" t="str">
            <v>VAT Payable on Imports 3rd Ctry</v>
          </cell>
          <cell r="E303" t="str">
            <v>X</v>
          </cell>
          <cell r="G303">
            <v>3700</v>
          </cell>
          <cell r="H303" t="str">
            <v>Other Payables</v>
          </cell>
          <cell r="K303" t="str">
            <v>02.02.2006</v>
          </cell>
          <cell r="L303" t="str">
            <v>UNGERAC</v>
          </cell>
          <cell r="M303">
            <v>93</v>
          </cell>
          <cell r="N303">
            <v>436700</v>
          </cell>
          <cell r="O303" t="str">
            <v>Taxes sur le chiffre d'affaires collectées par l'e</v>
          </cell>
        </row>
        <row r="304">
          <cell r="B304">
            <v>3710430</v>
          </cell>
          <cell r="C304" t="str">
            <v>VAT Pay Std 3rd Ctry</v>
          </cell>
          <cell r="D304" t="str">
            <v>VAT Pay Std Rate 3rd Ctry</v>
          </cell>
          <cell r="E304" t="str">
            <v>X</v>
          </cell>
          <cell r="G304">
            <v>3700</v>
          </cell>
          <cell r="H304" t="str">
            <v>Other Payables</v>
          </cell>
          <cell r="K304" t="str">
            <v>02.02.2006</v>
          </cell>
          <cell r="L304" t="str">
            <v>UNGERAC</v>
          </cell>
          <cell r="M304">
            <v>93</v>
          </cell>
          <cell r="N304">
            <v>436700</v>
          </cell>
          <cell r="O304" t="str">
            <v>Taxes sur le chiffre d'affaires collectées par l'e</v>
          </cell>
        </row>
        <row r="305">
          <cell r="B305">
            <v>3710510</v>
          </cell>
          <cell r="C305" t="str">
            <v>VAT Pay EU 4th Ctry</v>
          </cell>
          <cell r="D305" t="str">
            <v>VAT Payable EU 4th Ctry</v>
          </cell>
          <cell r="E305" t="str">
            <v>X</v>
          </cell>
          <cell r="G305">
            <v>3700</v>
          </cell>
          <cell r="H305" t="str">
            <v>Other Payables</v>
          </cell>
          <cell r="K305" t="str">
            <v>03.02.2006</v>
          </cell>
          <cell r="L305" t="str">
            <v>BRANDEST</v>
          </cell>
          <cell r="M305">
            <v>93</v>
          </cell>
          <cell r="N305">
            <v>436700</v>
          </cell>
          <cell r="O305" t="str">
            <v>Taxes sur le chiffre d'affaires collectées par l'e</v>
          </cell>
        </row>
        <row r="306">
          <cell r="B306">
            <v>3710520</v>
          </cell>
          <cell r="C306" t="str">
            <v>VAT Pay Imp 4th Ctry</v>
          </cell>
          <cell r="D306" t="str">
            <v>VAT Payable on Imports 4th Ctry</v>
          </cell>
          <cell r="E306" t="str">
            <v>X</v>
          </cell>
          <cell r="G306">
            <v>3700</v>
          </cell>
          <cell r="H306" t="str">
            <v>Other Payables</v>
          </cell>
          <cell r="K306" t="str">
            <v>03.02.2006</v>
          </cell>
          <cell r="L306" t="str">
            <v>BRANDEST</v>
          </cell>
          <cell r="M306">
            <v>93</v>
          </cell>
          <cell r="N306">
            <v>436700</v>
          </cell>
          <cell r="O306" t="str">
            <v>Taxes sur le chiffre d'affaires collectées par l'e</v>
          </cell>
        </row>
        <row r="307">
          <cell r="B307">
            <v>3710530</v>
          </cell>
          <cell r="C307" t="str">
            <v>VAT Pay Std 4th Ctry</v>
          </cell>
          <cell r="D307" t="str">
            <v>VAT Pay Std Rate 4th Ctry</v>
          </cell>
          <cell r="E307" t="str">
            <v>X</v>
          </cell>
          <cell r="G307">
            <v>3700</v>
          </cell>
          <cell r="H307" t="str">
            <v>Other Payables</v>
          </cell>
          <cell r="K307" t="str">
            <v>03.02.2006</v>
          </cell>
          <cell r="L307" t="str">
            <v>BRANDEST</v>
          </cell>
          <cell r="M307">
            <v>93</v>
          </cell>
          <cell r="N307">
            <v>436700</v>
          </cell>
          <cell r="O307" t="str">
            <v>Taxes sur le chiffre d'affaires collectées par l'e</v>
          </cell>
        </row>
        <row r="308">
          <cell r="B308">
            <v>3710610</v>
          </cell>
          <cell r="C308" t="str">
            <v>VAT Pay EU 5th Ctry</v>
          </cell>
          <cell r="D308" t="str">
            <v>VAT Payable EU 5th Ctry</v>
          </cell>
          <cell r="E308" t="str">
            <v>X</v>
          </cell>
          <cell r="G308">
            <v>3700</v>
          </cell>
          <cell r="H308" t="str">
            <v>Other Payables</v>
          </cell>
          <cell r="K308" t="str">
            <v>23.10.2007</v>
          </cell>
          <cell r="L308" t="str">
            <v>RFC_COMM</v>
          </cell>
          <cell r="M308">
            <v>93</v>
          </cell>
          <cell r="N308">
            <v>436700</v>
          </cell>
          <cell r="O308" t="str">
            <v>Taxes sur le chiffre d'affaires collectées par l'e</v>
          </cell>
        </row>
        <row r="309">
          <cell r="B309">
            <v>3710620</v>
          </cell>
          <cell r="C309" t="str">
            <v>VAT Pay Imp 5th Ctry</v>
          </cell>
          <cell r="D309" t="str">
            <v>VAT Payable on Imports 5th Ctry</v>
          </cell>
          <cell r="E309" t="str">
            <v>X</v>
          </cell>
          <cell r="G309">
            <v>3700</v>
          </cell>
          <cell r="H309" t="str">
            <v>Other Payables</v>
          </cell>
          <cell r="K309" t="str">
            <v>23.10.2007</v>
          </cell>
          <cell r="L309" t="str">
            <v>RFC_COMM</v>
          </cell>
          <cell r="M309">
            <v>93</v>
          </cell>
          <cell r="N309">
            <v>436700</v>
          </cell>
          <cell r="O309" t="str">
            <v>Taxes sur le chiffre d'affaires collectées par l'e</v>
          </cell>
        </row>
        <row r="310">
          <cell r="B310">
            <v>3710630</v>
          </cell>
          <cell r="C310" t="str">
            <v>VAT Pay Std 5th Ctry</v>
          </cell>
          <cell r="D310" t="str">
            <v>VAT Pay Std Rate 5th Ctry</v>
          </cell>
          <cell r="E310" t="str">
            <v>X</v>
          </cell>
          <cell r="G310">
            <v>3700</v>
          </cell>
          <cell r="H310" t="str">
            <v>Other Payables</v>
          </cell>
          <cell r="K310" t="str">
            <v>23.10.2007</v>
          </cell>
          <cell r="L310" t="str">
            <v>RFC_COMM</v>
          </cell>
          <cell r="M310">
            <v>93</v>
          </cell>
          <cell r="N310">
            <v>436700</v>
          </cell>
          <cell r="O310" t="str">
            <v>Taxes sur le chiffre d'affaires collectées par l'e</v>
          </cell>
        </row>
        <row r="311">
          <cell r="B311">
            <v>3710900</v>
          </cell>
          <cell r="C311" t="str">
            <v>VAT Regularisation</v>
          </cell>
          <cell r="D311" t="str">
            <v>VAT Regularisation</v>
          </cell>
          <cell r="E311" t="str">
            <v>X</v>
          </cell>
          <cell r="G311">
            <v>3700</v>
          </cell>
          <cell r="H311" t="str">
            <v>Other Payables</v>
          </cell>
          <cell r="K311" t="str">
            <v>02.02.2006</v>
          </cell>
          <cell r="L311" t="str">
            <v>UNGERAC</v>
          </cell>
          <cell r="M311">
            <v>93</v>
          </cell>
          <cell r="N311">
            <v>436700</v>
          </cell>
          <cell r="O311" t="str">
            <v>Taxes sur le chiffre d'affaires collectées par l'e</v>
          </cell>
        </row>
        <row r="312">
          <cell r="B312">
            <v>3710980</v>
          </cell>
          <cell r="C312" t="str">
            <v>VAT Payable Clearing</v>
          </cell>
          <cell r="D312" t="str">
            <v>VAT Payable Post Clearing</v>
          </cell>
          <cell r="E312" t="str">
            <v>X</v>
          </cell>
          <cell r="G312">
            <v>3700</v>
          </cell>
          <cell r="H312" t="str">
            <v>Other Payables</v>
          </cell>
          <cell r="K312" t="str">
            <v>02.02.2006</v>
          </cell>
          <cell r="L312" t="str">
            <v>UNGERAC</v>
          </cell>
          <cell r="M312">
            <v>93</v>
          </cell>
          <cell r="N312">
            <v>436700</v>
          </cell>
          <cell r="O312" t="str">
            <v>Taxes sur le chiffre d'affaires collectées par l'e</v>
          </cell>
        </row>
        <row r="313">
          <cell r="B313">
            <v>3712010</v>
          </cell>
          <cell r="C313" t="str">
            <v>VAT Pay Serv Std</v>
          </cell>
          <cell r="D313" t="str">
            <v>VAT Payable Standard Rate Services</v>
          </cell>
          <cell r="E313" t="str">
            <v>X</v>
          </cell>
          <cell r="G313">
            <v>3700</v>
          </cell>
          <cell r="H313" t="str">
            <v>Other Payables</v>
          </cell>
          <cell r="K313" t="str">
            <v>02.02.2006</v>
          </cell>
          <cell r="L313" t="str">
            <v>UNGERAC</v>
          </cell>
          <cell r="M313">
            <v>93</v>
          </cell>
          <cell r="N313">
            <v>436700</v>
          </cell>
          <cell r="O313" t="str">
            <v>Taxes sur le chiffre d'affaires collectées par l'e</v>
          </cell>
        </row>
        <row r="314">
          <cell r="B314">
            <v>3712020</v>
          </cell>
          <cell r="C314" t="str">
            <v>VAT Pay Serv LR1</v>
          </cell>
          <cell r="D314" t="str">
            <v>VAT Payable Lower Rate Services</v>
          </cell>
          <cell r="E314" t="str">
            <v>X</v>
          </cell>
          <cell r="G314">
            <v>3700</v>
          </cell>
          <cell r="H314" t="str">
            <v>Other Payables</v>
          </cell>
          <cell r="K314" t="str">
            <v>02.02.2006</v>
          </cell>
          <cell r="L314" t="str">
            <v>UNGERAC</v>
          </cell>
          <cell r="M314">
            <v>93</v>
          </cell>
          <cell r="N314">
            <v>436700</v>
          </cell>
          <cell r="O314" t="str">
            <v>Taxes sur le chiffre d'affaires collectées par l'e</v>
          </cell>
        </row>
        <row r="315">
          <cell r="B315">
            <v>3712030</v>
          </cell>
          <cell r="C315" t="str">
            <v>VAT Pay Serv LR2</v>
          </cell>
          <cell r="D315" t="str">
            <v>VAT Payable Lower Rate II Services</v>
          </cell>
          <cell r="E315" t="str">
            <v>X</v>
          </cell>
          <cell r="G315">
            <v>3700</v>
          </cell>
          <cell r="H315" t="str">
            <v>Other Payables</v>
          </cell>
          <cell r="K315" t="str">
            <v>02.02.2006</v>
          </cell>
          <cell r="L315" t="str">
            <v>UNGERAC</v>
          </cell>
          <cell r="M315">
            <v>93</v>
          </cell>
          <cell r="N315">
            <v>436700</v>
          </cell>
          <cell r="O315" t="str">
            <v>Taxes sur le chiffre d'affaires collectées par l'e</v>
          </cell>
        </row>
        <row r="316">
          <cell r="B316">
            <v>3712040</v>
          </cell>
          <cell r="C316" t="str">
            <v>VAT Pay Serv 0%</v>
          </cell>
          <cell r="D316" t="str">
            <v>VAT Payable Zero Percent Services</v>
          </cell>
          <cell r="E316" t="str">
            <v>X</v>
          </cell>
          <cell r="G316">
            <v>3700</v>
          </cell>
          <cell r="H316" t="str">
            <v>Other Payables</v>
          </cell>
          <cell r="K316" t="str">
            <v>02.02.2006</v>
          </cell>
          <cell r="L316" t="str">
            <v>UNGERAC</v>
          </cell>
          <cell r="M316">
            <v>93</v>
          </cell>
          <cell r="N316">
            <v>436700</v>
          </cell>
          <cell r="O316" t="str">
            <v>Taxes sur le chiffre d'affaires collectées par l'e</v>
          </cell>
        </row>
        <row r="317">
          <cell r="B317">
            <v>3712110</v>
          </cell>
          <cell r="C317" t="str">
            <v>VAT Pay Serv EU</v>
          </cell>
          <cell r="D317" t="str">
            <v>VAT Payable EU Services</v>
          </cell>
          <cell r="E317" t="str">
            <v>X</v>
          </cell>
          <cell r="G317">
            <v>3700</v>
          </cell>
          <cell r="H317" t="str">
            <v>Other Payables</v>
          </cell>
          <cell r="K317" t="str">
            <v>02.02.2006</v>
          </cell>
          <cell r="L317" t="str">
            <v>UNGERAC</v>
          </cell>
          <cell r="M317">
            <v>93</v>
          </cell>
          <cell r="N317">
            <v>436700</v>
          </cell>
          <cell r="O317" t="str">
            <v>Taxes sur le chiffre d'affaires collectées par l'e</v>
          </cell>
        </row>
        <row r="318">
          <cell r="B318">
            <v>3712120</v>
          </cell>
          <cell r="C318" t="str">
            <v>VAT Pay Serv Imports</v>
          </cell>
          <cell r="D318" t="str">
            <v>VAT Payable on Imports Services</v>
          </cell>
          <cell r="E318" t="str">
            <v>X</v>
          </cell>
          <cell r="G318">
            <v>3700</v>
          </cell>
          <cell r="H318" t="str">
            <v>Other Payables</v>
          </cell>
          <cell r="K318" t="str">
            <v>02.02.2006</v>
          </cell>
          <cell r="L318" t="str">
            <v>UNGERAC</v>
          </cell>
          <cell r="M318">
            <v>93</v>
          </cell>
          <cell r="N318">
            <v>436700</v>
          </cell>
          <cell r="O318" t="str">
            <v>Taxes sur le chiffre d'affaires collectées par l'e</v>
          </cell>
        </row>
        <row r="319">
          <cell r="B319">
            <v>3715000</v>
          </cell>
          <cell r="C319" t="str">
            <v>Corp. Income Tax Pay</v>
          </cell>
          <cell r="D319" t="str">
            <v>Corporate Income Taxes Payable</v>
          </cell>
          <cell r="E319" t="str">
            <v>X</v>
          </cell>
          <cell r="G319">
            <v>3700</v>
          </cell>
          <cell r="H319" t="str">
            <v>Other Payables</v>
          </cell>
          <cell r="K319" t="str">
            <v>20.03.2015</v>
          </cell>
          <cell r="L319" t="str">
            <v>RFC_COMM</v>
          </cell>
          <cell r="M319">
            <v>93</v>
          </cell>
        </row>
        <row r="320">
          <cell r="B320">
            <v>3715010</v>
          </cell>
          <cell r="C320" t="str">
            <v>Curr Period Corp Tax</v>
          </cell>
          <cell r="D320" t="str">
            <v>Corporation Tax Payable Current Period</v>
          </cell>
          <cell r="E320" t="str">
            <v>X</v>
          </cell>
          <cell r="G320">
            <v>3700</v>
          </cell>
          <cell r="H320" t="str">
            <v>Other Payables</v>
          </cell>
          <cell r="K320" t="str">
            <v>02.02.2006</v>
          </cell>
          <cell r="L320" t="str">
            <v>UNGERAC</v>
          </cell>
          <cell r="M320">
            <v>93</v>
          </cell>
          <cell r="N320">
            <v>434300</v>
          </cell>
          <cell r="O320" t="str">
            <v>Impots sur le résultat(IS)</v>
          </cell>
        </row>
        <row r="321">
          <cell r="B321">
            <v>3715020</v>
          </cell>
          <cell r="C321" t="str">
            <v>Prior Period CorpTax</v>
          </cell>
          <cell r="D321" t="str">
            <v>Corporation Tax Payable Prior Periods</v>
          </cell>
          <cell r="E321" t="str">
            <v>X</v>
          </cell>
          <cell r="G321">
            <v>3700</v>
          </cell>
          <cell r="H321" t="str">
            <v>Other Payables</v>
          </cell>
          <cell r="K321" t="str">
            <v>02.02.2006</v>
          </cell>
          <cell r="L321" t="str">
            <v>UNGERAC</v>
          </cell>
          <cell r="M321">
            <v>93</v>
          </cell>
          <cell r="N321">
            <v>434300</v>
          </cell>
          <cell r="O321" t="str">
            <v>Impots sur le résultat(IS)</v>
          </cell>
        </row>
        <row r="322">
          <cell r="B322">
            <v>3715030</v>
          </cell>
          <cell r="C322" t="str">
            <v>Deferred CT Payable</v>
          </cell>
          <cell r="D322" t="str">
            <v>Corporation Tax Payable Deferred</v>
          </cell>
          <cell r="E322" t="str">
            <v>X</v>
          </cell>
          <cell r="G322">
            <v>3700</v>
          </cell>
          <cell r="H322" t="str">
            <v>Other Payables</v>
          </cell>
          <cell r="K322" t="str">
            <v>02.02.2006</v>
          </cell>
          <cell r="L322" t="str">
            <v>UNGERAC</v>
          </cell>
          <cell r="M322">
            <v>93</v>
          </cell>
          <cell r="N322">
            <v>443490</v>
          </cell>
          <cell r="O322" t="str">
            <v>Impôts différés</v>
          </cell>
        </row>
        <row r="323">
          <cell r="B323">
            <v>3715060</v>
          </cell>
          <cell r="C323" t="str">
            <v>Other Corp Tax 1</v>
          </cell>
          <cell r="D323" t="str">
            <v>Other Corporation Tax Payable 1</v>
          </cell>
          <cell r="E323" t="str">
            <v>X</v>
          </cell>
          <cell r="G323">
            <v>3700</v>
          </cell>
          <cell r="H323" t="str">
            <v>Other Payables</v>
          </cell>
          <cell r="K323" t="str">
            <v>02.02.2006</v>
          </cell>
          <cell r="L323" t="str">
            <v>UNGERAC</v>
          </cell>
          <cell r="M323">
            <v>93</v>
          </cell>
          <cell r="N323">
            <v>437000</v>
          </cell>
          <cell r="O323" t="str">
            <v>Autres impôts, taxes et versements assimilés</v>
          </cell>
        </row>
        <row r="324">
          <cell r="B324">
            <v>3715070</v>
          </cell>
          <cell r="C324" t="str">
            <v>Other Corp Tax 2</v>
          </cell>
          <cell r="D324" t="str">
            <v>Other Corporation Tax Payable 2</v>
          </cell>
          <cell r="E324" t="str">
            <v>X</v>
          </cell>
          <cell r="G324">
            <v>3700</v>
          </cell>
          <cell r="H324" t="str">
            <v>Other Payables</v>
          </cell>
          <cell r="K324" t="str">
            <v>02.02.2006</v>
          </cell>
          <cell r="L324" t="str">
            <v>UNGERAC</v>
          </cell>
          <cell r="M324">
            <v>93</v>
          </cell>
          <cell r="N324">
            <v>437000</v>
          </cell>
          <cell r="O324" t="str">
            <v>Autres impôts, taxes et versements assimilés</v>
          </cell>
        </row>
        <row r="325">
          <cell r="B325">
            <v>3715080</v>
          </cell>
          <cell r="C325" t="str">
            <v>Other Corp Tax 3</v>
          </cell>
          <cell r="D325" t="str">
            <v>Other Corporation Tax Payable 3</v>
          </cell>
          <cell r="E325" t="str">
            <v>X</v>
          </cell>
          <cell r="G325">
            <v>3700</v>
          </cell>
          <cell r="H325" t="str">
            <v>Other Payables</v>
          </cell>
          <cell r="K325" t="str">
            <v>02.02.2006</v>
          </cell>
          <cell r="L325" t="str">
            <v>UNGERAC</v>
          </cell>
          <cell r="M325">
            <v>93</v>
          </cell>
          <cell r="N325">
            <v>437000</v>
          </cell>
          <cell r="O325" t="str">
            <v>Autres impôts, taxes et versements assimilés</v>
          </cell>
        </row>
        <row r="326">
          <cell r="B326">
            <v>3715100</v>
          </cell>
          <cell r="C326" t="str">
            <v>ST Deferred Taxation</v>
          </cell>
          <cell r="D326" t="str">
            <v>Short Term Deferred Taxation Liability</v>
          </cell>
          <cell r="E326" t="str">
            <v>X</v>
          </cell>
          <cell r="G326">
            <v>3700</v>
          </cell>
          <cell r="H326" t="str">
            <v>Other Payables</v>
          </cell>
          <cell r="K326" t="str">
            <v>02.05.2008</v>
          </cell>
          <cell r="L326" t="str">
            <v>RFC_COMM</v>
          </cell>
          <cell r="M326">
            <v>93</v>
          </cell>
          <cell r="N326">
            <v>443490</v>
          </cell>
          <cell r="O326" t="str">
            <v>Impôts différés</v>
          </cell>
        </row>
        <row r="327">
          <cell r="B327">
            <v>3720010</v>
          </cell>
          <cell r="C327" t="str">
            <v>Income Tax Payable</v>
          </cell>
          <cell r="D327" t="str">
            <v>Income Tax Payable</v>
          </cell>
          <cell r="E327" t="str">
            <v>X</v>
          </cell>
          <cell r="G327">
            <v>3700</v>
          </cell>
          <cell r="H327" t="str">
            <v>Other Payables</v>
          </cell>
          <cell r="K327" t="str">
            <v>02.02.2006</v>
          </cell>
          <cell r="L327" t="str">
            <v>UNGERAC</v>
          </cell>
          <cell r="M327">
            <v>93</v>
          </cell>
          <cell r="N327">
            <v>432000</v>
          </cell>
          <cell r="O327" t="str">
            <v>Etat, impôts et taxes retenus à la source</v>
          </cell>
        </row>
        <row r="328">
          <cell r="B328">
            <v>3720020</v>
          </cell>
          <cell r="C328" t="str">
            <v>Soc Security Payable</v>
          </cell>
          <cell r="D328" t="str">
            <v>Social Security Payable</v>
          </cell>
          <cell r="E328" t="str">
            <v>X</v>
          </cell>
          <cell r="G328">
            <v>3700</v>
          </cell>
          <cell r="H328" t="str">
            <v>Other Payables</v>
          </cell>
          <cell r="K328" t="str">
            <v>02.02.2006</v>
          </cell>
          <cell r="L328" t="str">
            <v>UNGERAC</v>
          </cell>
          <cell r="M328">
            <v>93</v>
          </cell>
          <cell r="N328">
            <v>453110</v>
          </cell>
          <cell r="O328" t="str">
            <v>Organismes sociaux( CNSS)</v>
          </cell>
        </row>
        <row r="329">
          <cell r="B329">
            <v>3720030</v>
          </cell>
          <cell r="C329" t="str">
            <v>Stamp Duty Payable</v>
          </cell>
          <cell r="D329" t="str">
            <v>Stamp Duty Payable</v>
          </cell>
          <cell r="E329" t="str">
            <v>X</v>
          </cell>
          <cell r="G329">
            <v>3700</v>
          </cell>
          <cell r="H329" t="str">
            <v>Other Payables</v>
          </cell>
          <cell r="K329" t="str">
            <v>02.02.2006</v>
          </cell>
          <cell r="L329" t="str">
            <v>UNGERAC</v>
          </cell>
          <cell r="M329">
            <v>93</v>
          </cell>
          <cell r="N329">
            <v>437000</v>
          </cell>
          <cell r="O329" t="str">
            <v>Autres impôts, taxes et versements assimilés</v>
          </cell>
        </row>
        <row r="330">
          <cell r="B330">
            <v>3720040</v>
          </cell>
          <cell r="C330" t="str">
            <v>Withholding Tax</v>
          </cell>
          <cell r="D330" t="str">
            <v>Withholding Tax Payable</v>
          </cell>
          <cell r="E330" t="str">
            <v>X</v>
          </cell>
          <cell r="G330">
            <v>3700</v>
          </cell>
          <cell r="H330" t="str">
            <v>Other Payables</v>
          </cell>
          <cell r="K330" t="str">
            <v>02.02.2006</v>
          </cell>
          <cell r="L330" t="str">
            <v>UNGERAC</v>
          </cell>
          <cell r="M330">
            <v>93</v>
          </cell>
          <cell r="N330">
            <v>434110</v>
          </cell>
          <cell r="O330" t="str">
            <v>Retenue à la source</v>
          </cell>
        </row>
        <row r="331">
          <cell r="B331">
            <v>3720050</v>
          </cell>
          <cell r="C331" t="str">
            <v>National Health Cont</v>
          </cell>
          <cell r="D331" t="str">
            <v>National Health Contributions Payable</v>
          </cell>
          <cell r="E331" t="str">
            <v>X</v>
          </cell>
          <cell r="G331">
            <v>3700</v>
          </cell>
          <cell r="H331" t="str">
            <v>Other Payables</v>
          </cell>
          <cell r="K331" t="str">
            <v>02.02.2006</v>
          </cell>
          <cell r="L331" t="str">
            <v>UNGERAC</v>
          </cell>
          <cell r="M331">
            <v>93</v>
          </cell>
          <cell r="N331">
            <v>453180</v>
          </cell>
          <cell r="O331" t="str">
            <v>Autres organismes ( Mutuelles)</v>
          </cell>
        </row>
        <row r="332">
          <cell r="B332">
            <v>3720060</v>
          </cell>
          <cell r="C332" t="str">
            <v>Accident Insurance</v>
          </cell>
          <cell r="D332" t="str">
            <v>Workplace Accident Insurance Payable</v>
          </cell>
          <cell r="E332" t="str">
            <v>X</v>
          </cell>
          <cell r="G332">
            <v>3700</v>
          </cell>
          <cell r="H332" t="str">
            <v>Other Payables</v>
          </cell>
          <cell r="K332" t="str">
            <v>02.02.2006</v>
          </cell>
          <cell r="L332" t="str">
            <v>UNGERAC</v>
          </cell>
          <cell r="M332">
            <v>93</v>
          </cell>
          <cell r="N332">
            <v>453810</v>
          </cell>
          <cell r="O332" t="str">
            <v>Autres organismes ( Accidents de travail)</v>
          </cell>
        </row>
        <row r="333">
          <cell r="B333">
            <v>3720070</v>
          </cell>
          <cell r="C333" t="str">
            <v>WH Tax on Royalties</v>
          </cell>
          <cell r="D333" t="str">
            <v>Withholding Tax Payable on Royalties</v>
          </cell>
          <cell r="E333" t="str">
            <v>X</v>
          </cell>
          <cell r="G333">
            <v>3700</v>
          </cell>
          <cell r="H333" t="str">
            <v>Other Payables</v>
          </cell>
          <cell r="K333" t="str">
            <v>02.02.2006</v>
          </cell>
          <cell r="L333" t="str">
            <v>UNGERAC</v>
          </cell>
          <cell r="M333">
            <v>93</v>
          </cell>
          <cell r="N333">
            <v>434110</v>
          </cell>
          <cell r="O333" t="str">
            <v>Retenue à la source</v>
          </cell>
        </row>
        <row r="334">
          <cell r="B334">
            <v>3720080</v>
          </cell>
          <cell r="C334" t="str">
            <v>Prof Tax Payable</v>
          </cell>
          <cell r="D334" t="str">
            <v>Professional Tax Payable</v>
          </cell>
          <cell r="E334" t="str">
            <v>X</v>
          </cell>
          <cell r="G334">
            <v>3700</v>
          </cell>
          <cell r="H334" t="str">
            <v>Other Payables</v>
          </cell>
          <cell r="K334" t="str">
            <v>02.02.2006</v>
          </cell>
          <cell r="L334" t="str">
            <v>UNGERAC</v>
          </cell>
          <cell r="M334">
            <v>93</v>
          </cell>
          <cell r="N334">
            <v>437000</v>
          </cell>
          <cell r="O334" t="str">
            <v>Autres impôts, taxes et versements assimilés</v>
          </cell>
        </row>
        <row r="335">
          <cell r="B335">
            <v>3720090</v>
          </cell>
          <cell r="C335" t="str">
            <v>Other Tax Payable</v>
          </cell>
          <cell r="D335" t="str">
            <v>Other Taxes Payable</v>
          </cell>
          <cell r="E335" t="str">
            <v>X</v>
          </cell>
          <cell r="G335">
            <v>3700</v>
          </cell>
          <cell r="H335" t="str">
            <v>Other Payables</v>
          </cell>
          <cell r="K335" t="str">
            <v>02.02.2006</v>
          </cell>
          <cell r="L335" t="str">
            <v>UNGERAC</v>
          </cell>
          <cell r="M335">
            <v>93</v>
          </cell>
          <cell r="N335">
            <v>437000</v>
          </cell>
          <cell r="O335" t="str">
            <v>Autres impôts, taxes et versements assimilés</v>
          </cell>
        </row>
        <row r="336">
          <cell r="B336">
            <v>3720100</v>
          </cell>
          <cell r="C336" t="str">
            <v>WT 2nd Rate</v>
          </cell>
          <cell r="D336" t="str">
            <v>Withholding Tax 2nd Rate - Payable</v>
          </cell>
          <cell r="E336" t="str">
            <v>X</v>
          </cell>
          <cell r="G336">
            <v>3700</v>
          </cell>
          <cell r="H336" t="str">
            <v>Other Payables</v>
          </cell>
          <cell r="K336" t="str">
            <v>11.04.2008</v>
          </cell>
          <cell r="L336" t="str">
            <v>RFC_COMM</v>
          </cell>
          <cell r="M336">
            <v>93</v>
          </cell>
          <cell r="N336">
            <v>434120</v>
          </cell>
          <cell r="O336" t="str">
            <v>Retenue à la source</v>
          </cell>
        </row>
        <row r="337">
          <cell r="B337">
            <v>3721010</v>
          </cell>
          <cell r="C337" t="str">
            <v>Local Tax Payable 1</v>
          </cell>
          <cell r="D337" t="str">
            <v>Local Taxes Payable 1</v>
          </cell>
          <cell r="E337" t="str">
            <v>X</v>
          </cell>
          <cell r="G337">
            <v>3700</v>
          </cell>
          <cell r="H337" t="str">
            <v>Other Payables</v>
          </cell>
          <cell r="K337" t="str">
            <v>02.02.2006</v>
          </cell>
          <cell r="L337" t="str">
            <v>UNGERAC</v>
          </cell>
          <cell r="M337">
            <v>93</v>
          </cell>
          <cell r="N337">
            <v>437000</v>
          </cell>
          <cell r="O337" t="str">
            <v>Autres impôts, taxes et versements assimilés</v>
          </cell>
        </row>
        <row r="338">
          <cell r="B338">
            <v>3721020</v>
          </cell>
          <cell r="C338" t="str">
            <v>Local Tax Payable 2</v>
          </cell>
          <cell r="D338" t="str">
            <v>Local Taxes Payable 2</v>
          </cell>
          <cell r="E338" t="str">
            <v>X</v>
          </cell>
          <cell r="G338">
            <v>3700</v>
          </cell>
          <cell r="H338" t="str">
            <v>Other Payables</v>
          </cell>
          <cell r="K338" t="str">
            <v>02.02.2006</v>
          </cell>
          <cell r="L338" t="str">
            <v>UNGERAC</v>
          </cell>
          <cell r="M338">
            <v>93</v>
          </cell>
          <cell r="N338">
            <v>437000</v>
          </cell>
          <cell r="O338" t="str">
            <v>Autres impôts, taxes et versements assimilés</v>
          </cell>
        </row>
        <row r="339">
          <cell r="B339">
            <v>3721030</v>
          </cell>
          <cell r="C339" t="str">
            <v>Local Tax Payable 3</v>
          </cell>
          <cell r="D339" t="str">
            <v>Local Taxes Payable 3</v>
          </cell>
          <cell r="E339" t="str">
            <v>X</v>
          </cell>
          <cell r="G339">
            <v>3700</v>
          </cell>
          <cell r="H339" t="str">
            <v>Other Payables</v>
          </cell>
          <cell r="K339" t="str">
            <v>02.02.2006</v>
          </cell>
          <cell r="L339" t="str">
            <v>UNGERAC</v>
          </cell>
          <cell r="M339">
            <v>93</v>
          </cell>
          <cell r="N339">
            <v>432100</v>
          </cell>
          <cell r="O339" t="str">
            <v>Etat RAS impot sur le revenu IGR</v>
          </cell>
        </row>
        <row r="340">
          <cell r="B340">
            <v>3721040</v>
          </cell>
          <cell r="C340" t="str">
            <v>Local Tax Payable 4</v>
          </cell>
          <cell r="D340" t="str">
            <v>Local Taxes Payable 4</v>
          </cell>
          <cell r="E340" t="str">
            <v>X</v>
          </cell>
          <cell r="G340">
            <v>3700</v>
          </cell>
          <cell r="H340" t="str">
            <v>Other Payables</v>
          </cell>
          <cell r="K340" t="str">
            <v>02.02.2006</v>
          </cell>
          <cell r="L340" t="str">
            <v>UNGERAC</v>
          </cell>
          <cell r="M340">
            <v>93</v>
          </cell>
          <cell r="N340">
            <v>434111</v>
          </cell>
          <cell r="O340" t="str">
            <v>Retenue à la source 1.5%</v>
          </cell>
        </row>
        <row r="341">
          <cell r="B341">
            <v>3721050</v>
          </cell>
          <cell r="C341" t="str">
            <v>Local Tax Payable 5</v>
          </cell>
          <cell r="D341" t="str">
            <v>Local Taxes Payable 5</v>
          </cell>
          <cell r="E341" t="str">
            <v>X</v>
          </cell>
          <cell r="G341">
            <v>3700</v>
          </cell>
          <cell r="H341" t="str">
            <v>Other Payables</v>
          </cell>
          <cell r="K341" t="str">
            <v>02.02.2006</v>
          </cell>
          <cell r="L341" t="str">
            <v>UNGERAC</v>
          </cell>
          <cell r="M341">
            <v>93</v>
          </cell>
          <cell r="N341">
            <v>434112</v>
          </cell>
          <cell r="O341" t="str">
            <v>Retenue à la source 5%</v>
          </cell>
        </row>
        <row r="342">
          <cell r="B342">
            <v>3721060</v>
          </cell>
          <cell r="C342" t="str">
            <v>Local Tax Payable 6</v>
          </cell>
          <cell r="D342" t="str">
            <v>Local Taxes Payable 6</v>
          </cell>
          <cell r="E342" t="str">
            <v>X</v>
          </cell>
          <cell r="G342">
            <v>3700</v>
          </cell>
          <cell r="H342" t="str">
            <v>Other Payables</v>
          </cell>
          <cell r="K342" t="str">
            <v>02.02.2006</v>
          </cell>
          <cell r="L342" t="str">
            <v>UNGERAC</v>
          </cell>
          <cell r="M342">
            <v>93</v>
          </cell>
          <cell r="N342">
            <v>434113</v>
          </cell>
          <cell r="O342" t="str">
            <v>Retenue à la source 10%</v>
          </cell>
        </row>
        <row r="343">
          <cell r="B343">
            <v>3721070</v>
          </cell>
          <cell r="C343" t="str">
            <v>Local Tax Payable 7</v>
          </cell>
          <cell r="D343" t="str">
            <v>Local Taxes Payable 7</v>
          </cell>
          <cell r="E343" t="str">
            <v>X</v>
          </cell>
          <cell r="G343">
            <v>3700</v>
          </cell>
          <cell r="H343" t="str">
            <v>Other Payables</v>
          </cell>
          <cell r="K343" t="str">
            <v>02.02.2006</v>
          </cell>
          <cell r="L343" t="str">
            <v>UNGERAC</v>
          </cell>
          <cell r="M343">
            <v>93</v>
          </cell>
          <cell r="N343">
            <v>434114</v>
          </cell>
          <cell r="O343" t="str">
            <v>Retenue à la source 15%</v>
          </cell>
        </row>
        <row r="344">
          <cell r="B344">
            <v>3721080</v>
          </cell>
          <cell r="C344" t="str">
            <v>Local Tax Payable 8</v>
          </cell>
          <cell r="D344" t="str">
            <v>Local Taxes Payable 8</v>
          </cell>
          <cell r="E344" t="str">
            <v>X</v>
          </cell>
          <cell r="G344">
            <v>3700</v>
          </cell>
          <cell r="H344" t="str">
            <v>Other Payables</v>
          </cell>
          <cell r="K344" t="str">
            <v>02.02.2006</v>
          </cell>
          <cell r="L344" t="str">
            <v>UNGERAC</v>
          </cell>
          <cell r="M344">
            <v>93</v>
          </cell>
          <cell r="N344">
            <v>434115</v>
          </cell>
          <cell r="O344" t="str">
            <v>Retenue à la source 12%</v>
          </cell>
        </row>
        <row r="345">
          <cell r="B345">
            <v>3721090</v>
          </cell>
          <cell r="C345" t="str">
            <v>Local Tax Payable 9</v>
          </cell>
          <cell r="D345" t="str">
            <v>Local Taxes Payable 9</v>
          </cell>
          <cell r="E345" t="str">
            <v>X</v>
          </cell>
          <cell r="G345">
            <v>3700</v>
          </cell>
          <cell r="H345" t="str">
            <v>Other Payables</v>
          </cell>
          <cell r="K345" t="str">
            <v>02.02.2006</v>
          </cell>
          <cell r="L345" t="str">
            <v>UNGERAC</v>
          </cell>
          <cell r="M345">
            <v>93</v>
          </cell>
          <cell r="N345">
            <v>434116</v>
          </cell>
          <cell r="O345" t="str">
            <v>Redevance de compensation</v>
          </cell>
        </row>
        <row r="346">
          <cell r="B346">
            <v>3721100</v>
          </cell>
          <cell r="C346" t="str">
            <v>Local Tax Payable 10</v>
          </cell>
          <cell r="D346" t="str">
            <v>Local Taxes Payable 10</v>
          </cell>
          <cell r="E346" t="str">
            <v>X</v>
          </cell>
          <cell r="G346">
            <v>3700</v>
          </cell>
          <cell r="H346" t="str">
            <v>Other Payables</v>
          </cell>
          <cell r="K346" t="str">
            <v>02.02.2006</v>
          </cell>
          <cell r="L346" t="str">
            <v>UNGERAC</v>
          </cell>
          <cell r="M346">
            <v>93</v>
          </cell>
          <cell r="N346">
            <v>437000</v>
          </cell>
          <cell r="O346" t="str">
            <v>Autres impôts, taxes et versements assimilés</v>
          </cell>
        </row>
        <row r="347">
          <cell r="B347">
            <v>3749000</v>
          </cell>
          <cell r="C347" t="str">
            <v>VAT Clearing account</v>
          </cell>
          <cell r="D347" t="str">
            <v>VAT Clearing Account</v>
          </cell>
          <cell r="E347" t="str">
            <v>X</v>
          </cell>
          <cell r="G347">
            <v>3700</v>
          </cell>
          <cell r="H347" t="str">
            <v>Other Payables</v>
          </cell>
          <cell r="K347" t="str">
            <v>02.02.2006</v>
          </cell>
          <cell r="L347" t="str">
            <v>UNGERAC</v>
          </cell>
          <cell r="M347">
            <v>93</v>
          </cell>
          <cell r="N347">
            <v>436700</v>
          </cell>
          <cell r="O347" t="str">
            <v>Taxes sur le chiffre d'affaires collectées par l'e</v>
          </cell>
        </row>
        <row r="348">
          <cell r="B348">
            <v>3749010</v>
          </cell>
          <cell r="C348" t="str">
            <v>VAT Carried Forward</v>
          </cell>
          <cell r="D348" t="str">
            <v>VAT Carried Forward (TUR)</v>
          </cell>
          <cell r="E348" t="str">
            <v>X</v>
          </cell>
          <cell r="G348">
            <v>3700</v>
          </cell>
          <cell r="H348" t="str">
            <v>Other Payables</v>
          </cell>
          <cell r="K348" t="str">
            <v>02.02.2006</v>
          </cell>
          <cell r="L348" t="str">
            <v>UNGERAC</v>
          </cell>
          <cell r="M348">
            <v>93</v>
          </cell>
          <cell r="N348">
            <v>436700</v>
          </cell>
          <cell r="O348" t="str">
            <v>Taxes sur le chiffre d'affaires collectées par l'e</v>
          </cell>
        </row>
        <row r="349">
          <cell r="B349">
            <v>3749020</v>
          </cell>
          <cell r="C349" t="str">
            <v>VAT Refund Claim</v>
          </cell>
          <cell r="D349" t="str">
            <v>VAT Refund Claims (TUR)</v>
          </cell>
          <cell r="E349" t="str">
            <v>X</v>
          </cell>
          <cell r="G349">
            <v>3700</v>
          </cell>
          <cell r="H349" t="str">
            <v>Other Payables</v>
          </cell>
          <cell r="K349" t="str">
            <v>02.02.2006</v>
          </cell>
          <cell r="L349" t="str">
            <v>UNGERAC</v>
          </cell>
          <cell r="M349">
            <v>93</v>
          </cell>
          <cell r="N349">
            <v>436700</v>
          </cell>
          <cell r="O349" t="str">
            <v>Taxes sur le chiffre d'affaires collectées par l'e</v>
          </cell>
        </row>
        <row r="350">
          <cell r="B350">
            <v>3820010</v>
          </cell>
          <cell r="C350" t="str">
            <v>Accrued Taxation</v>
          </cell>
          <cell r="D350" t="str">
            <v>Accrued Taxation</v>
          </cell>
          <cell r="E350" t="str">
            <v>X</v>
          </cell>
          <cell r="G350">
            <v>3800</v>
          </cell>
          <cell r="H350" t="str">
            <v>Other Creditors</v>
          </cell>
          <cell r="K350" t="str">
            <v>02.02.2006</v>
          </cell>
          <cell r="L350" t="str">
            <v>UNGERAC</v>
          </cell>
          <cell r="M350">
            <v>93</v>
          </cell>
          <cell r="N350">
            <v>438000</v>
          </cell>
          <cell r="O350" t="str">
            <v>Etat - charges à payer et produits à recevoir</v>
          </cell>
        </row>
        <row r="351">
          <cell r="B351">
            <v>3820020</v>
          </cell>
          <cell r="C351" t="str">
            <v>Accrued Prof Fees</v>
          </cell>
          <cell r="D351" t="str">
            <v>Accrued Professional Fees</v>
          </cell>
          <cell r="E351" t="str">
            <v>X</v>
          </cell>
          <cell r="G351">
            <v>3800</v>
          </cell>
          <cell r="H351" t="str">
            <v>Other Creditors</v>
          </cell>
          <cell r="K351" t="str">
            <v>02.02.2006</v>
          </cell>
          <cell r="L351" t="str">
            <v>UNGERAC</v>
          </cell>
          <cell r="M351">
            <v>93</v>
          </cell>
          <cell r="N351">
            <v>458000</v>
          </cell>
          <cell r="O351" t="str">
            <v>Diverses charges à payer et produits à recevoir</v>
          </cell>
        </row>
        <row r="352">
          <cell r="B352">
            <v>3820030</v>
          </cell>
          <cell r="C352" t="str">
            <v>Accrued Empl Payment</v>
          </cell>
          <cell r="D352" t="str">
            <v>Accrued Employee Payments</v>
          </cell>
          <cell r="E352" t="str">
            <v>X</v>
          </cell>
          <cell r="G352">
            <v>3800</v>
          </cell>
          <cell r="H352" t="str">
            <v>Other Creditors</v>
          </cell>
          <cell r="K352" t="str">
            <v>02.02.2006</v>
          </cell>
          <cell r="L352" t="str">
            <v>UNGERAC</v>
          </cell>
          <cell r="M352">
            <v>93</v>
          </cell>
          <cell r="N352">
            <v>428210</v>
          </cell>
          <cell r="O352" t="str">
            <v>Dettes Provisionnées pour congé à payer</v>
          </cell>
        </row>
        <row r="353">
          <cell r="B353">
            <v>3820040</v>
          </cell>
          <cell r="C353" t="str">
            <v>Accrued Pension</v>
          </cell>
          <cell r="D353" t="str">
            <v>Accrued Pension Costs</v>
          </cell>
          <cell r="E353" t="str">
            <v>X</v>
          </cell>
          <cell r="G353">
            <v>3800</v>
          </cell>
          <cell r="H353" t="str">
            <v>Other Creditors</v>
          </cell>
          <cell r="K353" t="str">
            <v>02.02.2006</v>
          </cell>
          <cell r="L353" t="str">
            <v>UNGERAC</v>
          </cell>
          <cell r="M353">
            <v>93</v>
          </cell>
          <cell r="N353">
            <v>453820</v>
          </cell>
          <cell r="O353" t="str">
            <v>Autres organismes ( Retraites complémentaires)</v>
          </cell>
        </row>
        <row r="354">
          <cell r="B354">
            <v>3820050</v>
          </cell>
          <cell r="C354" t="str">
            <v>Accrued Interest</v>
          </cell>
          <cell r="D354" t="str">
            <v>Accrued Interest</v>
          </cell>
          <cell r="E354" t="str">
            <v>X</v>
          </cell>
          <cell r="G354">
            <v>3800</v>
          </cell>
          <cell r="H354" t="str">
            <v>Other Creditors</v>
          </cell>
          <cell r="K354" t="str">
            <v>02.02.2006</v>
          </cell>
          <cell r="L354" t="str">
            <v>UNGERAC</v>
          </cell>
          <cell r="M354">
            <v>93</v>
          </cell>
          <cell r="N354">
            <v>508000</v>
          </cell>
          <cell r="O354" t="str">
            <v>Interet courus non échus à payer</v>
          </cell>
        </row>
        <row r="355">
          <cell r="B355">
            <v>3820060</v>
          </cell>
          <cell r="C355" t="str">
            <v>Accrued Severance</v>
          </cell>
          <cell r="D355" t="str">
            <v>Accrued Severance Pay</v>
          </cell>
          <cell r="E355" t="str">
            <v>X</v>
          </cell>
          <cell r="G355">
            <v>3800</v>
          </cell>
          <cell r="H355" t="str">
            <v>Other Creditors</v>
          </cell>
          <cell r="K355" t="str">
            <v>02.02.2006</v>
          </cell>
          <cell r="L355" t="str">
            <v>UNGERAC</v>
          </cell>
          <cell r="M355">
            <v>93</v>
          </cell>
          <cell r="N355">
            <v>428000</v>
          </cell>
          <cell r="O355" t="str">
            <v>Personnel - charges à payer &amp; produits à recevoir</v>
          </cell>
        </row>
        <row r="356">
          <cell r="B356">
            <v>3820070</v>
          </cell>
          <cell r="C356" t="str">
            <v>Accrued Capital Form</v>
          </cell>
          <cell r="D356" t="str">
            <v>Accrued Capital Formation</v>
          </cell>
          <cell r="E356" t="str">
            <v>X</v>
          </cell>
          <cell r="G356">
            <v>3800</v>
          </cell>
          <cell r="H356" t="str">
            <v>Other Creditors</v>
          </cell>
          <cell r="K356" t="str">
            <v>02.02.2006</v>
          </cell>
          <cell r="L356" t="str">
            <v>UNGERAC</v>
          </cell>
          <cell r="M356">
            <v>93</v>
          </cell>
          <cell r="N356">
            <v>446000</v>
          </cell>
          <cell r="O356" t="str">
            <v>Associés - operations sur  capital</v>
          </cell>
        </row>
        <row r="357">
          <cell r="B357">
            <v>3820080</v>
          </cell>
          <cell r="C357" t="str">
            <v>Accrued Insurance</v>
          </cell>
          <cell r="D357" t="str">
            <v>Accrued Insurance</v>
          </cell>
          <cell r="E357" t="str">
            <v>X</v>
          </cell>
          <cell r="G357">
            <v>3800</v>
          </cell>
          <cell r="H357" t="str">
            <v>Other Creditors</v>
          </cell>
          <cell r="K357" t="str">
            <v>02.02.2006</v>
          </cell>
          <cell r="L357" t="str">
            <v>UNGERAC</v>
          </cell>
          <cell r="M357">
            <v>93</v>
          </cell>
          <cell r="N357">
            <v>458000</v>
          </cell>
          <cell r="O357" t="str">
            <v>Diverses charges à payer et produits à recevoir</v>
          </cell>
        </row>
        <row r="358">
          <cell r="B358">
            <v>3820090</v>
          </cell>
          <cell r="C358" t="str">
            <v>Accrued Other</v>
          </cell>
          <cell r="D358" t="str">
            <v>Other Accrued Expenses</v>
          </cell>
          <cell r="E358" t="str">
            <v>X</v>
          </cell>
          <cell r="G358">
            <v>3800</v>
          </cell>
          <cell r="H358" t="str">
            <v>Other Creditors</v>
          </cell>
          <cell r="K358" t="str">
            <v>02.02.2006</v>
          </cell>
          <cell r="L358" t="str">
            <v>UNGERAC</v>
          </cell>
          <cell r="M358">
            <v>93</v>
          </cell>
          <cell r="N358">
            <v>428610</v>
          </cell>
          <cell r="O358" t="str">
            <v>Autres charges à payer</v>
          </cell>
        </row>
        <row r="359">
          <cell r="B359">
            <v>3820100</v>
          </cell>
          <cell r="C359" t="str">
            <v>Accrued Other I/C</v>
          </cell>
          <cell r="D359" t="str">
            <v>Other Accrued Expenses - Inter-company</v>
          </cell>
          <cell r="E359" t="str">
            <v>X</v>
          </cell>
          <cell r="G359">
            <v>3800</v>
          </cell>
          <cell r="H359" t="str">
            <v>Other Creditors</v>
          </cell>
          <cell r="K359" t="str">
            <v>02.02.2006</v>
          </cell>
          <cell r="L359" t="str">
            <v>UNGERAC</v>
          </cell>
          <cell r="M359">
            <v>93</v>
          </cell>
          <cell r="N359">
            <v>458000</v>
          </cell>
          <cell r="O359" t="str">
            <v>Diverses charges à payer et produits à recevoir</v>
          </cell>
        </row>
        <row r="360">
          <cell r="B360">
            <v>3820110</v>
          </cell>
          <cell r="C360" t="str">
            <v>Accrued YC Royalties</v>
          </cell>
          <cell r="D360" t="str">
            <v>Accrued YC Royalties Payable</v>
          </cell>
          <cell r="E360" t="str">
            <v>X</v>
          </cell>
          <cell r="G360">
            <v>3800</v>
          </cell>
          <cell r="H360" t="str">
            <v>Other Creditors</v>
          </cell>
          <cell r="K360" t="str">
            <v>11.08.2009</v>
          </cell>
          <cell r="L360" t="str">
            <v>RFC_COMM</v>
          </cell>
          <cell r="M360">
            <v>93</v>
          </cell>
          <cell r="N360">
            <v>458000</v>
          </cell>
          <cell r="O360" t="str">
            <v>Diverses charges à payer et produits à recevoir</v>
          </cell>
        </row>
        <row r="361">
          <cell r="B361">
            <v>3820120</v>
          </cell>
          <cell r="C361" t="str">
            <v>Accrued Other Yaz/YC</v>
          </cell>
          <cell r="D361" t="str">
            <v>Accrued other Yazaki Including YC</v>
          </cell>
          <cell r="E361" t="str">
            <v>X</v>
          </cell>
          <cell r="G361">
            <v>3800</v>
          </cell>
          <cell r="H361" t="str">
            <v>Other Creditors</v>
          </cell>
          <cell r="K361" t="str">
            <v>11.08.2009</v>
          </cell>
          <cell r="L361" t="str">
            <v>RFC_COMM</v>
          </cell>
          <cell r="M361">
            <v>93</v>
          </cell>
          <cell r="N361">
            <v>458000</v>
          </cell>
          <cell r="O361" t="str">
            <v>Diverses charges à payer et produits à recevoir</v>
          </cell>
        </row>
        <row r="362">
          <cell r="B362">
            <v>3820130</v>
          </cell>
          <cell r="C362" t="str">
            <v>Acc Yaaki SBU</v>
          </cell>
          <cell r="D362" t="str">
            <v>Accrued Yazaki Europe SBU</v>
          </cell>
          <cell r="E362" t="str">
            <v>X</v>
          </cell>
          <cell r="G362">
            <v>3800</v>
          </cell>
          <cell r="H362" t="str">
            <v>Other Creditors</v>
          </cell>
          <cell r="K362" t="str">
            <v>11.08.2009</v>
          </cell>
          <cell r="L362" t="str">
            <v>RFC_COMM</v>
          </cell>
          <cell r="M362">
            <v>93</v>
          </cell>
          <cell r="N362">
            <v>458000</v>
          </cell>
          <cell r="O362" t="str">
            <v>Diverses charges à payer et produits à recevoir</v>
          </cell>
        </row>
        <row r="363">
          <cell r="B363">
            <v>3820140</v>
          </cell>
          <cell r="C363" t="str">
            <v>Mgnt Disc Bonus</v>
          </cell>
          <cell r="D363" t="str">
            <v>Accrued Management Discretionary Bonuses</v>
          </cell>
          <cell r="E363" t="str">
            <v>X</v>
          </cell>
          <cell r="G363">
            <v>3800</v>
          </cell>
          <cell r="H363" t="str">
            <v>Other Creditors</v>
          </cell>
          <cell r="K363" t="str">
            <v>11.08.2009</v>
          </cell>
          <cell r="L363" t="str">
            <v>RFC_COMM</v>
          </cell>
          <cell r="M363">
            <v>93</v>
          </cell>
          <cell r="N363">
            <v>458000</v>
          </cell>
          <cell r="O363" t="str">
            <v>Diverses charges à payer et produits à recevoir</v>
          </cell>
        </row>
        <row r="364">
          <cell r="B364">
            <v>3820150</v>
          </cell>
          <cell r="C364" t="str">
            <v>Overhead costs Acc</v>
          </cell>
          <cell r="D364" t="str">
            <v>Overhead costs accruals</v>
          </cell>
          <cell r="E364" t="str">
            <v>X</v>
          </cell>
          <cell r="G364">
            <v>3800</v>
          </cell>
          <cell r="H364" t="str">
            <v>Other Creditors</v>
          </cell>
          <cell r="K364" t="str">
            <v>11.08.2009</v>
          </cell>
          <cell r="L364" t="str">
            <v>RFC_COMM</v>
          </cell>
          <cell r="M364">
            <v>93</v>
          </cell>
          <cell r="N364">
            <v>471000</v>
          </cell>
          <cell r="O364" t="str">
            <v>charges constatées d'avance</v>
          </cell>
        </row>
        <row r="365">
          <cell r="B365">
            <v>3820310</v>
          </cell>
          <cell r="C365" t="str">
            <v>Acc Expense Intraco</v>
          </cell>
          <cell r="D365" t="str">
            <v>Acc Expense Intraco</v>
          </cell>
          <cell r="E365" t="str">
            <v>X</v>
          </cell>
          <cell r="G365">
            <v>3800</v>
          </cell>
          <cell r="H365" t="str">
            <v>Other Creditors</v>
          </cell>
          <cell r="K365" t="str">
            <v>14.03.2014</v>
          </cell>
          <cell r="L365" t="str">
            <v>RFC_COMM</v>
          </cell>
          <cell r="M365">
            <v>93</v>
          </cell>
          <cell r="N365">
            <v>458000</v>
          </cell>
          <cell r="O365" t="str">
            <v>Diverses charges à payer et produits à recevoir</v>
          </cell>
        </row>
        <row r="366">
          <cell r="B366">
            <v>3820330</v>
          </cell>
          <cell r="C366" t="str">
            <v>Acc Expense Intra Gr</v>
          </cell>
          <cell r="D366" t="str">
            <v>Acc Expense Intra Group</v>
          </cell>
          <cell r="E366" t="str">
            <v>X</v>
          </cell>
          <cell r="G366">
            <v>3800</v>
          </cell>
          <cell r="H366" t="str">
            <v>Other Creditors</v>
          </cell>
          <cell r="K366" t="str">
            <v>14.03.2014</v>
          </cell>
          <cell r="L366" t="str">
            <v>RFC_COMM</v>
          </cell>
          <cell r="M366">
            <v>93</v>
          </cell>
          <cell r="N366">
            <v>458000</v>
          </cell>
          <cell r="O366" t="str">
            <v>Diverses charges à payer et produits à recevoir</v>
          </cell>
        </row>
        <row r="367">
          <cell r="B367">
            <v>3820360</v>
          </cell>
          <cell r="C367" t="str">
            <v>Acc Expense Eur SBU</v>
          </cell>
          <cell r="D367" t="str">
            <v>Acc Expense Eur SBU</v>
          </cell>
          <cell r="E367" t="str">
            <v>X</v>
          </cell>
          <cell r="G367">
            <v>3800</v>
          </cell>
          <cell r="H367" t="str">
            <v>Other Creditors</v>
          </cell>
          <cell r="K367" t="str">
            <v>14.03.2014</v>
          </cell>
          <cell r="L367" t="str">
            <v>RFC_COMM</v>
          </cell>
          <cell r="M367">
            <v>93</v>
          </cell>
          <cell r="N367">
            <v>458000</v>
          </cell>
          <cell r="O367" t="str">
            <v>Diverses charges à payer et produits à recevoir</v>
          </cell>
        </row>
        <row r="368">
          <cell r="B368">
            <v>3820380</v>
          </cell>
          <cell r="C368" t="str">
            <v>Acc Expense SYST</v>
          </cell>
          <cell r="D368" t="str">
            <v>Acc Expense SYST</v>
          </cell>
          <cell r="E368" t="str">
            <v>X</v>
          </cell>
          <cell r="G368">
            <v>3800</v>
          </cell>
          <cell r="H368" t="str">
            <v>Other Creditors</v>
          </cell>
          <cell r="K368" t="str">
            <v>14.03.2014</v>
          </cell>
          <cell r="L368" t="str">
            <v>RFC_COMM</v>
          </cell>
          <cell r="M368">
            <v>93</v>
          </cell>
          <cell r="N368">
            <v>458000</v>
          </cell>
          <cell r="O368" t="str">
            <v>Diverses charges à payer et produits à recevoir</v>
          </cell>
        </row>
        <row r="369">
          <cell r="B369">
            <v>3825000</v>
          </cell>
          <cell r="C369" t="str">
            <v>Deferred Income</v>
          </cell>
          <cell r="D369" t="str">
            <v>Deferred Income</v>
          </cell>
          <cell r="E369" t="str">
            <v>X</v>
          </cell>
          <cell r="G369">
            <v>3800</v>
          </cell>
          <cell r="H369" t="str">
            <v>Other Creditors</v>
          </cell>
          <cell r="K369" t="str">
            <v>02.02.2006</v>
          </cell>
          <cell r="L369" t="str">
            <v>UNGERAC</v>
          </cell>
          <cell r="M369">
            <v>93</v>
          </cell>
          <cell r="N369">
            <v>472000</v>
          </cell>
          <cell r="O369" t="str">
            <v>Produits constatés d'avance</v>
          </cell>
        </row>
        <row r="370">
          <cell r="B370">
            <v>3825310</v>
          </cell>
          <cell r="C370" t="str">
            <v>Accr Interest Exp IC</v>
          </cell>
          <cell r="D370" t="str">
            <v>Accrued Interest Exp Intraco</v>
          </cell>
          <cell r="E370" t="str">
            <v>X</v>
          </cell>
          <cell r="G370">
            <v>3800</v>
          </cell>
          <cell r="H370" t="str">
            <v>Other Creditors</v>
          </cell>
          <cell r="K370" t="str">
            <v>14.03.2014</v>
          </cell>
          <cell r="L370" t="str">
            <v>RFC_COMM</v>
          </cell>
          <cell r="M370">
            <v>93</v>
          </cell>
          <cell r="N370">
            <v>458000</v>
          </cell>
          <cell r="O370" t="str">
            <v>Diverses charges à payer et produits à recevoir</v>
          </cell>
        </row>
        <row r="371">
          <cell r="B371">
            <v>3825330</v>
          </cell>
          <cell r="C371" t="str">
            <v>Acc Inter Exp InGrp</v>
          </cell>
          <cell r="D371" t="str">
            <v>Accrued Interest Exp Intra Grp</v>
          </cell>
          <cell r="E371" t="str">
            <v>X</v>
          </cell>
          <cell r="G371">
            <v>3800</v>
          </cell>
          <cell r="H371" t="str">
            <v>Other Creditors</v>
          </cell>
          <cell r="K371" t="str">
            <v>14.03.2014</v>
          </cell>
          <cell r="L371" t="str">
            <v>RFC_COMM</v>
          </cell>
          <cell r="M371">
            <v>93</v>
          </cell>
          <cell r="N371">
            <v>458000</v>
          </cell>
          <cell r="O371" t="str">
            <v>Diverses charges à payer et produits à recevoir</v>
          </cell>
        </row>
        <row r="372">
          <cell r="B372">
            <v>3825360</v>
          </cell>
          <cell r="C372" t="str">
            <v>Accr Inter Exp SBU</v>
          </cell>
          <cell r="D372" t="str">
            <v>Accrued Interest Exp SBU</v>
          </cell>
          <cell r="E372" t="str">
            <v>X</v>
          </cell>
          <cell r="G372">
            <v>3800</v>
          </cell>
          <cell r="H372" t="str">
            <v>Other Creditors</v>
          </cell>
          <cell r="K372" t="str">
            <v>14.03.2014</v>
          </cell>
          <cell r="L372" t="str">
            <v>RFC_COMM</v>
          </cell>
          <cell r="M372">
            <v>93</v>
          </cell>
          <cell r="N372">
            <v>458000</v>
          </cell>
          <cell r="O372" t="str">
            <v>Diverses charges à payer et produits à recevoir</v>
          </cell>
        </row>
        <row r="373">
          <cell r="B373">
            <v>3825380</v>
          </cell>
          <cell r="C373" t="str">
            <v>Accr Inter Exp SYST</v>
          </cell>
          <cell r="D373" t="str">
            <v>Accrued Interest Exp SYST</v>
          </cell>
          <cell r="E373" t="str">
            <v>X</v>
          </cell>
          <cell r="G373">
            <v>3800</v>
          </cell>
          <cell r="H373" t="str">
            <v>Other Creditors</v>
          </cell>
          <cell r="K373" t="str">
            <v>14.03.2014</v>
          </cell>
          <cell r="L373" t="str">
            <v>RFC_COMM</v>
          </cell>
          <cell r="M373">
            <v>93</v>
          </cell>
          <cell r="N373">
            <v>458000</v>
          </cell>
          <cell r="O373" t="str">
            <v>Diverses charges à payer et produits à recevoir</v>
          </cell>
        </row>
        <row r="374">
          <cell r="B374">
            <v>3830000</v>
          </cell>
          <cell r="C374" t="str">
            <v>Curr Finance Leases</v>
          </cell>
          <cell r="D374" t="str">
            <v>Current Portion of Finance Leases</v>
          </cell>
          <cell r="E374" t="str">
            <v>X</v>
          </cell>
          <cell r="G374">
            <v>3800</v>
          </cell>
          <cell r="H374" t="str">
            <v>Other Creditors</v>
          </cell>
          <cell r="K374" t="str">
            <v>02.02.2006</v>
          </cell>
          <cell r="L374" t="str">
            <v>UNGERAC</v>
          </cell>
          <cell r="M374">
            <v>93</v>
          </cell>
          <cell r="N374">
            <v>501000</v>
          </cell>
          <cell r="O374" t="str">
            <v>Emprunt Bancaire court terme</v>
          </cell>
        </row>
        <row r="375">
          <cell r="B375">
            <v>3831000</v>
          </cell>
          <cell r="C375" t="str">
            <v>Curr Fin Lease Int</v>
          </cell>
          <cell r="D375" t="str">
            <v>Current Portion of Finance Leases Interest</v>
          </cell>
          <cell r="E375" t="str">
            <v>X</v>
          </cell>
          <cell r="G375">
            <v>3800</v>
          </cell>
          <cell r="H375" t="str">
            <v>Other Creditors</v>
          </cell>
          <cell r="K375" t="str">
            <v>02.02.2006</v>
          </cell>
          <cell r="L375" t="str">
            <v>UNGERAC</v>
          </cell>
          <cell r="M375">
            <v>93</v>
          </cell>
          <cell r="N375">
            <v>508000</v>
          </cell>
          <cell r="O375" t="str">
            <v>Interet courus non échus à payer</v>
          </cell>
        </row>
        <row r="376">
          <cell r="B376">
            <v>3840000</v>
          </cell>
          <cell r="C376" t="str">
            <v>Cust Deps Rec 3 Pty</v>
          </cell>
          <cell r="D376" t="str">
            <v>Customer Deposits Received - Third Party</v>
          </cell>
          <cell r="E376" t="str">
            <v>X</v>
          </cell>
          <cell r="G376">
            <v>3800</v>
          </cell>
          <cell r="H376" t="str">
            <v>Other Creditors</v>
          </cell>
          <cell r="K376" t="str">
            <v>02.02.2006</v>
          </cell>
          <cell r="L376" t="str">
            <v>UNGERAC</v>
          </cell>
          <cell r="M376">
            <v>93</v>
          </cell>
          <cell r="N376">
            <v>419000</v>
          </cell>
          <cell r="O376" t="str">
            <v>Clients créditeurs</v>
          </cell>
        </row>
        <row r="377">
          <cell r="B377">
            <v>3841000</v>
          </cell>
          <cell r="C377" t="str">
            <v>Cust Deps Rec Affil</v>
          </cell>
          <cell r="D377" t="str">
            <v>Customer Deposits Received - Affiliates</v>
          </cell>
          <cell r="E377" t="str">
            <v>X</v>
          </cell>
          <cell r="G377">
            <v>3800</v>
          </cell>
          <cell r="H377" t="str">
            <v>Other Creditors</v>
          </cell>
          <cell r="K377" t="str">
            <v>02.02.2006</v>
          </cell>
          <cell r="L377" t="str">
            <v>UNGERAC</v>
          </cell>
          <cell r="M377">
            <v>93</v>
          </cell>
          <cell r="N377">
            <v>419000</v>
          </cell>
          <cell r="O377" t="str">
            <v>Clients créditeurs</v>
          </cell>
        </row>
        <row r="378">
          <cell r="B378">
            <v>3850000</v>
          </cell>
          <cell r="C378" t="str">
            <v>Other Deps Rec 3 Pty</v>
          </cell>
          <cell r="D378" t="str">
            <v>Other Deposits Received - Third Party</v>
          </cell>
          <cell r="E378" t="str">
            <v>X</v>
          </cell>
          <cell r="G378">
            <v>3800</v>
          </cell>
          <cell r="H378" t="str">
            <v>Other Creditors</v>
          </cell>
          <cell r="K378" t="str">
            <v>02.02.2006</v>
          </cell>
          <cell r="L378" t="str">
            <v>UNGERAC</v>
          </cell>
          <cell r="M378">
            <v>93</v>
          </cell>
          <cell r="N378">
            <v>457000</v>
          </cell>
          <cell r="O378" t="str">
            <v>Autres comptes débiteurs ou créditeurs</v>
          </cell>
        </row>
        <row r="379">
          <cell r="B379">
            <v>3851000</v>
          </cell>
          <cell r="C379" t="str">
            <v>Other Deps Rec Affil</v>
          </cell>
          <cell r="D379" t="str">
            <v>Other Deposits Received - Affiliates</v>
          </cell>
          <cell r="E379" t="str">
            <v>X</v>
          </cell>
          <cell r="G379">
            <v>3800</v>
          </cell>
          <cell r="H379" t="str">
            <v>Other Creditors</v>
          </cell>
          <cell r="K379" t="str">
            <v>02.02.2006</v>
          </cell>
          <cell r="L379" t="str">
            <v>UNGERAC</v>
          </cell>
          <cell r="M379">
            <v>93</v>
          </cell>
          <cell r="N379">
            <v>457000</v>
          </cell>
          <cell r="O379" t="str">
            <v>Autres comptes débiteurs ou créditeurs</v>
          </cell>
        </row>
        <row r="380">
          <cell r="B380">
            <v>3860000</v>
          </cell>
          <cell r="C380" t="str">
            <v>Other Creds 3 Pty</v>
          </cell>
          <cell r="D380" t="str">
            <v>Other Creditors - Third Party</v>
          </cell>
          <cell r="E380" t="str">
            <v>X</v>
          </cell>
          <cell r="G380">
            <v>3800</v>
          </cell>
          <cell r="H380" t="str">
            <v>Other Creditors</v>
          </cell>
          <cell r="K380" t="str">
            <v>02.02.2006</v>
          </cell>
          <cell r="L380" t="str">
            <v>UNGERAC</v>
          </cell>
          <cell r="M380">
            <v>93</v>
          </cell>
          <cell r="N380">
            <v>452000</v>
          </cell>
          <cell r="O380" t="str">
            <v>Crediteur divers</v>
          </cell>
        </row>
        <row r="381">
          <cell r="B381">
            <v>3861000</v>
          </cell>
          <cell r="C381" t="str">
            <v>Other Creds Affils</v>
          </cell>
          <cell r="D381" t="str">
            <v>Other Creditors - Affiliates</v>
          </cell>
          <cell r="E381" t="str">
            <v>X</v>
          </cell>
          <cell r="G381">
            <v>3800</v>
          </cell>
          <cell r="H381" t="str">
            <v>Other Creditors</v>
          </cell>
          <cell r="K381" t="str">
            <v>02.02.2006</v>
          </cell>
          <cell r="L381" t="str">
            <v>UNGERAC</v>
          </cell>
          <cell r="M381">
            <v>93</v>
          </cell>
          <cell r="N381">
            <v>457000</v>
          </cell>
          <cell r="O381" t="str">
            <v>Autres comptes débiteurs ou créditeurs</v>
          </cell>
        </row>
        <row r="382">
          <cell r="B382">
            <v>3861310</v>
          </cell>
          <cell r="C382" t="str">
            <v>Other payabl Intraco</v>
          </cell>
          <cell r="D382" t="str">
            <v>Other payables Intraco</v>
          </cell>
          <cell r="E382" t="str">
            <v>X</v>
          </cell>
          <cell r="G382">
            <v>3800</v>
          </cell>
          <cell r="H382" t="str">
            <v>Other Creditors</v>
          </cell>
          <cell r="K382" t="str">
            <v>14.03.2014</v>
          </cell>
          <cell r="L382" t="str">
            <v>RFC_COMM</v>
          </cell>
          <cell r="M382">
            <v>93</v>
          </cell>
          <cell r="N382">
            <v>452100</v>
          </cell>
          <cell r="O382" t="str">
            <v>Crediteur et CO</v>
          </cell>
        </row>
        <row r="383">
          <cell r="B383">
            <v>3861330</v>
          </cell>
          <cell r="C383" t="str">
            <v>Other Creds Intra Gr</v>
          </cell>
          <cell r="D383" t="str">
            <v>Other Creditors Intra Group</v>
          </cell>
          <cell r="E383" t="str">
            <v>X</v>
          </cell>
          <cell r="G383">
            <v>3800</v>
          </cell>
          <cell r="H383" t="str">
            <v>Other Creditors</v>
          </cell>
          <cell r="K383" t="str">
            <v>14.03.2014</v>
          </cell>
          <cell r="L383" t="str">
            <v>RFC_COMM</v>
          </cell>
          <cell r="M383">
            <v>93</v>
          </cell>
          <cell r="N383">
            <v>452100</v>
          </cell>
          <cell r="O383" t="str">
            <v>Crediteur et CO</v>
          </cell>
        </row>
        <row r="384">
          <cell r="B384">
            <v>3861360</v>
          </cell>
          <cell r="C384" t="str">
            <v>Other Creds SBU</v>
          </cell>
          <cell r="D384" t="str">
            <v>Other Creditors SBU</v>
          </cell>
          <cell r="E384" t="str">
            <v>X</v>
          </cell>
          <cell r="G384">
            <v>3800</v>
          </cell>
          <cell r="H384" t="str">
            <v>Other Creditors</v>
          </cell>
          <cell r="K384" t="str">
            <v>14.03.2014</v>
          </cell>
          <cell r="L384" t="str">
            <v>RFC_COMM</v>
          </cell>
          <cell r="M384">
            <v>93</v>
          </cell>
          <cell r="N384">
            <v>452100</v>
          </cell>
          <cell r="O384" t="str">
            <v>Crediteur et CO</v>
          </cell>
        </row>
        <row r="385">
          <cell r="B385">
            <v>3861380</v>
          </cell>
          <cell r="C385" t="str">
            <v>Other Creds SYST</v>
          </cell>
          <cell r="D385" t="str">
            <v>Other Creds SYST</v>
          </cell>
          <cell r="E385" t="str">
            <v>X</v>
          </cell>
          <cell r="G385">
            <v>3800</v>
          </cell>
          <cell r="H385" t="str">
            <v>Other Creditors</v>
          </cell>
          <cell r="K385" t="str">
            <v>14.03.2014</v>
          </cell>
          <cell r="L385" t="str">
            <v>RFC_COMM</v>
          </cell>
          <cell r="M385">
            <v>93</v>
          </cell>
          <cell r="N385">
            <v>452100</v>
          </cell>
          <cell r="O385" t="str">
            <v>Crediteur et CO</v>
          </cell>
        </row>
        <row r="386">
          <cell r="B386">
            <v>3871000</v>
          </cell>
          <cell r="C386" t="str">
            <v>Subcontrtrs Clrg A/c</v>
          </cell>
          <cell r="D386" t="str">
            <v>Subcontractor Clearing Account</v>
          </cell>
          <cell r="E386" t="str">
            <v>X</v>
          </cell>
          <cell r="G386">
            <v>3800</v>
          </cell>
          <cell r="H386" t="str">
            <v>Other Creditors</v>
          </cell>
          <cell r="K386" t="str">
            <v>03.02.2006</v>
          </cell>
          <cell r="L386" t="str">
            <v>BRANDEST</v>
          </cell>
          <cell r="M386">
            <v>93</v>
          </cell>
        </row>
        <row r="387">
          <cell r="B387">
            <v>3872000</v>
          </cell>
          <cell r="C387" t="str">
            <v>Freight In Clrg A/c</v>
          </cell>
          <cell r="D387" t="str">
            <v>Freight In Clearing Account</v>
          </cell>
          <cell r="E387" t="str">
            <v>X</v>
          </cell>
          <cell r="G387">
            <v>3800</v>
          </cell>
          <cell r="H387" t="str">
            <v>Other Creditors</v>
          </cell>
          <cell r="K387" t="str">
            <v>03.02.2006</v>
          </cell>
          <cell r="L387" t="str">
            <v>BRANDEST</v>
          </cell>
          <cell r="M387">
            <v>93</v>
          </cell>
          <cell r="N387">
            <v>458000</v>
          </cell>
          <cell r="O387" t="str">
            <v>Diverses charges à payer et produits à recevoir</v>
          </cell>
        </row>
        <row r="388">
          <cell r="B388">
            <v>3873000</v>
          </cell>
          <cell r="C388" t="str">
            <v>Packaging Clrg A/c</v>
          </cell>
          <cell r="D388" t="str">
            <v>Inbound Packaging Cost Clearing Account</v>
          </cell>
          <cell r="E388" t="str">
            <v>X</v>
          </cell>
          <cell r="G388">
            <v>3800</v>
          </cell>
          <cell r="H388" t="str">
            <v>Other Creditors</v>
          </cell>
          <cell r="K388" t="str">
            <v>03.02.2006</v>
          </cell>
          <cell r="L388" t="str">
            <v>BRANDEST</v>
          </cell>
          <cell r="M388">
            <v>93</v>
          </cell>
          <cell r="N388">
            <v>458000</v>
          </cell>
          <cell r="O388" t="str">
            <v>Diverses charges à payer et produits à recevoir</v>
          </cell>
        </row>
        <row r="389">
          <cell r="B389">
            <v>3874000</v>
          </cell>
          <cell r="C389" t="str">
            <v>Imp Duties Clrg A/c</v>
          </cell>
          <cell r="D389" t="str">
            <v>Import Duties Clearing Account</v>
          </cell>
          <cell r="E389" t="str">
            <v>X</v>
          </cell>
          <cell r="G389">
            <v>3800</v>
          </cell>
          <cell r="H389" t="str">
            <v>Other Creditors</v>
          </cell>
          <cell r="K389" t="str">
            <v>03.02.2006</v>
          </cell>
          <cell r="L389" t="str">
            <v>BRANDEST</v>
          </cell>
          <cell r="M389">
            <v>93</v>
          </cell>
          <cell r="N389">
            <v>458000</v>
          </cell>
          <cell r="O389" t="str">
            <v>Diverses charges à payer et produits à recevoir</v>
          </cell>
        </row>
        <row r="390">
          <cell r="B390">
            <v>3875000</v>
          </cell>
          <cell r="C390" t="str">
            <v>Rej Goods Clrg A/c</v>
          </cell>
          <cell r="D390" t="str">
            <v>Rejected Goods Clearing Account</v>
          </cell>
          <cell r="E390" t="str">
            <v>X</v>
          </cell>
          <cell r="G390">
            <v>3800</v>
          </cell>
          <cell r="H390" t="str">
            <v>Other Creditors</v>
          </cell>
          <cell r="K390" t="str">
            <v>03.02.2006</v>
          </cell>
          <cell r="L390" t="str">
            <v>BRANDEST</v>
          </cell>
          <cell r="M390">
            <v>93</v>
          </cell>
          <cell r="N390">
            <v>458000</v>
          </cell>
          <cell r="O390" t="str">
            <v>Diverses charges à payer et produits à recevoir</v>
          </cell>
        </row>
        <row r="391">
          <cell r="B391">
            <v>3888000</v>
          </cell>
          <cell r="C391" t="str">
            <v>Balance Tfr Clearing</v>
          </cell>
          <cell r="D391" t="str">
            <v>Balance Transfer Clearing Account</v>
          </cell>
          <cell r="E391" t="str">
            <v>X</v>
          </cell>
          <cell r="G391">
            <v>3800</v>
          </cell>
          <cell r="H391" t="str">
            <v>Other Creditors</v>
          </cell>
          <cell r="K391" t="str">
            <v>02.02.2006</v>
          </cell>
          <cell r="L391" t="str">
            <v>UNGERAC</v>
          </cell>
          <cell r="M391">
            <v>93</v>
          </cell>
          <cell r="N391">
            <v>999000</v>
          </cell>
          <cell r="O391" t="str">
            <v>compte réflechis</v>
          </cell>
        </row>
        <row r="392">
          <cell r="B392">
            <v>3889010</v>
          </cell>
          <cell r="C392" t="str">
            <v>Salaries Clearing</v>
          </cell>
          <cell r="D392" t="str">
            <v>Salaries Clearing Account</v>
          </cell>
          <cell r="E392" t="str">
            <v>X</v>
          </cell>
          <cell r="G392">
            <v>3800</v>
          </cell>
          <cell r="H392" t="str">
            <v>Other Creditors</v>
          </cell>
          <cell r="K392" t="str">
            <v>02.02.2006</v>
          </cell>
          <cell r="L392" t="str">
            <v>UNGERAC</v>
          </cell>
          <cell r="M392">
            <v>93</v>
          </cell>
          <cell r="N392">
            <v>425000</v>
          </cell>
          <cell r="O392" t="str">
            <v>Personnel-Rémunérations dues</v>
          </cell>
        </row>
        <row r="393">
          <cell r="B393">
            <v>3899000</v>
          </cell>
          <cell r="C393" t="str">
            <v>Alt Curr Clearing</v>
          </cell>
          <cell r="D393" t="str">
            <v>Alternate Currency Clearing Account</v>
          </cell>
          <cell r="E393" t="str">
            <v>X</v>
          </cell>
          <cell r="G393">
            <v>3800</v>
          </cell>
          <cell r="H393" t="str">
            <v>Other Creditors</v>
          </cell>
          <cell r="K393" t="str">
            <v>02.02.2006</v>
          </cell>
          <cell r="L393" t="str">
            <v>UNGERAC</v>
          </cell>
          <cell r="M393">
            <v>93</v>
          </cell>
          <cell r="N393">
            <v>468000</v>
          </cell>
          <cell r="O393" t="str">
            <v>Autres comptes transitoires</v>
          </cell>
        </row>
        <row r="394">
          <cell r="B394">
            <v>4110000</v>
          </cell>
          <cell r="C394" t="str">
            <v>LT Loan UFJ EUR</v>
          </cell>
          <cell r="D394" t="str">
            <v>Long Term Loan UFJ Bank EUR</v>
          </cell>
          <cell r="E394" t="str">
            <v>X</v>
          </cell>
          <cell r="G394">
            <v>4100</v>
          </cell>
          <cell r="H394" t="str">
            <v>Long Term Liabilities</v>
          </cell>
          <cell r="K394" t="str">
            <v>02.02.2006</v>
          </cell>
          <cell r="L394" t="str">
            <v>UNGERAC</v>
          </cell>
          <cell r="M394">
            <v>93</v>
          </cell>
          <cell r="N394">
            <v>162100</v>
          </cell>
          <cell r="O394" t="str">
            <v>Emprunts bancaires</v>
          </cell>
        </row>
        <row r="395">
          <cell r="B395">
            <v>4110010</v>
          </cell>
          <cell r="C395" t="str">
            <v>LT Loan BOT EUR</v>
          </cell>
          <cell r="D395" t="str">
            <v>Long Term Loan BOT EUR</v>
          </cell>
          <cell r="E395" t="str">
            <v>X</v>
          </cell>
          <cell r="G395">
            <v>4100</v>
          </cell>
          <cell r="H395" t="str">
            <v>Long Term Liabilities</v>
          </cell>
          <cell r="K395" t="str">
            <v>02.02.2006</v>
          </cell>
          <cell r="L395" t="str">
            <v>UNGERAC</v>
          </cell>
          <cell r="M395">
            <v>93</v>
          </cell>
          <cell r="N395">
            <v>162100</v>
          </cell>
          <cell r="O395" t="str">
            <v>Emprunts bancaires</v>
          </cell>
        </row>
        <row r="396">
          <cell r="B396">
            <v>4110020</v>
          </cell>
          <cell r="C396" t="str">
            <v>LT Loan Sumitomo EUR</v>
          </cell>
          <cell r="D396" t="str">
            <v>Long Term Loan Sumitomo Mitsui EUR</v>
          </cell>
          <cell r="E396" t="str">
            <v>X</v>
          </cell>
          <cell r="G396">
            <v>4100</v>
          </cell>
          <cell r="H396" t="str">
            <v>Long Term Liabilities</v>
          </cell>
          <cell r="K396" t="str">
            <v>02.02.2006</v>
          </cell>
          <cell r="L396" t="str">
            <v>UNGERAC</v>
          </cell>
          <cell r="M396">
            <v>93</v>
          </cell>
          <cell r="N396">
            <v>162100</v>
          </cell>
          <cell r="O396" t="str">
            <v>Emprunts bancaires</v>
          </cell>
        </row>
        <row r="397">
          <cell r="B397">
            <v>4110030</v>
          </cell>
          <cell r="C397" t="str">
            <v>LT Loan Fortis EUR</v>
          </cell>
          <cell r="D397" t="str">
            <v>Long Term Loan Fortis Bank EUR</v>
          </cell>
          <cell r="E397" t="str">
            <v>X</v>
          </cell>
          <cell r="G397">
            <v>4100</v>
          </cell>
          <cell r="H397" t="str">
            <v>Long Term Liabilities</v>
          </cell>
          <cell r="K397" t="str">
            <v>02.02.2006</v>
          </cell>
          <cell r="L397" t="str">
            <v>UNGERAC</v>
          </cell>
          <cell r="M397">
            <v>93</v>
          </cell>
          <cell r="N397">
            <v>162100</v>
          </cell>
          <cell r="O397" t="str">
            <v>Emprunts bancaires</v>
          </cell>
        </row>
        <row r="398">
          <cell r="B398">
            <v>4110040</v>
          </cell>
          <cell r="C398" t="str">
            <v>LT Loan JBIC USD</v>
          </cell>
          <cell r="D398" t="str">
            <v>Long Term Loan Japan Bank USD</v>
          </cell>
          <cell r="E398" t="str">
            <v>X</v>
          </cell>
          <cell r="G398">
            <v>4100</v>
          </cell>
          <cell r="H398" t="str">
            <v>Long Term Liabilities</v>
          </cell>
          <cell r="K398" t="str">
            <v>02.02.2006</v>
          </cell>
          <cell r="L398" t="str">
            <v>UNGERAC</v>
          </cell>
          <cell r="M398">
            <v>93</v>
          </cell>
          <cell r="N398">
            <v>162100</v>
          </cell>
          <cell r="O398" t="str">
            <v>Emprunts bancaires</v>
          </cell>
        </row>
        <row r="399">
          <cell r="B399">
            <v>4110050</v>
          </cell>
          <cell r="C399" t="str">
            <v>LT Loan BCP EUR</v>
          </cell>
          <cell r="D399" t="str">
            <v>Long Term Loan BCP EUR</v>
          </cell>
          <cell r="E399" t="str">
            <v>X</v>
          </cell>
          <cell r="G399">
            <v>4100</v>
          </cell>
          <cell r="H399" t="str">
            <v>Long Term Liabilities</v>
          </cell>
          <cell r="K399" t="str">
            <v>02.02.2006</v>
          </cell>
          <cell r="L399" t="str">
            <v>UNGERAC</v>
          </cell>
          <cell r="M399">
            <v>93</v>
          </cell>
          <cell r="N399">
            <v>162100</v>
          </cell>
          <cell r="O399" t="str">
            <v>Emprunts bancaires</v>
          </cell>
        </row>
        <row r="400">
          <cell r="B400">
            <v>4110060</v>
          </cell>
          <cell r="C400" t="str">
            <v>LT Loan BPI EUR</v>
          </cell>
          <cell r="D400" t="str">
            <v>Long Term Loan BPI EUR</v>
          </cell>
          <cell r="E400" t="str">
            <v>X</v>
          </cell>
          <cell r="G400">
            <v>4100</v>
          </cell>
          <cell r="H400" t="str">
            <v>Long Term Liabilities</v>
          </cell>
          <cell r="K400" t="str">
            <v>02.02.2006</v>
          </cell>
          <cell r="L400" t="str">
            <v>UNGERAC</v>
          </cell>
          <cell r="M400">
            <v>93</v>
          </cell>
          <cell r="N400">
            <v>162100</v>
          </cell>
          <cell r="O400" t="str">
            <v>Emprunts bancaires</v>
          </cell>
        </row>
        <row r="401">
          <cell r="B401">
            <v>4110070</v>
          </cell>
          <cell r="C401" t="str">
            <v>LT Loan CGD EUR</v>
          </cell>
          <cell r="D401" t="str">
            <v>Long Term Loan CGD EUR</v>
          </cell>
          <cell r="E401" t="str">
            <v>X</v>
          </cell>
          <cell r="G401">
            <v>4100</v>
          </cell>
          <cell r="H401" t="str">
            <v>Long Term Liabilities</v>
          </cell>
          <cell r="K401" t="str">
            <v>02.02.2006</v>
          </cell>
          <cell r="L401" t="str">
            <v>UNGERAC</v>
          </cell>
          <cell r="M401">
            <v>93</v>
          </cell>
          <cell r="N401">
            <v>162100</v>
          </cell>
          <cell r="O401" t="str">
            <v>Emprunts bancaires</v>
          </cell>
        </row>
        <row r="402">
          <cell r="B402">
            <v>4110080</v>
          </cell>
          <cell r="C402" t="str">
            <v>LT Loan BES EUR</v>
          </cell>
          <cell r="D402" t="str">
            <v>Long Term Loan BES EUR</v>
          </cell>
          <cell r="E402" t="str">
            <v>X</v>
          </cell>
          <cell r="G402">
            <v>4100</v>
          </cell>
          <cell r="H402" t="str">
            <v>Long Term Liabilities</v>
          </cell>
          <cell r="K402" t="str">
            <v>02.02.2006</v>
          </cell>
          <cell r="L402" t="str">
            <v>UNGERAC</v>
          </cell>
          <cell r="M402">
            <v>93</v>
          </cell>
          <cell r="N402">
            <v>162100</v>
          </cell>
          <cell r="O402" t="str">
            <v>Emprunts bancaires</v>
          </cell>
        </row>
        <row r="403">
          <cell r="B403">
            <v>4110090</v>
          </cell>
          <cell r="C403" t="str">
            <v>LT Loan JBIC EUR</v>
          </cell>
          <cell r="D403" t="str">
            <v>Long Term Loan JBIC EUR</v>
          </cell>
          <cell r="E403" t="str">
            <v>X</v>
          </cell>
          <cell r="G403">
            <v>4100</v>
          </cell>
          <cell r="H403" t="str">
            <v>Long Term Liabilities</v>
          </cell>
          <cell r="K403" t="str">
            <v>02.02.2006</v>
          </cell>
          <cell r="L403" t="str">
            <v>UNGERAC</v>
          </cell>
          <cell r="M403">
            <v>93</v>
          </cell>
          <cell r="N403">
            <v>162100</v>
          </cell>
          <cell r="O403" t="str">
            <v>Emprunts bancaires</v>
          </cell>
        </row>
        <row r="404">
          <cell r="B404">
            <v>4110100</v>
          </cell>
          <cell r="C404" t="str">
            <v>LT Loan JB EUR</v>
          </cell>
          <cell r="D404" t="str">
            <v>Long Term Loan Japan Bank EUR</v>
          </cell>
          <cell r="E404" t="str">
            <v>X</v>
          </cell>
          <cell r="G404">
            <v>4100</v>
          </cell>
          <cell r="H404" t="str">
            <v>Long Term Liabilities</v>
          </cell>
          <cell r="K404" t="str">
            <v>23.06.2006</v>
          </cell>
          <cell r="L404" t="str">
            <v>RFC_COMM</v>
          </cell>
          <cell r="M404">
            <v>93</v>
          </cell>
          <cell r="N404">
            <v>162100</v>
          </cell>
          <cell r="O404" t="str">
            <v>Emprunts bancaires</v>
          </cell>
        </row>
        <row r="405">
          <cell r="B405">
            <v>4111000</v>
          </cell>
          <cell r="C405" t="str">
            <v>LT Loans Pyble Affil</v>
          </cell>
          <cell r="D405" t="str">
            <v>Long Term Loans Payable - Affiliates</v>
          </cell>
          <cell r="E405" t="str">
            <v>X</v>
          </cell>
          <cell r="G405">
            <v>4100</v>
          </cell>
          <cell r="H405" t="str">
            <v>Long Term Liabilities</v>
          </cell>
          <cell r="K405" t="str">
            <v>02.02.2006</v>
          </cell>
          <cell r="L405" t="str">
            <v>UNGERAC</v>
          </cell>
          <cell r="M405">
            <v>93</v>
          </cell>
          <cell r="N405">
            <v>168000</v>
          </cell>
          <cell r="O405" t="str">
            <v>Autres emprunts et dettes</v>
          </cell>
        </row>
        <row r="406">
          <cell r="B406">
            <v>4120000</v>
          </cell>
          <cell r="C406" t="str">
            <v>Fin Leases</v>
          </cell>
          <cell r="D406" t="str">
            <v>Finance Leases</v>
          </cell>
          <cell r="E406" t="str">
            <v>X</v>
          </cell>
          <cell r="G406">
            <v>4100</v>
          </cell>
          <cell r="H406" t="str">
            <v>Long Term Liabilities</v>
          </cell>
          <cell r="K406" t="str">
            <v>02.02.2006</v>
          </cell>
          <cell r="L406" t="str">
            <v>UNGERAC</v>
          </cell>
          <cell r="M406">
            <v>93</v>
          </cell>
          <cell r="N406">
            <v>537000</v>
          </cell>
          <cell r="O406" t="str">
            <v>Autres organismes financiers</v>
          </cell>
        </row>
        <row r="407">
          <cell r="B407">
            <v>4121000</v>
          </cell>
          <cell r="C407" t="str">
            <v>Fin Lease Interest</v>
          </cell>
          <cell r="D407" t="str">
            <v>Finance Leases Interest</v>
          </cell>
          <cell r="E407" t="str">
            <v>X</v>
          </cell>
          <cell r="G407">
            <v>4100</v>
          </cell>
          <cell r="H407" t="str">
            <v>Long Term Liabilities</v>
          </cell>
          <cell r="K407" t="str">
            <v>02.02.2006</v>
          </cell>
          <cell r="L407" t="str">
            <v>UNGERAC</v>
          </cell>
          <cell r="M407">
            <v>93</v>
          </cell>
          <cell r="N407">
            <v>518100</v>
          </cell>
          <cell r="O407" t="str">
            <v>Intérêts courus</v>
          </cell>
        </row>
        <row r="408">
          <cell r="B408">
            <v>4130000</v>
          </cell>
          <cell r="C408" t="str">
            <v>Investment Grants</v>
          </cell>
          <cell r="D408" t="str">
            <v>Investment Grants</v>
          </cell>
          <cell r="E408" t="str">
            <v>X</v>
          </cell>
          <cell r="G408">
            <v>4100</v>
          </cell>
          <cell r="H408" t="str">
            <v>Long Term Liabilities</v>
          </cell>
          <cell r="K408" t="str">
            <v>02.02.2006</v>
          </cell>
          <cell r="L408" t="str">
            <v>UNGERAC</v>
          </cell>
          <cell r="M408">
            <v>93</v>
          </cell>
          <cell r="N408">
            <v>145100</v>
          </cell>
          <cell r="O408" t="str">
            <v>Subventions d'investissement</v>
          </cell>
        </row>
        <row r="409">
          <cell r="B409">
            <v>4135000</v>
          </cell>
          <cell r="C409" t="str">
            <v>Subsidies Received</v>
          </cell>
          <cell r="D409" t="str">
            <v>Subsidies Received</v>
          </cell>
          <cell r="E409" t="str">
            <v>X</v>
          </cell>
          <cell r="G409">
            <v>4100</v>
          </cell>
          <cell r="H409" t="str">
            <v>Long Term Liabilities</v>
          </cell>
          <cell r="K409" t="str">
            <v>02.02.2006</v>
          </cell>
          <cell r="L409" t="str">
            <v>UNGERAC</v>
          </cell>
          <cell r="M409">
            <v>93</v>
          </cell>
          <cell r="N409">
            <v>145900</v>
          </cell>
          <cell r="O409" t="str">
            <v>Subv.d'inv.inscrites aux comptes de résultat</v>
          </cell>
        </row>
        <row r="410">
          <cell r="B410">
            <v>4140000</v>
          </cell>
          <cell r="C410" t="str">
            <v>Oth Fixd Liabs 3 Pty</v>
          </cell>
          <cell r="D410" t="str">
            <v>Other Fixed Liabilities - Third Party</v>
          </cell>
          <cell r="E410" t="str">
            <v>X</v>
          </cell>
          <cell r="G410">
            <v>4100</v>
          </cell>
          <cell r="H410" t="str">
            <v>Long Term Liabilities</v>
          </cell>
          <cell r="K410" t="str">
            <v>02.02.2006</v>
          </cell>
          <cell r="L410" t="str">
            <v>UNGERAC</v>
          </cell>
          <cell r="M410">
            <v>93</v>
          </cell>
          <cell r="N410">
            <v>154000</v>
          </cell>
          <cell r="O410" t="str">
            <v>Provisions d'origine réglemantaires</v>
          </cell>
        </row>
        <row r="411">
          <cell r="B411">
            <v>4141000</v>
          </cell>
          <cell r="C411" t="str">
            <v>Oth Fixd Liabs Affil</v>
          </cell>
          <cell r="D411" t="str">
            <v>Other Fixed Liabilities - Affiliates</v>
          </cell>
          <cell r="E411" t="str">
            <v>X</v>
          </cell>
          <cell r="G411">
            <v>4100</v>
          </cell>
          <cell r="H411" t="str">
            <v>Long Term Liabilities</v>
          </cell>
          <cell r="K411" t="str">
            <v>02.02.2006</v>
          </cell>
          <cell r="L411" t="str">
            <v>UNGERAC</v>
          </cell>
          <cell r="M411">
            <v>93</v>
          </cell>
          <cell r="N411">
            <v>168000</v>
          </cell>
          <cell r="O411" t="str">
            <v>Autres emprunts et dettes</v>
          </cell>
        </row>
        <row r="412">
          <cell r="B412">
            <v>4210000</v>
          </cell>
          <cell r="C412" t="str">
            <v>Deferred Taxation</v>
          </cell>
          <cell r="D412" t="str">
            <v>Deferred Taxation</v>
          </cell>
          <cell r="E412" t="str">
            <v>X</v>
          </cell>
          <cell r="G412">
            <v>4100</v>
          </cell>
          <cell r="H412" t="str">
            <v>Long Term Liabilities</v>
          </cell>
          <cell r="K412" t="str">
            <v>02.02.2006</v>
          </cell>
          <cell r="L412" t="str">
            <v>UNGERAC</v>
          </cell>
          <cell r="M412">
            <v>93</v>
          </cell>
          <cell r="N412">
            <v>443490</v>
          </cell>
          <cell r="O412" t="str">
            <v>Impôts différés</v>
          </cell>
        </row>
        <row r="413">
          <cell r="B413">
            <v>4310000</v>
          </cell>
          <cell r="C413" t="str">
            <v>Other Provisions 1</v>
          </cell>
          <cell r="D413" t="str">
            <v>Other Provisions 1</v>
          </cell>
          <cell r="E413" t="str">
            <v>X</v>
          </cell>
          <cell r="G413">
            <v>4100</v>
          </cell>
          <cell r="H413" t="str">
            <v>Long Term Liabilities</v>
          </cell>
          <cell r="K413" t="str">
            <v>02.02.2006</v>
          </cell>
          <cell r="L413" t="str">
            <v>UNGERAC</v>
          </cell>
          <cell r="M413">
            <v>93</v>
          </cell>
          <cell r="N413">
            <v>151100</v>
          </cell>
          <cell r="O413" t="str">
            <v>Provisions pour litiges</v>
          </cell>
        </row>
        <row r="414">
          <cell r="B414">
            <v>4311000</v>
          </cell>
          <cell r="C414" t="str">
            <v>Other Provisions 2</v>
          </cell>
          <cell r="D414" t="str">
            <v>Other Provisions 2</v>
          </cell>
          <cell r="E414" t="str">
            <v>X</v>
          </cell>
          <cell r="G414">
            <v>4100</v>
          </cell>
          <cell r="H414" t="str">
            <v>Long Term Liabilities</v>
          </cell>
          <cell r="K414" t="str">
            <v>02.02.2006</v>
          </cell>
          <cell r="L414" t="str">
            <v>UNGERAC</v>
          </cell>
          <cell r="M414">
            <v>93</v>
          </cell>
          <cell r="N414">
            <v>151400</v>
          </cell>
          <cell r="O414" t="str">
            <v>Provisions pour amendes &amp; pénalités</v>
          </cell>
        </row>
        <row r="415">
          <cell r="B415">
            <v>4312000</v>
          </cell>
          <cell r="C415" t="str">
            <v>Other Provisions 3</v>
          </cell>
          <cell r="D415" t="str">
            <v>Other Provisions 3</v>
          </cell>
          <cell r="E415" t="str">
            <v>X</v>
          </cell>
          <cell r="G415">
            <v>4100</v>
          </cell>
          <cell r="H415" t="str">
            <v>Long Term Liabilities</v>
          </cell>
          <cell r="K415" t="str">
            <v>02.02.2006</v>
          </cell>
          <cell r="L415" t="str">
            <v>UNGERAC</v>
          </cell>
          <cell r="M415">
            <v>93</v>
          </cell>
          <cell r="N415">
            <v>151500</v>
          </cell>
          <cell r="O415" t="str">
            <v>Provisions pour pertes de change</v>
          </cell>
        </row>
        <row r="416">
          <cell r="B416">
            <v>4313000</v>
          </cell>
          <cell r="C416" t="str">
            <v>Other Provisions 4</v>
          </cell>
          <cell r="D416" t="str">
            <v>Other Provisions 4</v>
          </cell>
          <cell r="E416" t="str">
            <v>X</v>
          </cell>
          <cell r="G416">
            <v>4100</v>
          </cell>
          <cell r="H416" t="str">
            <v>Long Term Liabilities</v>
          </cell>
          <cell r="K416" t="str">
            <v>02.02.2006</v>
          </cell>
          <cell r="L416" t="str">
            <v>UNGERAC</v>
          </cell>
          <cell r="M416">
            <v>93</v>
          </cell>
          <cell r="N416">
            <v>290000</v>
          </cell>
          <cell r="O416" t="str">
            <v>Provison/ Depreciation d'actif</v>
          </cell>
        </row>
        <row r="417">
          <cell r="B417">
            <v>4314000</v>
          </cell>
          <cell r="C417" t="str">
            <v>Customer Claims</v>
          </cell>
          <cell r="D417" t="str">
            <v>Customer Claims</v>
          </cell>
          <cell r="E417" t="str">
            <v>X</v>
          </cell>
          <cell r="G417">
            <v>4100</v>
          </cell>
          <cell r="H417" t="str">
            <v>Long Term Liabilities</v>
          </cell>
          <cell r="K417" t="str">
            <v>25.08.2009</v>
          </cell>
          <cell r="L417" t="str">
            <v>RFC_COMM</v>
          </cell>
          <cell r="M417">
            <v>93</v>
          </cell>
          <cell r="N417">
            <v>416000</v>
          </cell>
          <cell r="O417" t="str">
            <v>Clients douteux ou litigieux</v>
          </cell>
        </row>
        <row r="418">
          <cell r="B418">
            <v>4315000</v>
          </cell>
          <cell r="C418" t="str">
            <v>Legal Claims</v>
          </cell>
          <cell r="D418" t="str">
            <v>Legal Claims</v>
          </cell>
          <cell r="E418" t="str">
            <v>X</v>
          </cell>
          <cell r="G418">
            <v>4100</v>
          </cell>
          <cell r="H418" t="str">
            <v>Long Term Liabilities</v>
          </cell>
          <cell r="K418" t="str">
            <v>11.08.2009</v>
          </cell>
          <cell r="L418" t="str">
            <v>RFC_COMM</v>
          </cell>
          <cell r="M418">
            <v>93</v>
          </cell>
          <cell r="N418">
            <v>480000</v>
          </cell>
          <cell r="O418" t="str">
            <v>Provisions courantes pour risques et charges</v>
          </cell>
        </row>
        <row r="419">
          <cell r="B419">
            <v>4321000</v>
          </cell>
          <cell r="C419" t="str">
            <v>Personnel Provision</v>
          </cell>
          <cell r="D419" t="str">
            <v>Provisions for other  long-term employee benefits</v>
          </cell>
          <cell r="E419" t="str">
            <v>X</v>
          </cell>
          <cell r="G419">
            <v>4100</v>
          </cell>
          <cell r="H419" t="str">
            <v>Long Term Liabilities</v>
          </cell>
          <cell r="K419" t="str">
            <v>23.12.2014</v>
          </cell>
          <cell r="L419" t="str">
            <v>RFC_COMM</v>
          </cell>
          <cell r="M419">
            <v>93</v>
          </cell>
          <cell r="N419">
            <v>151100</v>
          </cell>
          <cell r="O419" t="str">
            <v>Provisions pour litiges</v>
          </cell>
        </row>
        <row r="420">
          <cell r="B420">
            <v>4322000</v>
          </cell>
          <cell r="C420" t="str">
            <v>Warranty Provisions</v>
          </cell>
          <cell r="D420" t="str">
            <v>Warranty Provisions</v>
          </cell>
          <cell r="E420" t="str">
            <v>X</v>
          </cell>
          <cell r="G420">
            <v>4100</v>
          </cell>
          <cell r="H420" t="str">
            <v>Long Term Liabilities</v>
          </cell>
          <cell r="K420" t="str">
            <v>23.12.2014</v>
          </cell>
          <cell r="L420" t="str">
            <v>RFC_COMM</v>
          </cell>
          <cell r="M420">
            <v>93</v>
          </cell>
          <cell r="N420">
            <v>428612</v>
          </cell>
          <cell r="O420" t="str">
            <v>Autres charges à payer Intra Grp</v>
          </cell>
        </row>
        <row r="421">
          <cell r="B421">
            <v>4323000</v>
          </cell>
          <cell r="C421" t="str">
            <v>Customer Claims</v>
          </cell>
          <cell r="D421" t="str">
            <v>Customer Claims</v>
          </cell>
          <cell r="E421" t="str">
            <v>X</v>
          </cell>
          <cell r="G421">
            <v>4100</v>
          </cell>
          <cell r="H421" t="str">
            <v>Long Term Liabilities</v>
          </cell>
          <cell r="K421" t="str">
            <v>23.12.2014</v>
          </cell>
          <cell r="L421" t="str">
            <v>RFC_COMM</v>
          </cell>
          <cell r="M421">
            <v>93</v>
          </cell>
          <cell r="N421">
            <v>428613</v>
          </cell>
          <cell r="O421" t="str">
            <v>Autres charges à payer Eur SBU</v>
          </cell>
        </row>
        <row r="422">
          <cell r="B422">
            <v>4324000</v>
          </cell>
          <cell r="C422" t="str">
            <v>Onerous contracts</v>
          </cell>
          <cell r="D422" t="str">
            <v>Onerous contracts</v>
          </cell>
          <cell r="E422" t="str">
            <v>X</v>
          </cell>
          <cell r="G422">
            <v>4100</v>
          </cell>
          <cell r="H422" t="str">
            <v>Long Term Liabilities</v>
          </cell>
          <cell r="K422" t="str">
            <v>23.12.2014</v>
          </cell>
          <cell r="L422" t="str">
            <v>RFC_COMM</v>
          </cell>
          <cell r="M422">
            <v>93</v>
          </cell>
          <cell r="N422">
            <v>428614</v>
          </cell>
          <cell r="O422" t="str">
            <v>Autres charges à payer Eur SYST</v>
          </cell>
        </row>
        <row r="423">
          <cell r="B423">
            <v>4325000</v>
          </cell>
          <cell r="C423" t="str">
            <v>Provision for disman</v>
          </cell>
          <cell r="D423" t="str">
            <v>Provision for dismantling and removing</v>
          </cell>
          <cell r="E423" t="str">
            <v>X</v>
          </cell>
          <cell r="G423">
            <v>4100</v>
          </cell>
          <cell r="H423" t="str">
            <v>Long Term Liabilities</v>
          </cell>
          <cell r="K423" t="str">
            <v>23.12.2014</v>
          </cell>
          <cell r="L423" t="str">
            <v>RFC_COMM</v>
          </cell>
          <cell r="M423">
            <v>93</v>
          </cell>
          <cell r="N423">
            <v>428615</v>
          </cell>
          <cell r="O423" t="str">
            <v>Provision pour démantèlement et d'enlèvement</v>
          </cell>
        </row>
        <row r="424">
          <cell r="B424">
            <v>4326000</v>
          </cell>
          <cell r="C424" t="str">
            <v>Miscellaneous Provis</v>
          </cell>
          <cell r="D424" t="str">
            <v>Miscellaneous Provisions</v>
          </cell>
          <cell r="E424" t="str">
            <v>X</v>
          </cell>
          <cell r="G424">
            <v>4100</v>
          </cell>
          <cell r="H424" t="str">
            <v>Long Term Liabilities</v>
          </cell>
          <cell r="K424" t="str">
            <v>23.12.2014</v>
          </cell>
          <cell r="L424" t="str">
            <v>RFC_COMM</v>
          </cell>
          <cell r="M424">
            <v>93</v>
          </cell>
          <cell r="N424">
            <v>428616</v>
          </cell>
          <cell r="O424" t="str">
            <v>Provisions diverses</v>
          </cell>
        </row>
        <row r="425">
          <cell r="B425">
            <v>4410000</v>
          </cell>
          <cell r="C425" t="str">
            <v>Share Capital</v>
          </cell>
          <cell r="D425" t="str">
            <v>Ordinary Share Capital</v>
          </cell>
          <cell r="E425" t="str">
            <v>X</v>
          </cell>
          <cell r="G425">
            <v>4400</v>
          </cell>
          <cell r="H425" t="str">
            <v>Capital and Reserves</v>
          </cell>
          <cell r="K425" t="str">
            <v>02.02.2006</v>
          </cell>
          <cell r="L425" t="str">
            <v>UNGERAC</v>
          </cell>
          <cell r="M425">
            <v>93</v>
          </cell>
          <cell r="N425">
            <v>101300</v>
          </cell>
          <cell r="O425" t="str">
            <v xml:space="preserve"> Capital souscrit - appelé et versé</v>
          </cell>
        </row>
        <row r="426">
          <cell r="B426">
            <v>4410010</v>
          </cell>
          <cell r="C426" t="str">
            <v>Pos Monetary Diffs</v>
          </cell>
          <cell r="D426" t="str">
            <v>YOT Positive Monetary Differences</v>
          </cell>
          <cell r="E426" t="str">
            <v>X</v>
          </cell>
          <cell r="G426">
            <v>4400</v>
          </cell>
          <cell r="H426" t="str">
            <v>Capital and Reserves</v>
          </cell>
          <cell r="K426" t="str">
            <v>02.02.2006</v>
          </cell>
          <cell r="L426" t="str">
            <v>UNGERAC</v>
          </cell>
          <cell r="M426">
            <v>93</v>
          </cell>
        </row>
        <row r="427">
          <cell r="B427">
            <v>4410020</v>
          </cell>
          <cell r="C427" t="str">
            <v>Neg Monetary Diffs</v>
          </cell>
          <cell r="D427" t="str">
            <v>YOT Negative Monetary Differences</v>
          </cell>
          <cell r="E427" t="str">
            <v>X</v>
          </cell>
          <cell r="G427">
            <v>4400</v>
          </cell>
          <cell r="H427" t="str">
            <v>Capital and Reserves</v>
          </cell>
          <cell r="K427" t="str">
            <v>02.02.2006</v>
          </cell>
          <cell r="L427" t="str">
            <v>UNGERAC</v>
          </cell>
          <cell r="M427">
            <v>93</v>
          </cell>
        </row>
        <row r="428">
          <cell r="B428">
            <v>4510000</v>
          </cell>
          <cell r="C428" t="str">
            <v>Profit &amp; Loss 2000</v>
          </cell>
          <cell r="D428" t="str">
            <v>Profit and loss FY 2000</v>
          </cell>
          <cell r="E428" t="str">
            <v>X</v>
          </cell>
          <cell r="G428">
            <v>4400</v>
          </cell>
          <cell r="H428" t="str">
            <v>Capital and Reserves</v>
          </cell>
          <cell r="K428" t="str">
            <v>02.02.2006</v>
          </cell>
          <cell r="L428" t="str">
            <v>UNGERAC</v>
          </cell>
          <cell r="M428">
            <v>93</v>
          </cell>
          <cell r="N428">
            <v>121000</v>
          </cell>
          <cell r="O428" t="str">
            <v>Résultats reportés</v>
          </cell>
        </row>
        <row r="429">
          <cell r="B429">
            <v>4510010</v>
          </cell>
          <cell r="C429" t="str">
            <v>Profit &amp; Loss 2001</v>
          </cell>
          <cell r="D429" t="str">
            <v>Profit and loss FY 2001</v>
          </cell>
          <cell r="E429" t="str">
            <v>X</v>
          </cell>
          <cell r="G429">
            <v>4400</v>
          </cell>
          <cell r="H429" t="str">
            <v>Capital and Reserves</v>
          </cell>
          <cell r="K429" t="str">
            <v>02.02.2006</v>
          </cell>
          <cell r="L429" t="str">
            <v>UNGERAC</v>
          </cell>
          <cell r="M429">
            <v>93</v>
          </cell>
          <cell r="N429">
            <v>121000</v>
          </cell>
          <cell r="O429" t="str">
            <v>Résultats reportés</v>
          </cell>
        </row>
        <row r="430">
          <cell r="B430">
            <v>4510020</v>
          </cell>
          <cell r="C430" t="str">
            <v>Profit &amp; Loss 2002</v>
          </cell>
          <cell r="D430" t="str">
            <v>Profit and loss FY 2002</v>
          </cell>
          <cell r="E430" t="str">
            <v>X</v>
          </cell>
          <cell r="G430">
            <v>4400</v>
          </cell>
          <cell r="H430" t="str">
            <v>Capital and Reserves</v>
          </cell>
          <cell r="K430" t="str">
            <v>02.02.2006</v>
          </cell>
          <cell r="L430" t="str">
            <v>UNGERAC</v>
          </cell>
          <cell r="M430">
            <v>93</v>
          </cell>
          <cell r="N430">
            <v>121000</v>
          </cell>
          <cell r="O430" t="str">
            <v>Résultats reportés</v>
          </cell>
        </row>
        <row r="431">
          <cell r="B431">
            <v>4510030</v>
          </cell>
          <cell r="C431" t="str">
            <v>Profit &amp; Loss 2003</v>
          </cell>
          <cell r="D431" t="str">
            <v>Profit and loss FY 2003</v>
          </cell>
          <cell r="E431" t="str">
            <v>X</v>
          </cell>
          <cell r="G431">
            <v>4400</v>
          </cell>
          <cell r="H431" t="str">
            <v>Capital and Reserves</v>
          </cell>
          <cell r="K431" t="str">
            <v>02.02.2006</v>
          </cell>
          <cell r="L431" t="str">
            <v>UNGERAC</v>
          </cell>
          <cell r="M431">
            <v>93</v>
          </cell>
          <cell r="N431">
            <v>121000</v>
          </cell>
          <cell r="O431" t="str">
            <v>Résultats reportés</v>
          </cell>
        </row>
        <row r="432">
          <cell r="B432">
            <v>4510040</v>
          </cell>
          <cell r="C432" t="str">
            <v>Profit &amp; Loss 2004</v>
          </cell>
          <cell r="D432" t="str">
            <v>Profit and loss FY 2004</v>
          </cell>
          <cell r="E432" t="str">
            <v>X</v>
          </cell>
          <cell r="G432">
            <v>4400</v>
          </cell>
          <cell r="H432" t="str">
            <v>Capital and Reserves</v>
          </cell>
          <cell r="K432" t="str">
            <v>02.02.2006</v>
          </cell>
          <cell r="L432" t="str">
            <v>UNGERAC</v>
          </cell>
          <cell r="M432">
            <v>93</v>
          </cell>
          <cell r="N432">
            <v>121000</v>
          </cell>
          <cell r="O432" t="str">
            <v>Résultats reportés</v>
          </cell>
        </row>
        <row r="433">
          <cell r="B433">
            <v>4510050</v>
          </cell>
          <cell r="C433" t="str">
            <v>Profit &amp; Loss 2005</v>
          </cell>
          <cell r="D433" t="str">
            <v>Profit and loss FY 2005</v>
          </cell>
          <cell r="E433" t="str">
            <v>X</v>
          </cell>
          <cell r="G433">
            <v>4400</v>
          </cell>
          <cell r="H433" t="str">
            <v>Capital and Reserves</v>
          </cell>
          <cell r="K433" t="str">
            <v>02.02.2006</v>
          </cell>
          <cell r="L433" t="str">
            <v>UNGERAC</v>
          </cell>
          <cell r="M433">
            <v>93</v>
          </cell>
          <cell r="N433">
            <v>121000</v>
          </cell>
          <cell r="O433" t="str">
            <v>Résultats reportés</v>
          </cell>
        </row>
        <row r="434">
          <cell r="B434">
            <v>4510060</v>
          </cell>
          <cell r="C434" t="str">
            <v>Profit &amp; Loss 2006</v>
          </cell>
          <cell r="D434" t="str">
            <v>Profit and loss FY 2006</v>
          </cell>
          <cell r="E434" t="str">
            <v>X</v>
          </cell>
          <cell r="G434">
            <v>4400</v>
          </cell>
          <cell r="H434" t="str">
            <v>Capital and Reserves</v>
          </cell>
          <cell r="K434" t="str">
            <v>23.06.2006</v>
          </cell>
          <cell r="L434" t="str">
            <v>FI_MIG</v>
          </cell>
          <cell r="M434">
            <v>93</v>
          </cell>
          <cell r="N434">
            <v>121000</v>
          </cell>
          <cell r="O434" t="str">
            <v>Résultats reportés</v>
          </cell>
        </row>
        <row r="435">
          <cell r="B435">
            <v>4510070</v>
          </cell>
          <cell r="C435" t="str">
            <v>Profit &amp; Loss 2007</v>
          </cell>
          <cell r="D435" t="str">
            <v>Profit and loss FY 2007</v>
          </cell>
          <cell r="E435" t="str">
            <v>X</v>
          </cell>
          <cell r="G435">
            <v>4400</v>
          </cell>
          <cell r="H435" t="str">
            <v>Capital and Reserves</v>
          </cell>
          <cell r="K435" t="str">
            <v>23.06.2006</v>
          </cell>
          <cell r="L435" t="str">
            <v>FI_MIG</v>
          </cell>
          <cell r="M435">
            <v>93</v>
          </cell>
          <cell r="N435">
            <v>121000</v>
          </cell>
          <cell r="O435" t="str">
            <v>Résultats reportés</v>
          </cell>
        </row>
        <row r="436">
          <cell r="B436">
            <v>4510080</v>
          </cell>
          <cell r="C436" t="str">
            <v>Profit &amp; Loss 2008</v>
          </cell>
          <cell r="D436" t="str">
            <v>Profit and loss FY 2008</v>
          </cell>
          <cell r="E436" t="str">
            <v>X</v>
          </cell>
          <cell r="G436">
            <v>4400</v>
          </cell>
          <cell r="H436" t="str">
            <v>Capital and Reserves</v>
          </cell>
          <cell r="K436" t="str">
            <v>17.12.2008</v>
          </cell>
          <cell r="L436" t="str">
            <v>HARDYJA</v>
          </cell>
          <cell r="M436">
            <v>93</v>
          </cell>
          <cell r="N436">
            <v>131000</v>
          </cell>
          <cell r="O436" t="str">
            <v>Résultat de l'exercice</v>
          </cell>
        </row>
        <row r="437">
          <cell r="B437">
            <v>4510090</v>
          </cell>
          <cell r="C437" t="str">
            <v>Profit &amp; Loss 2009</v>
          </cell>
          <cell r="D437" t="str">
            <v>Profit and loss FY 2009</v>
          </cell>
          <cell r="E437" t="str">
            <v>X</v>
          </cell>
          <cell r="G437">
            <v>4400</v>
          </cell>
          <cell r="H437" t="str">
            <v>Capital and Reserves</v>
          </cell>
          <cell r="K437" t="str">
            <v>23.02.2010</v>
          </cell>
          <cell r="L437" t="str">
            <v>RFC_COMM</v>
          </cell>
          <cell r="M437">
            <v>93</v>
          </cell>
          <cell r="N437">
            <v>121000</v>
          </cell>
          <cell r="O437" t="str">
            <v>Résultats reportés</v>
          </cell>
        </row>
        <row r="438">
          <cell r="B438">
            <v>4510110</v>
          </cell>
          <cell r="C438" t="str">
            <v>Profit &amp; Loss 2010</v>
          </cell>
          <cell r="D438" t="str">
            <v>Profit and loss FY 2010</v>
          </cell>
          <cell r="E438" t="str">
            <v>X</v>
          </cell>
          <cell r="G438">
            <v>4400</v>
          </cell>
          <cell r="H438" t="str">
            <v>Capital and Reserves</v>
          </cell>
          <cell r="K438" t="str">
            <v>29.03.2011</v>
          </cell>
          <cell r="L438" t="str">
            <v>KARSANRI</v>
          </cell>
          <cell r="M438">
            <v>93</v>
          </cell>
          <cell r="N438">
            <v>121000</v>
          </cell>
          <cell r="O438" t="str">
            <v>Résultats reportés</v>
          </cell>
        </row>
        <row r="439">
          <cell r="B439">
            <v>4510111</v>
          </cell>
          <cell r="C439" t="str">
            <v>Profit &amp; Loss 2011</v>
          </cell>
          <cell r="D439" t="str">
            <v>Profit and loss FY 2011</v>
          </cell>
          <cell r="E439" t="str">
            <v>X</v>
          </cell>
          <cell r="G439">
            <v>4400</v>
          </cell>
          <cell r="H439" t="str">
            <v>Capital and Reserves</v>
          </cell>
          <cell r="K439" t="str">
            <v>01.02.2012</v>
          </cell>
          <cell r="L439" t="str">
            <v>KARSANRI</v>
          </cell>
          <cell r="M439">
            <v>93</v>
          </cell>
          <cell r="N439">
            <v>121000</v>
          </cell>
          <cell r="O439" t="str">
            <v>Résultats reportés</v>
          </cell>
        </row>
        <row r="440">
          <cell r="B440">
            <v>4510950</v>
          </cell>
          <cell r="C440" t="str">
            <v>Retained Earnings</v>
          </cell>
          <cell r="D440" t="str">
            <v>Retained Earnings B/fwd earned pre FY 1996</v>
          </cell>
          <cell r="E440" t="str">
            <v>X</v>
          </cell>
          <cell r="G440">
            <v>4400</v>
          </cell>
          <cell r="H440" t="str">
            <v>Capital and Reserves</v>
          </cell>
          <cell r="K440" t="str">
            <v>02.02.2006</v>
          </cell>
          <cell r="L440" t="str">
            <v>UNGERAC</v>
          </cell>
          <cell r="M440">
            <v>93</v>
          </cell>
          <cell r="N440">
            <v>121000</v>
          </cell>
          <cell r="O440" t="str">
            <v>Résultats reportés</v>
          </cell>
        </row>
        <row r="441">
          <cell r="B441">
            <v>4510960</v>
          </cell>
          <cell r="C441" t="str">
            <v>Profit &amp; Loss 1996</v>
          </cell>
          <cell r="D441" t="str">
            <v>Profit and loss FY 1996</v>
          </cell>
          <cell r="E441" t="str">
            <v>X</v>
          </cell>
          <cell r="G441">
            <v>4400</v>
          </cell>
          <cell r="H441" t="str">
            <v>Capital and Reserves</v>
          </cell>
          <cell r="K441" t="str">
            <v>02.02.2006</v>
          </cell>
          <cell r="L441" t="str">
            <v>UNGERAC</v>
          </cell>
          <cell r="M441">
            <v>93</v>
          </cell>
          <cell r="N441">
            <v>121000</v>
          </cell>
          <cell r="O441" t="str">
            <v>Résultats reportés</v>
          </cell>
        </row>
        <row r="442">
          <cell r="B442">
            <v>4510970</v>
          </cell>
          <cell r="C442" t="str">
            <v>Profit &amp; Loss 1997</v>
          </cell>
          <cell r="D442" t="str">
            <v>Profit and loss FY 1997</v>
          </cell>
          <cell r="E442" t="str">
            <v>X</v>
          </cell>
          <cell r="G442">
            <v>4400</v>
          </cell>
          <cell r="H442" t="str">
            <v>Capital and Reserves</v>
          </cell>
          <cell r="K442" t="str">
            <v>02.02.2006</v>
          </cell>
          <cell r="L442" t="str">
            <v>UNGERAC</v>
          </cell>
          <cell r="M442">
            <v>93</v>
          </cell>
          <cell r="N442">
            <v>121000</v>
          </cell>
          <cell r="O442" t="str">
            <v>Résultats reportés</v>
          </cell>
        </row>
        <row r="443">
          <cell r="B443">
            <v>4510980</v>
          </cell>
          <cell r="C443" t="str">
            <v>Profit &amp; Loss 1998</v>
          </cell>
          <cell r="D443" t="str">
            <v>Profit and loss FY 1998</v>
          </cell>
          <cell r="E443" t="str">
            <v>X</v>
          </cell>
          <cell r="G443">
            <v>4400</v>
          </cell>
          <cell r="H443" t="str">
            <v>Capital and Reserves</v>
          </cell>
          <cell r="K443" t="str">
            <v>02.02.2006</v>
          </cell>
          <cell r="L443" t="str">
            <v>UNGERAC</v>
          </cell>
          <cell r="M443">
            <v>93</v>
          </cell>
          <cell r="N443">
            <v>121000</v>
          </cell>
          <cell r="O443" t="str">
            <v>Résultats reportés</v>
          </cell>
        </row>
        <row r="444">
          <cell r="B444">
            <v>4510990</v>
          </cell>
          <cell r="C444" t="str">
            <v>Profit &amp; Loss 1999</v>
          </cell>
          <cell r="D444" t="str">
            <v>Profit and loss FY 1999</v>
          </cell>
          <cell r="E444" t="str">
            <v>X</v>
          </cell>
          <cell r="G444">
            <v>4400</v>
          </cell>
          <cell r="H444" t="str">
            <v>Capital and Reserves</v>
          </cell>
          <cell r="K444" t="str">
            <v>02.02.2006</v>
          </cell>
          <cell r="L444" t="str">
            <v>UNGERAC</v>
          </cell>
          <cell r="M444">
            <v>93</v>
          </cell>
          <cell r="N444">
            <v>121000</v>
          </cell>
          <cell r="O444" t="str">
            <v>Résultats reportés</v>
          </cell>
        </row>
        <row r="445">
          <cell r="B445">
            <v>4510999</v>
          </cell>
          <cell r="C445" t="str">
            <v>Cum ret earnings PY</v>
          </cell>
          <cell r="D445" t="str">
            <v>Cumulated retained earnings from prior years</v>
          </cell>
          <cell r="E445" t="str">
            <v>X</v>
          </cell>
          <cell r="G445">
            <v>4400</v>
          </cell>
          <cell r="H445" t="str">
            <v>Capital and Reserves</v>
          </cell>
          <cell r="K445" t="str">
            <v>27.02.2014</v>
          </cell>
          <cell r="L445" t="str">
            <v>RFC_COMM</v>
          </cell>
          <cell r="M445">
            <v>93</v>
          </cell>
          <cell r="N445">
            <v>121000</v>
          </cell>
          <cell r="O445" t="str">
            <v>Résultats reportés</v>
          </cell>
        </row>
        <row r="446">
          <cell r="B446">
            <v>4511030</v>
          </cell>
          <cell r="C446" t="str">
            <v>Inflation Reserves</v>
          </cell>
          <cell r="D446" t="str">
            <v>YOT Inflation Accounting Reserves Impact</v>
          </cell>
          <cell r="E446" t="str">
            <v>X</v>
          </cell>
          <cell r="G446">
            <v>4400</v>
          </cell>
          <cell r="H446" t="str">
            <v>Capital and Reserves</v>
          </cell>
          <cell r="K446" t="str">
            <v>02.02.2006</v>
          </cell>
          <cell r="L446" t="str">
            <v>UNGERAC</v>
          </cell>
          <cell r="M446">
            <v>93</v>
          </cell>
        </row>
        <row r="447">
          <cell r="B447">
            <v>4511040</v>
          </cell>
          <cell r="C447" t="str">
            <v>Inflation Reserves</v>
          </cell>
          <cell r="D447" t="str">
            <v>YOT Inflation Accounting Reserves Impact</v>
          </cell>
          <cell r="E447" t="str">
            <v>X</v>
          </cell>
          <cell r="G447">
            <v>4400</v>
          </cell>
          <cell r="H447" t="str">
            <v>Capital and Reserves</v>
          </cell>
          <cell r="K447" t="str">
            <v>02.02.2006</v>
          </cell>
          <cell r="L447" t="str">
            <v>UNGERAC</v>
          </cell>
          <cell r="M447">
            <v>93</v>
          </cell>
        </row>
        <row r="448">
          <cell r="B448">
            <v>4520000</v>
          </cell>
          <cell r="C448" t="str">
            <v>CY Profit/Loss</v>
          </cell>
          <cell r="D448" t="str">
            <v>Current Year Profit / (Loss)</v>
          </cell>
          <cell r="E448" t="str">
            <v>X</v>
          </cell>
          <cell r="G448">
            <v>4400</v>
          </cell>
          <cell r="H448" t="str">
            <v>Capital and Reserves</v>
          </cell>
          <cell r="K448" t="str">
            <v>02.02.2006</v>
          </cell>
          <cell r="L448" t="str">
            <v>UNGERAC</v>
          </cell>
          <cell r="M448">
            <v>93</v>
          </cell>
          <cell r="N448">
            <v>130000</v>
          </cell>
          <cell r="O448" t="str">
            <v>Résultat de l'exercice</v>
          </cell>
        </row>
        <row r="449">
          <cell r="B449">
            <v>4520001</v>
          </cell>
          <cell r="C449" t="str">
            <v>CY P/L Clearing Acc</v>
          </cell>
          <cell r="D449" t="str">
            <v>Current Year Profit / (Loss) Clearing account</v>
          </cell>
          <cell r="E449" t="str">
            <v>X</v>
          </cell>
          <cell r="G449">
            <v>4400</v>
          </cell>
          <cell r="H449" t="str">
            <v>Capital and Reserves</v>
          </cell>
          <cell r="K449" t="str">
            <v>12.03.2014</v>
          </cell>
          <cell r="L449" t="str">
            <v>RFC_COMM</v>
          </cell>
          <cell r="M449">
            <v>93</v>
          </cell>
          <cell r="N449">
            <v>130000</v>
          </cell>
          <cell r="O449" t="str">
            <v>Résultat de l'exercice</v>
          </cell>
        </row>
        <row r="450">
          <cell r="B450">
            <v>4530010</v>
          </cell>
          <cell r="C450" t="str">
            <v>Reserve 1</v>
          </cell>
          <cell r="D450" t="str">
            <v>Reserve 1</v>
          </cell>
          <cell r="E450" t="str">
            <v>X</v>
          </cell>
          <cell r="G450">
            <v>4400</v>
          </cell>
          <cell r="H450" t="str">
            <v>Capital and Reserves</v>
          </cell>
          <cell r="K450" t="str">
            <v>02.02.2006</v>
          </cell>
          <cell r="L450" t="str">
            <v>UNGERAC</v>
          </cell>
          <cell r="M450">
            <v>93</v>
          </cell>
          <cell r="N450">
            <v>111000</v>
          </cell>
          <cell r="O450" t="str">
            <v>Réserves légales</v>
          </cell>
        </row>
        <row r="451">
          <cell r="B451">
            <v>4530020</v>
          </cell>
          <cell r="C451" t="str">
            <v>Reserve 2</v>
          </cell>
          <cell r="D451" t="str">
            <v>Reserve 2</v>
          </cell>
          <cell r="E451" t="str">
            <v>X</v>
          </cell>
          <cell r="G451">
            <v>4400</v>
          </cell>
          <cell r="H451" t="str">
            <v>Capital and Reserves</v>
          </cell>
          <cell r="K451" t="str">
            <v>02.02.2006</v>
          </cell>
          <cell r="L451" t="str">
            <v>UNGERAC</v>
          </cell>
          <cell r="M451">
            <v>93</v>
          </cell>
          <cell r="N451">
            <v>112000</v>
          </cell>
          <cell r="O451" t="str">
            <v>Réserves statutaires ou contractuelles</v>
          </cell>
        </row>
        <row r="452">
          <cell r="B452">
            <v>4530030</v>
          </cell>
          <cell r="C452" t="str">
            <v>Reserve 3</v>
          </cell>
          <cell r="D452" t="str">
            <v>Reserve 3</v>
          </cell>
          <cell r="E452" t="str">
            <v>X</v>
          </cell>
          <cell r="G452">
            <v>4400</v>
          </cell>
          <cell r="H452" t="str">
            <v>Capital and Reserves</v>
          </cell>
          <cell r="K452" t="str">
            <v>02.02.2006</v>
          </cell>
          <cell r="L452" t="str">
            <v>UNGERAC</v>
          </cell>
          <cell r="M452">
            <v>93</v>
          </cell>
          <cell r="N452">
            <v>118000</v>
          </cell>
          <cell r="O452" t="str">
            <v>Autres réserves</v>
          </cell>
        </row>
        <row r="453">
          <cell r="B453">
            <v>4530040</v>
          </cell>
          <cell r="C453" t="str">
            <v>Reserve 4</v>
          </cell>
          <cell r="D453" t="str">
            <v>Reserve 4</v>
          </cell>
          <cell r="E453" t="str">
            <v>X</v>
          </cell>
          <cell r="G453">
            <v>4400</v>
          </cell>
          <cell r="H453" t="str">
            <v>Capital and Reserves</v>
          </cell>
          <cell r="K453" t="str">
            <v>02.02.2006</v>
          </cell>
          <cell r="L453" t="str">
            <v>UNGERAC</v>
          </cell>
          <cell r="M453">
            <v>93</v>
          </cell>
          <cell r="N453">
            <v>118000</v>
          </cell>
          <cell r="O453" t="str">
            <v>Autres réserves</v>
          </cell>
        </row>
        <row r="454">
          <cell r="B454">
            <v>4530100</v>
          </cell>
          <cell r="C454" t="str">
            <v>Reserve Translation</v>
          </cell>
          <cell r="D454" t="str">
            <v>Reserve Difference on Translation</v>
          </cell>
          <cell r="E454" t="str">
            <v>X</v>
          </cell>
          <cell r="G454">
            <v>4400</v>
          </cell>
          <cell r="H454" t="str">
            <v>Capital and Reserves</v>
          </cell>
          <cell r="K454" t="str">
            <v>05.09.2007</v>
          </cell>
          <cell r="L454" t="str">
            <v>RFC_COMM</v>
          </cell>
          <cell r="M454">
            <v>93</v>
          </cell>
          <cell r="N454">
            <v>118000</v>
          </cell>
          <cell r="O454" t="str">
            <v>Autres réserves</v>
          </cell>
        </row>
        <row r="455">
          <cell r="B455">
            <v>4530101</v>
          </cell>
          <cell r="C455" t="str">
            <v>Functional curr/Test</v>
          </cell>
          <cell r="D455" t="str">
            <v>Functional currency reserve of exch differences</v>
          </cell>
          <cell r="E455" t="str">
            <v>X</v>
          </cell>
          <cell r="G455">
            <v>4400</v>
          </cell>
          <cell r="H455" t="str">
            <v>Capital and Reserves</v>
          </cell>
          <cell r="K455" t="str">
            <v>05.02.2015</v>
          </cell>
          <cell r="L455" t="str">
            <v>RFC_COMM</v>
          </cell>
          <cell r="M455">
            <v>93</v>
          </cell>
        </row>
        <row r="456">
          <cell r="B456">
            <v>4530110</v>
          </cell>
          <cell r="C456" t="str">
            <v>Reserve Translation-</v>
          </cell>
          <cell r="D456" t="str">
            <v>Reserve Translation- Fixed Assets Revalaution</v>
          </cell>
          <cell r="E456" t="str">
            <v>X</v>
          </cell>
          <cell r="G456">
            <v>4400</v>
          </cell>
          <cell r="H456" t="str">
            <v>Capital and Reserves</v>
          </cell>
          <cell r="K456" t="str">
            <v>01.02.2012</v>
          </cell>
          <cell r="L456" t="str">
            <v>KARSANRI</v>
          </cell>
          <cell r="M456">
            <v>93</v>
          </cell>
          <cell r="N456">
            <v>118000</v>
          </cell>
          <cell r="O456" t="str">
            <v>Autres réserves</v>
          </cell>
        </row>
        <row r="457">
          <cell r="B457">
            <v>5110100</v>
          </cell>
          <cell r="C457" t="str">
            <v>Sales Proto External</v>
          </cell>
          <cell r="D457" t="str">
            <v>Sales - Prototyping Phase - External</v>
          </cell>
          <cell r="F457" t="str">
            <v>YZ</v>
          </cell>
          <cell r="G457">
            <v>5100</v>
          </cell>
          <cell r="H457" t="str">
            <v>Sales</v>
          </cell>
          <cell r="K457" t="str">
            <v>02.02.2006</v>
          </cell>
          <cell r="L457" t="str">
            <v>UNGERAC</v>
          </cell>
          <cell r="M457">
            <v>93</v>
          </cell>
          <cell r="N457">
            <v>701101</v>
          </cell>
          <cell r="O457" t="str">
            <v>Ventes de biens produits(prototypes) à l'étranger</v>
          </cell>
        </row>
        <row r="458">
          <cell r="B458">
            <v>5110310</v>
          </cell>
          <cell r="C458" t="str">
            <v>Sales Proto Intraco</v>
          </cell>
          <cell r="D458" t="str">
            <v>Sales - Prototyping Phase - Intraco</v>
          </cell>
          <cell r="F458" t="str">
            <v>YZ</v>
          </cell>
          <cell r="G458">
            <v>5100</v>
          </cell>
          <cell r="H458" t="str">
            <v>Sales</v>
          </cell>
          <cell r="K458" t="str">
            <v>02.02.2006</v>
          </cell>
          <cell r="L458" t="str">
            <v>UNGERAC</v>
          </cell>
          <cell r="M458">
            <v>93</v>
          </cell>
          <cell r="N458">
            <v>701102</v>
          </cell>
          <cell r="O458" t="str">
            <v>Ventes de biens produits(prototypes) à l'étranger</v>
          </cell>
        </row>
        <row r="459">
          <cell r="B459">
            <v>5110330</v>
          </cell>
          <cell r="C459" t="str">
            <v>Sales Proto IntraGrp</v>
          </cell>
          <cell r="D459" t="str">
            <v>Sales - Prototyping Phase - Intra YEL Group</v>
          </cell>
          <cell r="F459" t="str">
            <v>YZ</v>
          </cell>
          <cell r="G459">
            <v>5100</v>
          </cell>
          <cell r="H459" t="str">
            <v>Sales</v>
          </cell>
          <cell r="K459" t="str">
            <v>02.02.2006</v>
          </cell>
          <cell r="L459" t="str">
            <v>UNGERAC</v>
          </cell>
          <cell r="M459">
            <v>93</v>
          </cell>
          <cell r="N459">
            <v>701103</v>
          </cell>
          <cell r="O459" t="str">
            <v>Ventes de biens produits(prototypes) à l'étranger</v>
          </cell>
        </row>
        <row r="460">
          <cell r="B460">
            <v>5110360</v>
          </cell>
          <cell r="C460" t="str">
            <v>Sales Proto Eur SBU</v>
          </cell>
          <cell r="D460" t="str">
            <v>Sales - Prototyping Phase - Europe SBU</v>
          </cell>
          <cell r="F460" t="str">
            <v>YZ</v>
          </cell>
          <cell r="G460">
            <v>5100</v>
          </cell>
          <cell r="H460" t="str">
            <v>Sales</v>
          </cell>
          <cell r="K460" t="str">
            <v>02.02.2006</v>
          </cell>
          <cell r="L460" t="str">
            <v>UNGERAC</v>
          </cell>
          <cell r="M460">
            <v>93</v>
          </cell>
          <cell r="N460">
            <v>701104</v>
          </cell>
          <cell r="O460" t="str">
            <v>Ventes de biens produits(prototypes) à l'étranger</v>
          </cell>
        </row>
        <row r="461">
          <cell r="B461">
            <v>5110380</v>
          </cell>
          <cell r="C461" t="str">
            <v>Sales Proto SYST</v>
          </cell>
          <cell r="D461" t="str">
            <v>Sales - Prototyping Phase - SYST</v>
          </cell>
          <cell r="F461" t="str">
            <v>YZ</v>
          </cell>
          <cell r="G461">
            <v>5100</v>
          </cell>
          <cell r="H461" t="str">
            <v>Sales</v>
          </cell>
          <cell r="K461" t="str">
            <v>17.09.2008</v>
          </cell>
          <cell r="L461" t="str">
            <v>RFC_COMM</v>
          </cell>
          <cell r="M461">
            <v>93</v>
          </cell>
          <cell r="N461">
            <v>701104</v>
          </cell>
          <cell r="O461" t="str">
            <v>Ventes de biens produits(prototypes) à l'étranger</v>
          </cell>
        </row>
        <row r="462">
          <cell r="B462">
            <v>5110410</v>
          </cell>
          <cell r="C462" t="str">
            <v>Sales Proto YC</v>
          </cell>
          <cell r="D462" t="str">
            <v>Sales - Prototyping Phase - Intercompany YC</v>
          </cell>
          <cell r="F462" t="str">
            <v>YZ</v>
          </cell>
          <cell r="G462">
            <v>5100</v>
          </cell>
          <cell r="H462" t="str">
            <v>Sales</v>
          </cell>
          <cell r="K462" t="str">
            <v>02.02.2006</v>
          </cell>
          <cell r="L462" t="str">
            <v>UNGERAC</v>
          </cell>
          <cell r="M462">
            <v>93</v>
          </cell>
          <cell r="N462">
            <v>701105</v>
          </cell>
          <cell r="O462" t="str">
            <v>Ventes de biens produits(prototypes) à l'étranger</v>
          </cell>
        </row>
        <row r="463">
          <cell r="B463">
            <v>5110460</v>
          </cell>
          <cell r="C463" t="str">
            <v>Sales Proto Yzk Oth</v>
          </cell>
          <cell r="D463" t="str">
            <v>Sales - Prototyping Phase - Interco Yazaki Other</v>
          </cell>
          <cell r="F463" t="str">
            <v>YZ</v>
          </cell>
          <cell r="G463">
            <v>5100</v>
          </cell>
          <cell r="H463" t="str">
            <v>Sales</v>
          </cell>
          <cell r="K463" t="str">
            <v>02.02.2006</v>
          </cell>
          <cell r="L463" t="str">
            <v>UNGERAC</v>
          </cell>
          <cell r="M463">
            <v>93</v>
          </cell>
          <cell r="N463">
            <v>701106</v>
          </cell>
          <cell r="O463" t="str">
            <v>Ventes de biens produits(prototypes) à l'étranger</v>
          </cell>
        </row>
        <row r="464">
          <cell r="B464">
            <v>5120100</v>
          </cell>
          <cell r="C464" t="str">
            <v>Sales Mass External</v>
          </cell>
          <cell r="D464" t="str">
            <v>Sales - Mass Production - External</v>
          </cell>
          <cell r="F464" t="str">
            <v>YZ</v>
          </cell>
          <cell r="G464">
            <v>5100</v>
          </cell>
          <cell r="H464" t="str">
            <v>Sales</v>
          </cell>
          <cell r="K464" t="str">
            <v>02.02.2006</v>
          </cell>
          <cell r="L464" t="str">
            <v>UNGERAC</v>
          </cell>
          <cell r="M464">
            <v>93</v>
          </cell>
          <cell r="N464">
            <v>701107</v>
          </cell>
          <cell r="O464" t="str">
            <v>Ventes de biens produits(Massprod) à l'étranger</v>
          </cell>
        </row>
        <row r="465">
          <cell r="B465">
            <v>5120310</v>
          </cell>
          <cell r="C465" t="str">
            <v>Sales Mass Intraco</v>
          </cell>
          <cell r="D465" t="str">
            <v>Sales - Mass Production - Intraco</v>
          </cell>
          <cell r="F465" t="str">
            <v>YZ</v>
          </cell>
          <cell r="G465">
            <v>5100</v>
          </cell>
          <cell r="H465" t="str">
            <v>Sales</v>
          </cell>
          <cell r="K465" t="str">
            <v>02.02.2006</v>
          </cell>
          <cell r="L465" t="str">
            <v>UNGERAC</v>
          </cell>
          <cell r="M465">
            <v>93</v>
          </cell>
          <cell r="N465">
            <v>701108</v>
          </cell>
          <cell r="O465" t="str">
            <v>Ventes de biens produits(Massprod) à l'étranger</v>
          </cell>
        </row>
        <row r="466">
          <cell r="B466">
            <v>5120330</v>
          </cell>
          <cell r="C466" t="str">
            <v>Sales Mass IntraGrp</v>
          </cell>
          <cell r="D466" t="str">
            <v>Sales - Mass Production - Intra YEL Group</v>
          </cell>
          <cell r="F466" t="str">
            <v>YZ</v>
          </cell>
          <cell r="G466">
            <v>5100</v>
          </cell>
          <cell r="H466" t="str">
            <v>Sales</v>
          </cell>
          <cell r="K466" t="str">
            <v>02.02.2006</v>
          </cell>
          <cell r="L466" t="str">
            <v>UNGERAC</v>
          </cell>
          <cell r="M466">
            <v>93</v>
          </cell>
          <cell r="N466">
            <v>701109</v>
          </cell>
          <cell r="O466" t="str">
            <v>Ventes de biens produits(Massprod) à l'étranger</v>
          </cell>
        </row>
        <row r="467">
          <cell r="B467">
            <v>5120360</v>
          </cell>
          <cell r="C467" t="str">
            <v>Sales Mass Eur SBU</v>
          </cell>
          <cell r="D467" t="str">
            <v>Sales - Mass Production - Europe SBU</v>
          </cell>
          <cell r="F467" t="str">
            <v>YZ</v>
          </cell>
          <cell r="G467">
            <v>5100</v>
          </cell>
          <cell r="H467" t="str">
            <v>Sales</v>
          </cell>
          <cell r="K467" t="str">
            <v>02.02.2006</v>
          </cell>
          <cell r="L467" t="str">
            <v>UNGERAC</v>
          </cell>
          <cell r="M467">
            <v>93</v>
          </cell>
          <cell r="N467">
            <v>701110</v>
          </cell>
          <cell r="O467" t="str">
            <v>Ventes de biens produits(Massprod) à l'étranger</v>
          </cell>
        </row>
        <row r="468">
          <cell r="B468">
            <v>5120380</v>
          </cell>
          <cell r="C468" t="str">
            <v>Sales Mass SYST</v>
          </cell>
          <cell r="D468" t="str">
            <v>Sales - Mass Production - SYST</v>
          </cell>
          <cell r="F468" t="str">
            <v>YZ</v>
          </cell>
          <cell r="G468">
            <v>5100</v>
          </cell>
          <cell r="H468" t="str">
            <v>Sales</v>
          </cell>
          <cell r="K468" t="str">
            <v>17.09.2008</v>
          </cell>
          <cell r="L468" t="str">
            <v>RFC_COMM</v>
          </cell>
          <cell r="M468">
            <v>93</v>
          </cell>
          <cell r="N468">
            <v>701110</v>
          </cell>
          <cell r="O468" t="str">
            <v>Ventes de biens produits(Massprod) à l'étranger</v>
          </cell>
        </row>
        <row r="469">
          <cell r="B469">
            <v>5120410</v>
          </cell>
          <cell r="C469" t="str">
            <v>Sales Mass YC</v>
          </cell>
          <cell r="D469" t="str">
            <v>Sales - Mass Production - Intercompany YC</v>
          </cell>
          <cell r="F469" t="str">
            <v>YZ</v>
          </cell>
          <cell r="G469">
            <v>5100</v>
          </cell>
          <cell r="H469" t="str">
            <v>Sales</v>
          </cell>
          <cell r="K469" t="str">
            <v>02.02.2006</v>
          </cell>
          <cell r="L469" t="str">
            <v>UNGERAC</v>
          </cell>
          <cell r="M469">
            <v>93</v>
          </cell>
          <cell r="N469">
            <v>701111</v>
          </cell>
          <cell r="O469" t="str">
            <v>Ventes de biens produits(Massprod) à l'étranger</v>
          </cell>
        </row>
        <row r="470">
          <cell r="B470">
            <v>5120460</v>
          </cell>
          <cell r="C470" t="str">
            <v>Sales Mass Yzk Oth</v>
          </cell>
          <cell r="D470" t="str">
            <v>Sales - Mass Production - Interco Yazaki Other</v>
          </cell>
          <cell r="F470" t="str">
            <v>YZ</v>
          </cell>
          <cell r="G470">
            <v>5100</v>
          </cell>
          <cell r="H470" t="str">
            <v>Sales</v>
          </cell>
          <cell r="K470" t="str">
            <v>02.02.2006</v>
          </cell>
          <cell r="L470" t="str">
            <v>UNGERAC</v>
          </cell>
          <cell r="M470">
            <v>93</v>
          </cell>
          <cell r="N470">
            <v>701112</v>
          </cell>
          <cell r="O470" t="str">
            <v>Ventes de biens produits(Massprod) à l'étranger</v>
          </cell>
        </row>
        <row r="471">
          <cell r="B471">
            <v>5130100</v>
          </cell>
          <cell r="C471" t="str">
            <v>Sales Maint External</v>
          </cell>
          <cell r="D471" t="str">
            <v>Sales - Maintenance &amp; After Sales - External</v>
          </cell>
          <cell r="F471" t="str">
            <v>YZ</v>
          </cell>
          <cell r="G471">
            <v>5100</v>
          </cell>
          <cell r="H471" t="str">
            <v>Sales</v>
          </cell>
          <cell r="K471" t="str">
            <v>02.02.2006</v>
          </cell>
          <cell r="L471" t="str">
            <v>UNGERAC</v>
          </cell>
          <cell r="M471">
            <v>93</v>
          </cell>
          <cell r="N471">
            <v>701113</v>
          </cell>
          <cell r="O471" t="str">
            <v>Ventes de biens produits(M&amp;AS) à l'étranger</v>
          </cell>
        </row>
        <row r="472">
          <cell r="B472">
            <v>5130310</v>
          </cell>
          <cell r="C472" t="str">
            <v>Sales Maint Intraco</v>
          </cell>
          <cell r="D472" t="str">
            <v>Sales - Maintenance &amp; After Sales - Intraco</v>
          </cell>
          <cell r="F472" t="str">
            <v>YZ</v>
          </cell>
          <cell r="G472">
            <v>5100</v>
          </cell>
          <cell r="H472" t="str">
            <v>Sales</v>
          </cell>
          <cell r="K472" t="str">
            <v>02.02.2006</v>
          </cell>
          <cell r="L472" t="str">
            <v>UNGERAC</v>
          </cell>
          <cell r="M472">
            <v>93</v>
          </cell>
          <cell r="N472">
            <v>701114</v>
          </cell>
          <cell r="O472" t="str">
            <v>Ventes de biens produits(M&amp;AS) à l'étranger</v>
          </cell>
        </row>
        <row r="473">
          <cell r="B473">
            <v>5130330</v>
          </cell>
          <cell r="C473" t="str">
            <v>Sales Maint IntraGrp</v>
          </cell>
          <cell r="D473" t="str">
            <v>Sales - Maintenance &amp; After Sales - Intra YEL Grp</v>
          </cell>
          <cell r="F473" t="str">
            <v>YZ</v>
          </cell>
          <cell r="G473">
            <v>5100</v>
          </cell>
          <cell r="H473" t="str">
            <v>Sales</v>
          </cell>
          <cell r="K473" t="str">
            <v>02.02.2006</v>
          </cell>
          <cell r="L473" t="str">
            <v>UNGERAC</v>
          </cell>
          <cell r="M473">
            <v>93</v>
          </cell>
          <cell r="N473">
            <v>701115</v>
          </cell>
          <cell r="O473" t="str">
            <v>Ventes de biens produits(M&amp;AS) à l'étranger</v>
          </cell>
        </row>
        <row r="474">
          <cell r="B474">
            <v>5130360</v>
          </cell>
          <cell r="C474" t="str">
            <v>Sales Maint Eur SBU</v>
          </cell>
          <cell r="D474" t="str">
            <v>Sales - Maintenance &amp; After Sales - Eur SBU</v>
          </cell>
          <cell r="F474" t="str">
            <v>YZ</v>
          </cell>
          <cell r="G474">
            <v>5100</v>
          </cell>
          <cell r="H474" t="str">
            <v>Sales</v>
          </cell>
          <cell r="K474" t="str">
            <v>02.02.2006</v>
          </cell>
          <cell r="L474" t="str">
            <v>UNGERAC</v>
          </cell>
          <cell r="M474">
            <v>93</v>
          </cell>
          <cell r="N474">
            <v>701116</v>
          </cell>
          <cell r="O474" t="str">
            <v>Ventes de biens produits(M&amp;AS) à l'étranger</v>
          </cell>
        </row>
        <row r="475">
          <cell r="B475">
            <v>5130380</v>
          </cell>
          <cell r="C475" t="str">
            <v>Sales Maint SYST</v>
          </cell>
          <cell r="D475" t="str">
            <v>Sales - Maintenance &amp; After Sales - SYST</v>
          </cell>
          <cell r="F475" t="str">
            <v>YZ</v>
          </cell>
          <cell r="G475">
            <v>5100</v>
          </cell>
          <cell r="H475" t="str">
            <v>Sales</v>
          </cell>
          <cell r="K475" t="str">
            <v>17.09.2008</v>
          </cell>
          <cell r="L475" t="str">
            <v>RFC_COMM</v>
          </cell>
          <cell r="M475">
            <v>93</v>
          </cell>
          <cell r="N475">
            <v>701116</v>
          </cell>
          <cell r="O475" t="str">
            <v>Ventes de biens produits(M&amp;AS) à l'étranger</v>
          </cell>
        </row>
        <row r="476">
          <cell r="B476">
            <v>5130410</v>
          </cell>
          <cell r="C476" t="str">
            <v>Sales Maint YC</v>
          </cell>
          <cell r="D476" t="str">
            <v>Sales - Maintenance &amp; After Sales - YC</v>
          </cell>
          <cell r="F476" t="str">
            <v>YZ</v>
          </cell>
          <cell r="G476">
            <v>5100</v>
          </cell>
          <cell r="H476" t="str">
            <v>Sales</v>
          </cell>
          <cell r="K476" t="str">
            <v>02.02.2006</v>
          </cell>
          <cell r="L476" t="str">
            <v>UNGERAC</v>
          </cell>
          <cell r="M476">
            <v>93</v>
          </cell>
          <cell r="N476">
            <v>701117</v>
          </cell>
          <cell r="O476" t="str">
            <v>Ventes de biens produits(M&amp;AS) à l'étranger</v>
          </cell>
        </row>
        <row r="477">
          <cell r="B477">
            <v>5130460</v>
          </cell>
          <cell r="C477" t="str">
            <v>Sales Maint Yzk Oth</v>
          </cell>
          <cell r="D477" t="str">
            <v>Sales - Maintenance &amp; After Sales - Yazaki Other</v>
          </cell>
          <cell r="F477" t="str">
            <v>YZ</v>
          </cell>
          <cell r="G477">
            <v>5100</v>
          </cell>
          <cell r="H477" t="str">
            <v>Sales</v>
          </cell>
          <cell r="K477" t="str">
            <v>02.02.2006</v>
          </cell>
          <cell r="L477" t="str">
            <v>UNGERAC</v>
          </cell>
          <cell r="M477">
            <v>93</v>
          </cell>
          <cell r="N477">
            <v>701118</v>
          </cell>
          <cell r="O477" t="str">
            <v>Ventes de biens produits(M&amp;AS) à l'étranger</v>
          </cell>
        </row>
        <row r="478">
          <cell r="B478">
            <v>5140100</v>
          </cell>
          <cell r="C478" t="str">
            <v>Inline Seq Ext</v>
          </cell>
          <cell r="D478" t="str">
            <v>Sales - Inline Sequencing - External</v>
          </cell>
          <cell r="F478" t="str">
            <v>YZ</v>
          </cell>
          <cell r="G478">
            <v>5100</v>
          </cell>
          <cell r="H478" t="str">
            <v>Sales</v>
          </cell>
          <cell r="K478" t="str">
            <v>19.02.2007</v>
          </cell>
          <cell r="L478" t="str">
            <v>HARDYJA</v>
          </cell>
          <cell r="M478">
            <v>93</v>
          </cell>
          <cell r="N478">
            <v>701119</v>
          </cell>
          <cell r="O478" t="str">
            <v>Ventes de biens produits(inline seq) à l'étranger</v>
          </cell>
        </row>
        <row r="479">
          <cell r="B479">
            <v>5140310</v>
          </cell>
          <cell r="C479" t="str">
            <v>Inline Seq Intra Co</v>
          </cell>
          <cell r="D479" t="str">
            <v>Sales - Inline Sequencing - Intra Company</v>
          </cell>
          <cell r="F479" t="str">
            <v>YZ</v>
          </cell>
          <cell r="G479">
            <v>5100</v>
          </cell>
          <cell r="H479" t="str">
            <v>Sales</v>
          </cell>
          <cell r="K479" t="str">
            <v>19.02.2007</v>
          </cell>
          <cell r="L479" t="str">
            <v>HARDYJA</v>
          </cell>
          <cell r="M479">
            <v>93</v>
          </cell>
          <cell r="N479">
            <v>701120</v>
          </cell>
          <cell r="O479" t="str">
            <v>Ventes de biens produits(inline seq) à l'étranger</v>
          </cell>
        </row>
        <row r="480">
          <cell r="B480">
            <v>5140330</v>
          </cell>
          <cell r="C480" t="str">
            <v>Inline Seq Intra Grp</v>
          </cell>
          <cell r="D480" t="str">
            <v>Sales - Inline Sequencing - Intra Group</v>
          </cell>
          <cell r="F480" t="str">
            <v>YZ</v>
          </cell>
          <cell r="G480">
            <v>5100</v>
          </cell>
          <cell r="H480" t="str">
            <v>Sales</v>
          </cell>
          <cell r="K480" t="str">
            <v>19.02.2007</v>
          </cell>
          <cell r="L480" t="str">
            <v>HARDYJA</v>
          </cell>
          <cell r="M480">
            <v>93</v>
          </cell>
          <cell r="N480">
            <v>701121</v>
          </cell>
          <cell r="O480" t="str">
            <v>Ventes de biens produits(inline seq) à l'étranger</v>
          </cell>
        </row>
        <row r="481">
          <cell r="B481">
            <v>5140360</v>
          </cell>
          <cell r="C481" t="str">
            <v>Inline Seq SBU</v>
          </cell>
          <cell r="D481" t="str">
            <v>Sales - Inline Sequencing - SBU</v>
          </cell>
          <cell r="F481" t="str">
            <v>YZ</v>
          </cell>
          <cell r="G481">
            <v>5100</v>
          </cell>
          <cell r="H481" t="str">
            <v>Sales</v>
          </cell>
          <cell r="K481" t="str">
            <v>19.02.2007</v>
          </cell>
          <cell r="L481" t="str">
            <v>HARDYJA</v>
          </cell>
          <cell r="M481">
            <v>93</v>
          </cell>
          <cell r="N481">
            <v>701122</v>
          </cell>
          <cell r="O481" t="str">
            <v>Ventes de biens produits(inline seq) à l'étranger</v>
          </cell>
        </row>
        <row r="482">
          <cell r="B482">
            <v>5140380</v>
          </cell>
          <cell r="C482" t="str">
            <v>Inline Seq SYST</v>
          </cell>
          <cell r="D482" t="str">
            <v>Sales - Inline Sequencing - SYST</v>
          </cell>
          <cell r="F482" t="str">
            <v>YZ</v>
          </cell>
          <cell r="G482">
            <v>5100</v>
          </cell>
          <cell r="H482" t="str">
            <v>Sales</v>
          </cell>
          <cell r="K482" t="str">
            <v>17.09.2008</v>
          </cell>
          <cell r="L482" t="str">
            <v>RFC_COMM</v>
          </cell>
          <cell r="M482">
            <v>93</v>
          </cell>
          <cell r="N482">
            <v>701122</v>
          </cell>
          <cell r="O482" t="str">
            <v>Ventes de biens produits(inline seq) à l'étranger</v>
          </cell>
        </row>
        <row r="483">
          <cell r="B483">
            <v>5140410</v>
          </cell>
          <cell r="C483" t="str">
            <v>Inline Seq YC</v>
          </cell>
          <cell r="D483" t="str">
            <v>Sales - Inline Sequencing - Intercompany YC</v>
          </cell>
          <cell r="F483" t="str">
            <v>YZ</v>
          </cell>
          <cell r="G483">
            <v>5100</v>
          </cell>
          <cell r="H483" t="str">
            <v>Sales</v>
          </cell>
          <cell r="K483" t="str">
            <v>19.02.2007</v>
          </cell>
          <cell r="L483" t="str">
            <v>HARDYJA</v>
          </cell>
          <cell r="M483">
            <v>93</v>
          </cell>
          <cell r="N483">
            <v>701123</v>
          </cell>
          <cell r="O483" t="str">
            <v>Ventes de biens produits(inline seq) à l'étranger</v>
          </cell>
        </row>
        <row r="484">
          <cell r="B484">
            <v>5140460</v>
          </cell>
          <cell r="C484" t="str">
            <v>Inline Seq Other</v>
          </cell>
          <cell r="D484" t="str">
            <v>Sales - Inline Sequencing - Intercompany Other</v>
          </cell>
          <cell r="F484" t="str">
            <v>YZ</v>
          </cell>
          <cell r="G484">
            <v>5100</v>
          </cell>
          <cell r="H484" t="str">
            <v>Sales</v>
          </cell>
          <cell r="K484" t="str">
            <v>19.02.2007</v>
          </cell>
          <cell r="L484" t="str">
            <v>HARDYJA</v>
          </cell>
          <cell r="M484">
            <v>93</v>
          </cell>
          <cell r="N484">
            <v>701124</v>
          </cell>
          <cell r="O484" t="str">
            <v>Ventes de biens produits(inline seq) à l'étranger</v>
          </cell>
        </row>
        <row r="485">
          <cell r="B485">
            <v>5210100</v>
          </cell>
          <cell r="C485" t="str">
            <v>Tooling Rev External</v>
          </cell>
          <cell r="D485" t="str">
            <v>Tooling Revenue - External</v>
          </cell>
          <cell r="F485" t="str">
            <v>YZ</v>
          </cell>
          <cell r="G485">
            <v>5100</v>
          </cell>
          <cell r="H485" t="str">
            <v>Sales</v>
          </cell>
          <cell r="K485" t="str">
            <v>02.02.2006</v>
          </cell>
          <cell r="L485" t="str">
            <v>UNGERAC</v>
          </cell>
          <cell r="M485">
            <v>93</v>
          </cell>
          <cell r="N485">
            <v>701125</v>
          </cell>
          <cell r="O485" t="str">
            <v>Ventes de biens produits(tooling rev)à l'étranger</v>
          </cell>
        </row>
        <row r="486">
          <cell r="B486">
            <v>5210310</v>
          </cell>
          <cell r="C486" t="str">
            <v>Tooling Rev Intraco</v>
          </cell>
          <cell r="D486" t="str">
            <v>Tooling Revenue - Intraco</v>
          </cell>
          <cell r="F486" t="str">
            <v>YZ</v>
          </cell>
          <cell r="G486">
            <v>5100</v>
          </cell>
          <cell r="H486" t="str">
            <v>Sales</v>
          </cell>
          <cell r="K486" t="str">
            <v>02.02.2006</v>
          </cell>
          <cell r="L486" t="str">
            <v>UNGERAC</v>
          </cell>
          <cell r="M486">
            <v>93</v>
          </cell>
          <cell r="N486">
            <v>701126</v>
          </cell>
          <cell r="O486" t="str">
            <v>Ventes de biens produits(tooling rev)à l'étranger</v>
          </cell>
        </row>
        <row r="487">
          <cell r="B487">
            <v>5210330</v>
          </cell>
          <cell r="C487" t="str">
            <v>Tooling Rev IntraGrp</v>
          </cell>
          <cell r="D487" t="str">
            <v>Tooling Revenue - Intra YEL Group</v>
          </cell>
          <cell r="F487" t="str">
            <v>YZ</v>
          </cell>
          <cell r="G487">
            <v>5100</v>
          </cell>
          <cell r="H487" t="str">
            <v>Sales</v>
          </cell>
          <cell r="K487" t="str">
            <v>02.02.2006</v>
          </cell>
          <cell r="L487" t="str">
            <v>UNGERAC</v>
          </cell>
          <cell r="M487">
            <v>93</v>
          </cell>
          <cell r="N487">
            <v>701127</v>
          </cell>
          <cell r="O487" t="str">
            <v>Ventes de biens produits(tooling rev)à l'étranger</v>
          </cell>
        </row>
        <row r="488">
          <cell r="B488">
            <v>5210360</v>
          </cell>
          <cell r="C488" t="str">
            <v>Tooling Rev Eur SBU</v>
          </cell>
          <cell r="D488" t="str">
            <v>Tooling Revenue - Europe SBU</v>
          </cell>
          <cell r="F488" t="str">
            <v>YZ</v>
          </cell>
          <cell r="G488">
            <v>5100</v>
          </cell>
          <cell r="H488" t="str">
            <v>Sales</v>
          </cell>
          <cell r="K488" t="str">
            <v>02.02.2006</v>
          </cell>
          <cell r="L488" t="str">
            <v>UNGERAC</v>
          </cell>
          <cell r="M488">
            <v>93</v>
          </cell>
          <cell r="N488">
            <v>701128</v>
          </cell>
          <cell r="O488" t="str">
            <v>Ventes de biens produits(tooling rev)à l'étranger</v>
          </cell>
        </row>
        <row r="489">
          <cell r="B489">
            <v>5210380</v>
          </cell>
          <cell r="C489" t="str">
            <v>Tooling Rev SYST</v>
          </cell>
          <cell r="D489" t="str">
            <v>Tooling Revenue - SYST</v>
          </cell>
          <cell r="F489" t="str">
            <v>YZ</v>
          </cell>
          <cell r="G489">
            <v>5100</v>
          </cell>
          <cell r="H489" t="str">
            <v>Sales</v>
          </cell>
          <cell r="K489" t="str">
            <v>17.09.2008</v>
          </cell>
          <cell r="L489" t="str">
            <v>RFC_COMM</v>
          </cell>
          <cell r="M489">
            <v>93</v>
          </cell>
          <cell r="N489">
            <v>701128</v>
          </cell>
          <cell r="O489" t="str">
            <v>Ventes de biens produits(tooling rev)à l'étranger</v>
          </cell>
        </row>
        <row r="490">
          <cell r="B490">
            <v>5210410</v>
          </cell>
          <cell r="C490" t="str">
            <v>Tooling Rev YC</v>
          </cell>
          <cell r="D490" t="str">
            <v>Tooling Revenue - Intercompany YC</v>
          </cell>
          <cell r="F490" t="str">
            <v>YZ</v>
          </cell>
          <cell r="G490">
            <v>5100</v>
          </cell>
          <cell r="H490" t="str">
            <v>Sales</v>
          </cell>
          <cell r="K490" t="str">
            <v>02.02.2006</v>
          </cell>
          <cell r="L490" t="str">
            <v>UNGERAC</v>
          </cell>
          <cell r="M490">
            <v>93</v>
          </cell>
          <cell r="N490">
            <v>701129</v>
          </cell>
          <cell r="O490" t="str">
            <v>Ventes de biens produits(tooling rev)à l'étranger</v>
          </cell>
        </row>
        <row r="491">
          <cell r="B491">
            <v>5210460</v>
          </cell>
          <cell r="C491" t="str">
            <v>Tooling Rev Yzk Oth</v>
          </cell>
          <cell r="D491" t="str">
            <v>Tooling Revenue - Intercompany Yazaki Other</v>
          </cell>
          <cell r="F491" t="str">
            <v>YZ</v>
          </cell>
          <cell r="G491">
            <v>5100</v>
          </cell>
          <cell r="H491" t="str">
            <v>Sales</v>
          </cell>
          <cell r="K491" t="str">
            <v>02.02.2006</v>
          </cell>
          <cell r="L491" t="str">
            <v>UNGERAC</v>
          </cell>
          <cell r="M491">
            <v>93</v>
          </cell>
          <cell r="N491">
            <v>701130</v>
          </cell>
          <cell r="O491" t="str">
            <v>Ventes de biens produits(tooling rev)à l'étranger</v>
          </cell>
        </row>
        <row r="492">
          <cell r="B492">
            <v>5310380</v>
          </cell>
          <cell r="C492" t="str">
            <v>Service Rev SYST</v>
          </cell>
          <cell r="D492" t="str">
            <v>Service Revenue - SYST</v>
          </cell>
          <cell r="F492" t="str">
            <v>YZ</v>
          </cell>
          <cell r="G492">
            <v>5100</v>
          </cell>
          <cell r="H492" t="str">
            <v>Sales</v>
          </cell>
          <cell r="K492" t="str">
            <v>17.09.2008</v>
          </cell>
          <cell r="L492" t="str">
            <v>RFC_COMM</v>
          </cell>
          <cell r="M492">
            <v>93</v>
          </cell>
          <cell r="N492">
            <v>701131</v>
          </cell>
          <cell r="O492" t="str">
            <v>Ventes de biens produits(service rev)à l'étranger</v>
          </cell>
        </row>
        <row r="493">
          <cell r="B493">
            <v>5310410</v>
          </cell>
          <cell r="C493" t="str">
            <v>Service Rev YC</v>
          </cell>
          <cell r="D493" t="str">
            <v>Service Revenue - Intercompany YC</v>
          </cell>
          <cell r="F493" t="str">
            <v>YZ</v>
          </cell>
          <cell r="G493">
            <v>5100</v>
          </cell>
          <cell r="H493" t="str">
            <v>Sales</v>
          </cell>
          <cell r="K493" t="str">
            <v>02.02.2006</v>
          </cell>
          <cell r="L493" t="str">
            <v>UNGERAC</v>
          </cell>
          <cell r="M493">
            <v>93</v>
          </cell>
          <cell r="N493">
            <v>701132</v>
          </cell>
          <cell r="O493" t="str">
            <v>Ventes de biens produits(service rev)à l'étranger</v>
          </cell>
        </row>
        <row r="494">
          <cell r="B494">
            <v>5310460</v>
          </cell>
          <cell r="C494" t="str">
            <v>Service Rev Yzk Oth</v>
          </cell>
          <cell r="D494" t="str">
            <v>Service Revenue - Intercompany Yazaki Other</v>
          </cell>
          <cell r="F494" t="str">
            <v>YZ</v>
          </cell>
          <cell r="G494">
            <v>5100</v>
          </cell>
          <cell r="H494" t="str">
            <v>Sales</v>
          </cell>
          <cell r="K494" t="str">
            <v>02.02.2006</v>
          </cell>
          <cell r="L494" t="str">
            <v>UNGERAC</v>
          </cell>
          <cell r="M494">
            <v>93</v>
          </cell>
          <cell r="N494">
            <v>701133</v>
          </cell>
          <cell r="O494" t="str">
            <v>Ventes de biens produits(service rev)à l'étranger</v>
          </cell>
        </row>
        <row r="495">
          <cell r="B495">
            <v>5340100</v>
          </cell>
          <cell r="C495" t="str">
            <v>Rtrn Packaging Ext</v>
          </cell>
          <cell r="D495" t="str">
            <v>Returnable Packaging Sales - External</v>
          </cell>
          <cell r="F495" t="str">
            <v>YZ</v>
          </cell>
          <cell r="G495">
            <v>5100</v>
          </cell>
          <cell r="H495" t="str">
            <v>Sales</v>
          </cell>
          <cell r="K495" t="str">
            <v>05.07.2007</v>
          </cell>
          <cell r="L495" t="str">
            <v>RFC_COMM</v>
          </cell>
          <cell r="M495">
            <v>93</v>
          </cell>
          <cell r="N495">
            <v>701134</v>
          </cell>
          <cell r="O495" t="str">
            <v>Ventes de biens produits(Emballage) à l'étranger</v>
          </cell>
        </row>
        <row r="496">
          <cell r="B496">
            <v>5340310</v>
          </cell>
          <cell r="C496" t="str">
            <v>Rtrn Packing IntraCo</v>
          </cell>
          <cell r="D496" t="str">
            <v>Returnable Packaging Sales - Intraco</v>
          </cell>
          <cell r="F496" t="str">
            <v>YZ</v>
          </cell>
          <cell r="G496">
            <v>5100</v>
          </cell>
          <cell r="H496" t="str">
            <v>Sales</v>
          </cell>
          <cell r="K496" t="str">
            <v>05.07.2007</v>
          </cell>
          <cell r="L496" t="str">
            <v>RFC_COMM</v>
          </cell>
          <cell r="M496">
            <v>93</v>
          </cell>
          <cell r="N496">
            <v>701135</v>
          </cell>
          <cell r="O496" t="str">
            <v>Ventes de biens produits(Emballage) à l'étranger</v>
          </cell>
        </row>
        <row r="497">
          <cell r="B497">
            <v>5340330</v>
          </cell>
          <cell r="C497" t="str">
            <v>Rtrn Packing IntraGp</v>
          </cell>
          <cell r="D497" t="str">
            <v>Returnable Packaging Sales - Intra YEL Group</v>
          </cell>
          <cell r="F497" t="str">
            <v>YZ</v>
          </cell>
          <cell r="G497">
            <v>5100</v>
          </cell>
          <cell r="H497" t="str">
            <v>Sales</v>
          </cell>
          <cell r="K497" t="str">
            <v>05.07.2007</v>
          </cell>
          <cell r="L497" t="str">
            <v>RFC_COMM</v>
          </cell>
          <cell r="M497">
            <v>93</v>
          </cell>
          <cell r="N497">
            <v>701136</v>
          </cell>
          <cell r="O497" t="str">
            <v>Ventes de biens produits(Emballage) à l'étranger</v>
          </cell>
        </row>
        <row r="498">
          <cell r="B498">
            <v>5340360</v>
          </cell>
          <cell r="C498" t="str">
            <v>Rtrn Packaging SBU</v>
          </cell>
          <cell r="D498" t="str">
            <v>Returnable Packaging Sales - Europe SBU</v>
          </cell>
          <cell r="F498" t="str">
            <v>YZ</v>
          </cell>
          <cell r="G498">
            <v>5100</v>
          </cell>
          <cell r="H498" t="str">
            <v>Sales</v>
          </cell>
          <cell r="K498" t="str">
            <v>05.07.2007</v>
          </cell>
          <cell r="L498" t="str">
            <v>RFC_COMM</v>
          </cell>
          <cell r="M498">
            <v>93</v>
          </cell>
          <cell r="N498">
            <v>701137</v>
          </cell>
          <cell r="O498" t="str">
            <v>Ventes de biens produits(Emballage) à l'étranger</v>
          </cell>
        </row>
        <row r="499">
          <cell r="B499">
            <v>5340380</v>
          </cell>
          <cell r="C499" t="str">
            <v>Rtrn Packaging SYST</v>
          </cell>
          <cell r="D499" t="str">
            <v>Returnable Packaging Sales - SYST</v>
          </cell>
          <cell r="F499" t="str">
            <v>YZ</v>
          </cell>
          <cell r="G499">
            <v>5100</v>
          </cell>
          <cell r="H499" t="str">
            <v>Sales</v>
          </cell>
          <cell r="K499" t="str">
            <v>17.09.2008</v>
          </cell>
          <cell r="L499" t="str">
            <v>RFC_COMM</v>
          </cell>
          <cell r="M499">
            <v>93</v>
          </cell>
          <cell r="N499">
            <v>701137</v>
          </cell>
          <cell r="O499" t="str">
            <v>Ventes de biens produits(Emballage) à l'étranger</v>
          </cell>
        </row>
        <row r="500">
          <cell r="B500">
            <v>5340410</v>
          </cell>
          <cell r="C500" t="str">
            <v>Rtrn Packaging YC</v>
          </cell>
          <cell r="D500" t="str">
            <v>Returnable Packaging Sales - Intercompany YC</v>
          </cell>
          <cell r="F500" t="str">
            <v>YZ</v>
          </cell>
          <cell r="G500">
            <v>5100</v>
          </cell>
          <cell r="H500" t="str">
            <v>Sales</v>
          </cell>
          <cell r="K500" t="str">
            <v>05.07.2007</v>
          </cell>
          <cell r="L500" t="str">
            <v>RFC_COMM</v>
          </cell>
          <cell r="M500">
            <v>93</v>
          </cell>
          <cell r="N500">
            <v>701138</v>
          </cell>
          <cell r="O500" t="str">
            <v>Ventes de biens produits(Emballage) à l'étranger</v>
          </cell>
        </row>
        <row r="501">
          <cell r="B501">
            <v>5340460</v>
          </cell>
          <cell r="C501" t="str">
            <v>Rtrn PackagingYzkOth</v>
          </cell>
          <cell r="D501" t="str">
            <v>Returnable Packaging Sales - Intercompany YzkOther</v>
          </cell>
          <cell r="F501" t="str">
            <v>YZ</v>
          </cell>
          <cell r="G501">
            <v>5100</v>
          </cell>
          <cell r="H501" t="str">
            <v>Sales</v>
          </cell>
          <cell r="K501" t="str">
            <v>05.07.2007</v>
          </cell>
          <cell r="L501" t="str">
            <v>RFC_COMM</v>
          </cell>
          <cell r="M501">
            <v>93</v>
          </cell>
          <cell r="N501">
            <v>701139</v>
          </cell>
          <cell r="O501" t="str">
            <v>Ventes de biens produits(Emballage) à l'étranger</v>
          </cell>
        </row>
        <row r="502">
          <cell r="B502">
            <v>5410100</v>
          </cell>
          <cell r="C502" t="str">
            <v>Rework Rev External</v>
          </cell>
          <cell r="D502" t="str">
            <v>Rework Revenue - External</v>
          </cell>
          <cell r="F502" t="str">
            <v>YZ</v>
          </cell>
          <cell r="G502">
            <v>5100</v>
          </cell>
          <cell r="H502" t="str">
            <v>Sales</v>
          </cell>
          <cell r="K502" t="str">
            <v>02.02.2006</v>
          </cell>
          <cell r="L502" t="str">
            <v>UNGERAC</v>
          </cell>
          <cell r="M502">
            <v>93</v>
          </cell>
          <cell r="N502">
            <v>704101</v>
          </cell>
          <cell r="O502" t="str">
            <v>Ventes de services produits à l'etranger (rework)</v>
          </cell>
        </row>
        <row r="503">
          <cell r="B503">
            <v>5410310</v>
          </cell>
          <cell r="C503" t="str">
            <v>Rework Rev Intraco</v>
          </cell>
          <cell r="D503" t="str">
            <v>Rework Revenue - Intraco</v>
          </cell>
          <cell r="F503" t="str">
            <v>YZ</v>
          </cell>
          <cell r="G503">
            <v>5100</v>
          </cell>
          <cell r="H503" t="str">
            <v>Sales</v>
          </cell>
          <cell r="K503" t="str">
            <v>02.02.2006</v>
          </cell>
          <cell r="L503" t="str">
            <v>UNGERAC</v>
          </cell>
          <cell r="M503">
            <v>93</v>
          </cell>
          <cell r="N503">
            <v>704102</v>
          </cell>
          <cell r="O503" t="str">
            <v>Ventes de services produits à l'etranger (rework)</v>
          </cell>
        </row>
        <row r="504">
          <cell r="B504">
            <v>5410330</v>
          </cell>
          <cell r="C504" t="str">
            <v>Rework Rev IntraGrp</v>
          </cell>
          <cell r="D504" t="str">
            <v>Rework Revenue - Intra YEL Group</v>
          </cell>
          <cell r="F504" t="str">
            <v>YZ</v>
          </cell>
          <cell r="G504">
            <v>5100</v>
          </cell>
          <cell r="H504" t="str">
            <v>Sales</v>
          </cell>
          <cell r="K504" t="str">
            <v>02.02.2006</v>
          </cell>
          <cell r="L504" t="str">
            <v>UNGERAC</v>
          </cell>
          <cell r="M504">
            <v>93</v>
          </cell>
          <cell r="N504">
            <v>704103</v>
          </cell>
          <cell r="O504" t="str">
            <v>Ventes de services produits à l'etranger (rework)</v>
          </cell>
        </row>
        <row r="505">
          <cell r="B505">
            <v>5410360</v>
          </cell>
          <cell r="C505" t="str">
            <v>Rework Rev Eur SBU</v>
          </cell>
          <cell r="D505" t="str">
            <v>Rework Revenue - Europe SBU</v>
          </cell>
          <cell r="F505" t="str">
            <v>YZ</v>
          </cell>
          <cell r="G505">
            <v>5100</v>
          </cell>
          <cell r="H505" t="str">
            <v>Sales</v>
          </cell>
          <cell r="K505" t="str">
            <v>02.02.2006</v>
          </cell>
          <cell r="L505" t="str">
            <v>UNGERAC</v>
          </cell>
          <cell r="M505">
            <v>93</v>
          </cell>
          <cell r="N505">
            <v>704104</v>
          </cell>
          <cell r="O505" t="str">
            <v>Ventes de services produits à l'etranger (rework)</v>
          </cell>
        </row>
        <row r="506">
          <cell r="B506">
            <v>5410380</v>
          </cell>
          <cell r="C506" t="str">
            <v>Rework Rev SYST</v>
          </cell>
          <cell r="D506" t="str">
            <v>Rework Revenue - SYST</v>
          </cell>
          <cell r="F506" t="str">
            <v>YZ</v>
          </cell>
          <cell r="G506">
            <v>5100</v>
          </cell>
          <cell r="H506" t="str">
            <v>Sales</v>
          </cell>
          <cell r="K506" t="str">
            <v>17.09.2008</v>
          </cell>
          <cell r="L506" t="str">
            <v>RFC_COMM</v>
          </cell>
          <cell r="M506">
            <v>93</v>
          </cell>
          <cell r="N506">
            <v>704104</v>
          </cell>
          <cell r="O506" t="str">
            <v>Ventes de services produits à l'etranger (rework)</v>
          </cell>
        </row>
        <row r="507">
          <cell r="B507">
            <v>5410410</v>
          </cell>
          <cell r="C507" t="str">
            <v>Rework Rev YC</v>
          </cell>
          <cell r="D507" t="str">
            <v>Rework Revenue - Intercompany YC</v>
          </cell>
          <cell r="F507" t="str">
            <v>YZ</v>
          </cell>
          <cell r="G507">
            <v>5100</v>
          </cell>
          <cell r="H507" t="str">
            <v>Sales</v>
          </cell>
          <cell r="K507" t="str">
            <v>02.02.2006</v>
          </cell>
          <cell r="L507" t="str">
            <v>UNGERAC</v>
          </cell>
          <cell r="M507">
            <v>93</v>
          </cell>
          <cell r="N507">
            <v>704105</v>
          </cell>
          <cell r="O507" t="str">
            <v>Ventes de services produits à l'etranger (rework)</v>
          </cell>
        </row>
        <row r="508">
          <cell r="B508">
            <v>5410460</v>
          </cell>
          <cell r="C508" t="str">
            <v>Rework Rev Yzk Oth</v>
          </cell>
          <cell r="D508" t="str">
            <v>Rework Revenue - Intercompany Yazaki Other</v>
          </cell>
          <cell r="F508" t="str">
            <v>YZ</v>
          </cell>
          <cell r="G508">
            <v>5100</v>
          </cell>
          <cell r="H508" t="str">
            <v>Sales</v>
          </cell>
          <cell r="K508" t="str">
            <v>02.02.2006</v>
          </cell>
          <cell r="L508" t="str">
            <v>UNGERAC</v>
          </cell>
          <cell r="M508">
            <v>93</v>
          </cell>
          <cell r="N508">
            <v>704106</v>
          </cell>
          <cell r="O508" t="str">
            <v>Ventes de services produits à l'etranger (rework)</v>
          </cell>
        </row>
        <row r="509">
          <cell r="B509">
            <v>5450100</v>
          </cell>
          <cell r="C509" t="str">
            <v>Line Stop Claim Ext</v>
          </cell>
          <cell r="D509" t="str">
            <v>Line Stop Claim External</v>
          </cell>
          <cell r="F509" t="str">
            <v>YZ</v>
          </cell>
          <cell r="G509">
            <v>5100</v>
          </cell>
          <cell r="H509" t="str">
            <v>Sales</v>
          </cell>
          <cell r="K509" t="str">
            <v>23.11.2010</v>
          </cell>
          <cell r="L509" t="str">
            <v>RFC_COMM</v>
          </cell>
          <cell r="M509">
            <v>93</v>
          </cell>
          <cell r="N509">
            <v>736100</v>
          </cell>
          <cell r="O509" t="str">
            <v>Autres produits sur éléments non récurrents ou exc</v>
          </cell>
        </row>
        <row r="510">
          <cell r="B510">
            <v>5450310</v>
          </cell>
          <cell r="C510" t="str">
            <v>Line Stop Intraco</v>
          </cell>
          <cell r="D510" t="str">
            <v>Line Stop Intraco</v>
          </cell>
          <cell r="F510" t="str">
            <v>YZ</v>
          </cell>
          <cell r="G510">
            <v>5100</v>
          </cell>
          <cell r="H510" t="str">
            <v>Sales</v>
          </cell>
          <cell r="K510" t="str">
            <v>23.11.2010</v>
          </cell>
          <cell r="L510" t="str">
            <v>RFC_COMM</v>
          </cell>
          <cell r="M510">
            <v>93</v>
          </cell>
          <cell r="N510">
            <v>736200</v>
          </cell>
          <cell r="O510" t="str">
            <v>Autres produits sur éléments non récurrents ou exc</v>
          </cell>
        </row>
        <row r="511">
          <cell r="B511">
            <v>5450330</v>
          </cell>
          <cell r="C511" t="str">
            <v>Line Stop Intra Grp</v>
          </cell>
          <cell r="D511" t="str">
            <v>Line Stop Intra Group</v>
          </cell>
          <cell r="F511" t="str">
            <v>YZ</v>
          </cell>
          <cell r="G511">
            <v>5100</v>
          </cell>
          <cell r="H511" t="str">
            <v>Sales</v>
          </cell>
          <cell r="K511" t="str">
            <v>23.11.2010</v>
          </cell>
          <cell r="L511" t="str">
            <v>RFC_COMM</v>
          </cell>
          <cell r="M511">
            <v>93</v>
          </cell>
          <cell r="N511">
            <v>736300</v>
          </cell>
          <cell r="O511" t="str">
            <v>Autres produits sur éléments non récurrents ou exc</v>
          </cell>
        </row>
        <row r="512">
          <cell r="B512">
            <v>5450360</v>
          </cell>
          <cell r="C512" t="str">
            <v>Line Stop Eur SBU</v>
          </cell>
          <cell r="D512" t="str">
            <v>Line Stop Eur SBU</v>
          </cell>
          <cell r="F512" t="str">
            <v>YZ</v>
          </cell>
          <cell r="G512">
            <v>5100</v>
          </cell>
          <cell r="H512" t="str">
            <v>Sales</v>
          </cell>
          <cell r="K512" t="str">
            <v>23.11.2010</v>
          </cell>
          <cell r="L512" t="str">
            <v>RFC_COMM</v>
          </cell>
          <cell r="M512">
            <v>93</v>
          </cell>
          <cell r="N512">
            <v>736400</v>
          </cell>
          <cell r="O512" t="str">
            <v>Autres produits sur éléments non récurrents ou exc</v>
          </cell>
        </row>
        <row r="513">
          <cell r="B513">
            <v>5450380</v>
          </cell>
          <cell r="C513" t="str">
            <v>Line Stop SYST</v>
          </cell>
          <cell r="D513" t="str">
            <v>Line Stop SYST</v>
          </cell>
          <cell r="F513" t="str">
            <v>YZ</v>
          </cell>
          <cell r="G513">
            <v>5100</v>
          </cell>
          <cell r="H513" t="str">
            <v>Sales</v>
          </cell>
          <cell r="K513" t="str">
            <v>23.11.2010</v>
          </cell>
          <cell r="L513" t="str">
            <v>RFC_COMM</v>
          </cell>
          <cell r="M513">
            <v>93</v>
          </cell>
          <cell r="N513">
            <v>736500</v>
          </cell>
          <cell r="O513" t="str">
            <v>Autres produits sur éléments non récurrents ou exc</v>
          </cell>
        </row>
        <row r="514">
          <cell r="B514">
            <v>5450410</v>
          </cell>
          <cell r="C514" t="str">
            <v>Line Stop - YC</v>
          </cell>
          <cell r="D514" t="str">
            <v>Line Stop - YC</v>
          </cell>
          <cell r="F514" t="str">
            <v>YZ</v>
          </cell>
          <cell r="G514">
            <v>5100</v>
          </cell>
          <cell r="H514" t="str">
            <v>Sales</v>
          </cell>
          <cell r="K514" t="str">
            <v>23.11.2010</v>
          </cell>
          <cell r="L514" t="str">
            <v>RFC_COMM</v>
          </cell>
          <cell r="M514">
            <v>93</v>
          </cell>
          <cell r="N514">
            <v>736600</v>
          </cell>
          <cell r="O514" t="str">
            <v>Autres produits sur éléments non récurrents ou exc</v>
          </cell>
        </row>
        <row r="515">
          <cell r="B515">
            <v>5450460</v>
          </cell>
          <cell r="C515" t="str">
            <v>Line Stop - Yzk Oth</v>
          </cell>
          <cell r="D515" t="str">
            <v>Line Stop - Yzk Other</v>
          </cell>
          <cell r="F515" t="str">
            <v>YZ</v>
          </cell>
          <cell r="G515">
            <v>5100</v>
          </cell>
          <cell r="H515" t="str">
            <v>Sales</v>
          </cell>
          <cell r="K515" t="str">
            <v>23.11.2010</v>
          </cell>
          <cell r="L515" t="str">
            <v>RFC_COMM</v>
          </cell>
          <cell r="M515">
            <v>93</v>
          </cell>
          <cell r="N515">
            <v>736700</v>
          </cell>
          <cell r="O515" t="str">
            <v>Autres produits sur éléments non récurrents ou exc</v>
          </cell>
        </row>
        <row r="516">
          <cell r="B516">
            <v>5510100</v>
          </cell>
          <cell r="C516" t="str">
            <v>D&amp;D Revenue External</v>
          </cell>
          <cell r="D516" t="str">
            <v>D&amp;D Revenue - External</v>
          </cell>
          <cell r="F516" t="str">
            <v>YZ</v>
          </cell>
          <cell r="G516">
            <v>5100</v>
          </cell>
          <cell r="H516" t="str">
            <v>Sales</v>
          </cell>
          <cell r="K516" t="str">
            <v>02.02.2006</v>
          </cell>
          <cell r="L516" t="str">
            <v>UNGERAC</v>
          </cell>
          <cell r="M516">
            <v>93</v>
          </cell>
          <cell r="N516">
            <v>705101</v>
          </cell>
          <cell r="O516" t="str">
            <v>Ventes de services produits à l'etranger (Design)</v>
          </cell>
        </row>
        <row r="517">
          <cell r="B517">
            <v>5510310</v>
          </cell>
          <cell r="C517" t="str">
            <v>D&amp;D Revenue Intraco</v>
          </cell>
          <cell r="D517" t="str">
            <v>D&amp;D Revenue - Intraco</v>
          </cell>
          <cell r="F517" t="str">
            <v>YZ</v>
          </cell>
          <cell r="G517">
            <v>5100</v>
          </cell>
          <cell r="H517" t="str">
            <v>Sales</v>
          </cell>
          <cell r="K517" t="str">
            <v>02.02.2006</v>
          </cell>
          <cell r="L517" t="str">
            <v>UNGERAC</v>
          </cell>
          <cell r="M517">
            <v>93</v>
          </cell>
          <cell r="N517">
            <v>705102</v>
          </cell>
          <cell r="O517" t="str">
            <v>Ventes de services produits à l'etranger (Design)</v>
          </cell>
        </row>
        <row r="518">
          <cell r="B518">
            <v>5510330</v>
          </cell>
          <cell r="C518" t="str">
            <v>D&amp;D Revenue IntraGrp</v>
          </cell>
          <cell r="D518" t="str">
            <v>D&amp;D Revenue - Intra YEL Group</v>
          </cell>
          <cell r="F518" t="str">
            <v>YZ</v>
          </cell>
          <cell r="G518">
            <v>5100</v>
          </cell>
          <cell r="H518" t="str">
            <v>Sales</v>
          </cell>
          <cell r="K518" t="str">
            <v>02.02.2006</v>
          </cell>
          <cell r="L518" t="str">
            <v>UNGERAC</v>
          </cell>
          <cell r="M518">
            <v>93</v>
          </cell>
          <cell r="N518">
            <v>705103</v>
          </cell>
          <cell r="O518" t="str">
            <v>Ventes de services produits à l'etranger (Design)</v>
          </cell>
        </row>
        <row r="519">
          <cell r="B519">
            <v>5510360</v>
          </cell>
          <cell r="C519" t="str">
            <v>D&amp;D Revenue Eur SBU</v>
          </cell>
          <cell r="D519" t="str">
            <v>D&amp;D Revenue - Europe SBU</v>
          </cell>
          <cell r="F519" t="str">
            <v>YZ</v>
          </cell>
          <cell r="G519">
            <v>5100</v>
          </cell>
          <cell r="H519" t="str">
            <v>Sales</v>
          </cell>
          <cell r="K519" t="str">
            <v>02.02.2006</v>
          </cell>
          <cell r="L519" t="str">
            <v>UNGERAC</v>
          </cell>
          <cell r="M519">
            <v>93</v>
          </cell>
          <cell r="N519">
            <v>705104</v>
          </cell>
          <cell r="O519" t="str">
            <v>Ventes de services produits à l'etranger (Design)</v>
          </cell>
        </row>
        <row r="520">
          <cell r="B520">
            <v>5510380</v>
          </cell>
          <cell r="C520" t="str">
            <v>D&amp;D Revenue SYST</v>
          </cell>
          <cell r="D520" t="str">
            <v>D&amp;D Revenue - SYST</v>
          </cell>
          <cell r="F520" t="str">
            <v>YZ</v>
          </cell>
          <cell r="G520">
            <v>5100</v>
          </cell>
          <cell r="H520" t="str">
            <v>Sales</v>
          </cell>
          <cell r="K520" t="str">
            <v>17.09.2008</v>
          </cell>
          <cell r="L520" t="str">
            <v>RFC_COMM</v>
          </cell>
          <cell r="M520">
            <v>93</v>
          </cell>
          <cell r="N520">
            <v>705104</v>
          </cell>
          <cell r="O520" t="str">
            <v>Ventes de services produits à l'etranger (Design)</v>
          </cell>
        </row>
        <row r="521">
          <cell r="B521">
            <v>5510410</v>
          </cell>
          <cell r="C521" t="str">
            <v>D&amp;D Revenue YC</v>
          </cell>
          <cell r="D521" t="str">
            <v>D&amp;D Revenue - Intercompany YC</v>
          </cell>
          <cell r="F521" t="str">
            <v>YZ</v>
          </cell>
          <cell r="G521">
            <v>5100</v>
          </cell>
          <cell r="H521" t="str">
            <v>Sales</v>
          </cell>
          <cell r="K521" t="str">
            <v>02.02.2006</v>
          </cell>
          <cell r="L521" t="str">
            <v>UNGERAC</v>
          </cell>
          <cell r="M521">
            <v>93</v>
          </cell>
          <cell r="N521">
            <v>705105</v>
          </cell>
          <cell r="O521" t="str">
            <v>Ventes de services produits à l'etranger (Design)</v>
          </cell>
        </row>
        <row r="522">
          <cell r="B522">
            <v>5510460</v>
          </cell>
          <cell r="C522" t="str">
            <v>D&amp;D Revenue Yzk Oth</v>
          </cell>
          <cell r="D522" t="str">
            <v>D&amp;D Revenue - Intercompany Yazaki Other</v>
          </cell>
          <cell r="F522" t="str">
            <v>YZ</v>
          </cell>
          <cell r="G522">
            <v>5100</v>
          </cell>
          <cell r="H522" t="str">
            <v>Sales</v>
          </cell>
          <cell r="K522" t="str">
            <v>02.02.2006</v>
          </cell>
          <cell r="L522" t="str">
            <v>UNGERAC</v>
          </cell>
          <cell r="M522">
            <v>93</v>
          </cell>
          <cell r="N522">
            <v>705106</v>
          </cell>
          <cell r="O522" t="str">
            <v>Ventes de services produits à l'etranger (Design)</v>
          </cell>
        </row>
        <row r="523">
          <cell r="B523">
            <v>5550100</v>
          </cell>
          <cell r="C523" t="str">
            <v>PTC Supp External</v>
          </cell>
          <cell r="D523" t="str">
            <v>PTC Support Sales - External</v>
          </cell>
          <cell r="F523" t="str">
            <v>YZ</v>
          </cell>
          <cell r="G523">
            <v>5100</v>
          </cell>
          <cell r="H523" t="str">
            <v>Sales</v>
          </cell>
          <cell r="K523" t="str">
            <v>29.04.2008</v>
          </cell>
          <cell r="L523" t="str">
            <v>RFC_COMM</v>
          </cell>
          <cell r="M523">
            <v>93</v>
          </cell>
          <cell r="N523">
            <v>706000</v>
          </cell>
          <cell r="O523" t="str">
            <v>Produits des activités annexes</v>
          </cell>
        </row>
        <row r="524">
          <cell r="B524">
            <v>5550310</v>
          </cell>
          <cell r="C524" t="str">
            <v>PTC Supp Intra Co</v>
          </cell>
          <cell r="D524" t="str">
            <v>PTC Support Sales - Intra Company</v>
          </cell>
          <cell r="F524" t="str">
            <v>YZ</v>
          </cell>
          <cell r="G524">
            <v>5100</v>
          </cell>
          <cell r="H524" t="str">
            <v>Sales</v>
          </cell>
          <cell r="K524" t="str">
            <v>29.04.2008</v>
          </cell>
          <cell r="L524" t="str">
            <v>RFC_COMM</v>
          </cell>
          <cell r="M524">
            <v>93</v>
          </cell>
          <cell r="N524">
            <v>706000</v>
          </cell>
          <cell r="O524" t="str">
            <v>Produits des activités annexes</v>
          </cell>
        </row>
        <row r="525">
          <cell r="B525">
            <v>5550330</v>
          </cell>
          <cell r="C525" t="str">
            <v>PTC Supp Intra Grp</v>
          </cell>
          <cell r="D525" t="str">
            <v>PTC Support Sales - Intra Group</v>
          </cell>
          <cell r="F525" t="str">
            <v>YZ</v>
          </cell>
          <cell r="G525">
            <v>5100</v>
          </cell>
          <cell r="H525" t="str">
            <v>Sales</v>
          </cell>
          <cell r="K525" t="str">
            <v>29.04.2008</v>
          </cell>
          <cell r="L525" t="str">
            <v>RFC_COMM</v>
          </cell>
          <cell r="M525">
            <v>93</v>
          </cell>
          <cell r="N525">
            <v>706000</v>
          </cell>
          <cell r="O525" t="str">
            <v>Produits des activités annexes</v>
          </cell>
        </row>
        <row r="526">
          <cell r="B526">
            <v>5550360</v>
          </cell>
          <cell r="C526" t="str">
            <v>PTC Supp Sales SBU</v>
          </cell>
          <cell r="D526" t="str">
            <v>PTC Support Sales - Yazaki Europe SBU</v>
          </cell>
          <cell r="F526" t="str">
            <v>YZ</v>
          </cell>
          <cell r="G526">
            <v>5100</v>
          </cell>
          <cell r="H526" t="str">
            <v>Sales</v>
          </cell>
          <cell r="K526" t="str">
            <v>03.10.2006</v>
          </cell>
          <cell r="L526" t="str">
            <v>HARDYJA</v>
          </cell>
          <cell r="M526">
            <v>93</v>
          </cell>
          <cell r="N526">
            <v>706000</v>
          </cell>
          <cell r="O526" t="str">
            <v>Produits des activités annexes</v>
          </cell>
        </row>
        <row r="527">
          <cell r="B527">
            <v>5550380</v>
          </cell>
          <cell r="C527" t="str">
            <v>PTC Supp SYST</v>
          </cell>
          <cell r="D527" t="str">
            <v>PTC Support Sales - SYST</v>
          </cell>
          <cell r="F527" t="str">
            <v>YZ</v>
          </cell>
          <cell r="G527">
            <v>5100</v>
          </cell>
          <cell r="H527" t="str">
            <v>Sales</v>
          </cell>
          <cell r="K527" t="str">
            <v>17.09.2008</v>
          </cell>
          <cell r="L527" t="str">
            <v>RFC_COMM</v>
          </cell>
          <cell r="M527">
            <v>93</v>
          </cell>
          <cell r="N527">
            <v>706000</v>
          </cell>
          <cell r="O527" t="str">
            <v>Produits des activités annexes</v>
          </cell>
        </row>
        <row r="528">
          <cell r="B528">
            <v>5550410</v>
          </cell>
          <cell r="C528" t="str">
            <v>PTC Supp YC</v>
          </cell>
          <cell r="D528" t="str">
            <v>PTC Support Sales - YC</v>
          </cell>
          <cell r="F528" t="str">
            <v>YZ</v>
          </cell>
          <cell r="G528">
            <v>5100</v>
          </cell>
          <cell r="H528" t="str">
            <v>Sales</v>
          </cell>
          <cell r="K528" t="str">
            <v>29.04.2008</v>
          </cell>
          <cell r="L528" t="str">
            <v>RFC_COMM</v>
          </cell>
          <cell r="M528">
            <v>93</v>
          </cell>
          <cell r="N528">
            <v>706000</v>
          </cell>
          <cell r="O528" t="str">
            <v>Produits des activités annexes</v>
          </cell>
        </row>
        <row r="529">
          <cell r="B529">
            <v>5550460</v>
          </cell>
          <cell r="C529" t="str">
            <v>PTC Supp YZK Other</v>
          </cell>
          <cell r="D529" t="str">
            <v>PTC Support Sales - Intercompany Yazaki Other</v>
          </cell>
          <cell r="F529" t="str">
            <v>YZ</v>
          </cell>
          <cell r="G529">
            <v>5100</v>
          </cell>
          <cell r="H529" t="str">
            <v>Sales</v>
          </cell>
          <cell r="K529" t="str">
            <v>29.04.2008</v>
          </cell>
          <cell r="L529" t="str">
            <v>RFC_COMM</v>
          </cell>
          <cell r="M529">
            <v>93</v>
          </cell>
          <cell r="N529">
            <v>706000</v>
          </cell>
          <cell r="O529" t="str">
            <v>Produits des activités annexes</v>
          </cell>
        </row>
        <row r="530">
          <cell r="B530">
            <v>5610100</v>
          </cell>
          <cell r="C530" t="str">
            <v>Other sales scrap ex</v>
          </cell>
          <cell r="D530" t="str">
            <v>Other sales scrap external</v>
          </cell>
          <cell r="F530" t="str">
            <v>YZ</v>
          </cell>
          <cell r="G530">
            <v>5100</v>
          </cell>
          <cell r="H530" t="str">
            <v>Sales</v>
          </cell>
          <cell r="K530" t="str">
            <v>22.03.2013</v>
          </cell>
          <cell r="L530" t="str">
            <v>RFC_COMM</v>
          </cell>
          <cell r="M530">
            <v>93</v>
          </cell>
          <cell r="N530">
            <v>705107</v>
          </cell>
          <cell r="O530" t="str">
            <v>Vente dechets</v>
          </cell>
        </row>
        <row r="531">
          <cell r="B531">
            <v>5710100</v>
          </cell>
          <cell r="C531" t="str">
            <v>Other Sales External</v>
          </cell>
          <cell r="D531" t="str">
            <v>Other Sales - External</v>
          </cell>
          <cell r="F531" t="str">
            <v>YZ</v>
          </cell>
          <cell r="G531">
            <v>5100</v>
          </cell>
          <cell r="H531" t="str">
            <v>Sales</v>
          </cell>
          <cell r="K531" t="str">
            <v>02.02.2006</v>
          </cell>
          <cell r="L531" t="str">
            <v>UNGERAC</v>
          </cell>
          <cell r="M531">
            <v>93</v>
          </cell>
          <cell r="N531">
            <v>706000</v>
          </cell>
          <cell r="O531" t="str">
            <v>Produits des activités annexes</v>
          </cell>
        </row>
        <row r="532">
          <cell r="B532">
            <v>5710310</v>
          </cell>
          <cell r="C532" t="str">
            <v>Other Sales Intraco</v>
          </cell>
          <cell r="D532" t="str">
            <v>Other Sales - Intraco</v>
          </cell>
          <cell r="F532" t="str">
            <v>YZ</v>
          </cell>
          <cell r="G532">
            <v>5100</v>
          </cell>
          <cell r="H532" t="str">
            <v>Sales</v>
          </cell>
          <cell r="K532" t="str">
            <v>02.02.2006</v>
          </cell>
          <cell r="L532" t="str">
            <v>UNGERAC</v>
          </cell>
          <cell r="M532">
            <v>93</v>
          </cell>
          <cell r="N532">
            <v>706000</v>
          </cell>
          <cell r="O532" t="str">
            <v>Produits des activités annexes</v>
          </cell>
        </row>
        <row r="533">
          <cell r="B533">
            <v>5710330</v>
          </cell>
          <cell r="C533" t="str">
            <v>Other Sales IntraGrp</v>
          </cell>
          <cell r="D533" t="str">
            <v>Other Sales - Intra YEL Group</v>
          </cell>
          <cell r="F533" t="str">
            <v>YZ</v>
          </cell>
          <cell r="G533">
            <v>5100</v>
          </cell>
          <cell r="H533" t="str">
            <v>Sales</v>
          </cell>
          <cell r="K533" t="str">
            <v>02.02.2006</v>
          </cell>
          <cell r="L533" t="str">
            <v>UNGERAC</v>
          </cell>
          <cell r="M533">
            <v>93</v>
          </cell>
          <cell r="N533">
            <v>790102</v>
          </cell>
          <cell r="O533" t="str">
            <v>TCE achats consommés de matiéres et fournitures</v>
          </cell>
        </row>
        <row r="534">
          <cell r="B534">
            <v>5710360</v>
          </cell>
          <cell r="C534" t="str">
            <v>Other Sales Eur SBU</v>
          </cell>
          <cell r="D534" t="str">
            <v>Other Sales - Europe SBU</v>
          </cell>
          <cell r="F534" t="str">
            <v>YZ</v>
          </cell>
          <cell r="G534">
            <v>5100</v>
          </cell>
          <cell r="H534" t="str">
            <v>Sales</v>
          </cell>
          <cell r="K534" t="str">
            <v>02.02.2006</v>
          </cell>
          <cell r="L534" t="str">
            <v>UNGERAC</v>
          </cell>
          <cell r="M534">
            <v>93</v>
          </cell>
          <cell r="N534">
            <v>790103</v>
          </cell>
          <cell r="O534" t="str">
            <v>TCE achats consommés de matiéres et fournitures</v>
          </cell>
        </row>
        <row r="535">
          <cell r="B535">
            <v>5710380</v>
          </cell>
          <cell r="C535" t="str">
            <v>Other Sales SYST</v>
          </cell>
          <cell r="D535" t="str">
            <v>Other Sales - SYST</v>
          </cell>
          <cell r="F535" t="str">
            <v>YZ</v>
          </cell>
          <cell r="G535">
            <v>5100</v>
          </cell>
          <cell r="H535" t="str">
            <v>Sales</v>
          </cell>
          <cell r="K535" t="str">
            <v>17.09.2008</v>
          </cell>
          <cell r="L535" t="str">
            <v>RFC_COMM</v>
          </cell>
          <cell r="M535">
            <v>93</v>
          </cell>
          <cell r="N535">
            <v>790103</v>
          </cell>
          <cell r="O535" t="str">
            <v>TCE achats consommés de matiéres et fournitures</v>
          </cell>
        </row>
        <row r="536">
          <cell r="B536">
            <v>5710410</v>
          </cell>
          <cell r="C536" t="str">
            <v>Other Sales YC</v>
          </cell>
          <cell r="D536" t="str">
            <v>Other Sales - Intercompany YC</v>
          </cell>
          <cell r="F536" t="str">
            <v>YZ</v>
          </cell>
          <cell r="G536">
            <v>5100</v>
          </cell>
          <cell r="H536" t="str">
            <v>Sales</v>
          </cell>
          <cell r="K536" t="str">
            <v>02.02.2006</v>
          </cell>
          <cell r="L536" t="str">
            <v>UNGERAC</v>
          </cell>
          <cell r="M536">
            <v>93</v>
          </cell>
          <cell r="N536">
            <v>790104</v>
          </cell>
          <cell r="O536" t="str">
            <v>TCE achats consommés de matiéres et fournitures</v>
          </cell>
        </row>
        <row r="537">
          <cell r="B537">
            <v>5710460</v>
          </cell>
          <cell r="C537" t="str">
            <v>Other Sales Yzk Oth</v>
          </cell>
          <cell r="D537" t="str">
            <v>Other Sales - Intercompany Yazaki Other</v>
          </cell>
          <cell r="F537" t="str">
            <v>YZ</v>
          </cell>
          <cell r="G537">
            <v>5100</v>
          </cell>
          <cell r="H537" t="str">
            <v>Sales</v>
          </cell>
          <cell r="K537" t="str">
            <v>02.02.2006</v>
          </cell>
          <cell r="L537" t="str">
            <v>UNGERAC</v>
          </cell>
          <cell r="M537">
            <v>93</v>
          </cell>
          <cell r="N537">
            <v>790105</v>
          </cell>
          <cell r="O537" t="str">
            <v>TCE achats consommés de matiéres et fournitures</v>
          </cell>
        </row>
        <row r="538">
          <cell r="B538">
            <v>5810100</v>
          </cell>
          <cell r="C538" t="str">
            <v>Std Freight Out Ext</v>
          </cell>
          <cell r="D538" t="str">
            <v>Standard Billed Freight Outbound - External</v>
          </cell>
          <cell r="F538" t="str">
            <v>YZ</v>
          </cell>
          <cell r="G538">
            <v>5100</v>
          </cell>
          <cell r="H538" t="str">
            <v>Sales</v>
          </cell>
          <cell r="K538" t="str">
            <v>02.02.2006</v>
          </cell>
          <cell r="L538" t="str">
            <v>UNGERAC</v>
          </cell>
          <cell r="M538">
            <v>93</v>
          </cell>
          <cell r="N538">
            <v>790200</v>
          </cell>
          <cell r="O538" t="str">
            <v>TCE transport sur ventes</v>
          </cell>
        </row>
        <row r="539">
          <cell r="B539">
            <v>5810310</v>
          </cell>
          <cell r="C539" t="str">
            <v>Std Freight OutIntco</v>
          </cell>
          <cell r="D539" t="str">
            <v>Standard Billed Freight Outbound - Intraco</v>
          </cell>
          <cell r="F539" t="str">
            <v>YZ</v>
          </cell>
          <cell r="G539">
            <v>5100</v>
          </cell>
          <cell r="H539" t="str">
            <v>Sales</v>
          </cell>
          <cell r="K539" t="str">
            <v>02.02.2006</v>
          </cell>
          <cell r="L539" t="str">
            <v>UNGERAC</v>
          </cell>
          <cell r="M539">
            <v>93</v>
          </cell>
          <cell r="N539">
            <v>790201</v>
          </cell>
          <cell r="O539" t="str">
            <v>TCE transport sur ventes</v>
          </cell>
        </row>
        <row r="540">
          <cell r="B540">
            <v>5810330</v>
          </cell>
          <cell r="C540" t="str">
            <v>StdFreightOutIntrGrp</v>
          </cell>
          <cell r="D540" t="str">
            <v>Standard Billed Freight Outbound - Intra Group</v>
          </cell>
          <cell r="F540" t="str">
            <v>YZ</v>
          </cell>
          <cell r="G540">
            <v>5100</v>
          </cell>
          <cell r="H540" t="str">
            <v>Sales</v>
          </cell>
          <cell r="K540" t="str">
            <v>02.02.2006</v>
          </cell>
          <cell r="L540" t="str">
            <v>UNGERAC</v>
          </cell>
          <cell r="M540">
            <v>93</v>
          </cell>
          <cell r="N540">
            <v>790202</v>
          </cell>
          <cell r="O540" t="str">
            <v>TCE transport sur ventes</v>
          </cell>
        </row>
        <row r="541">
          <cell r="B541">
            <v>5810360</v>
          </cell>
          <cell r="C541" t="str">
            <v>StdFreight Out SBU</v>
          </cell>
          <cell r="D541" t="str">
            <v>Standard Billed Freight Outbound - Europe SBU</v>
          </cell>
          <cell r="F541" t="str">
            <v>YZ</v>
          </cell>
          <cell r="G541">
            <v>5100</v>
          </cell>
          <cell r="H541" t="str">
            <v>Sales</v>
          </cell>
          <cell r="K541" t="str">
            <v>02.02.2006</v>
          </cell>
          <cell r="L541" t="str">
            <v>UNGERAC</v>
          </cell>
          <cell r="M541">
            <v>93</v>
          </cell>
          <cell r="N541">
            <v>790203</v>
          </cell>
          <cell r="O541" t="str">
            <v>TCE transport sur ventes</v>
          </cell>
        </row>
        <row r="542">
          <cell r="B542">
            <v>5810380</v>
          </cell>
          <cell r="C542" t="str">
            <v>Std Freight Out SYST</v>
          </cell>
          <cell r="D542" t="str">
            <v>Standard Billed Freight Outbound - SYST</v>
          </cell>
          <cell r="F542" t="str">
            <v>YZ</v>
          </cell>
          <cell r="G542">
            <v>5100</v>
          </cell>
          <cell r="H542" t="str">
            <v>Sales</v>
          </cell>
          <cell r="K542" t="str">
            <v>17.09.2008</v>
          </cell>
          <cell r="L542" t="str">
            <v>RFC_COMM</v>
          </cell>
          <cell r="M542">
            <v>93</v>
          </cell>
          <cell r="N542">
            <v>790203</v>
          </cell>
          <cell r="O542" t="str">
            <v>TCE transport sur ventes</v>
          </cell>
        </row>
        <row r="543">
          <cell r="B543">
            <v>5810410</v>
          </cell>
          <cell r="C543" t="str">
            <v>Std Freight Out YC</v>
          </cell>
          <cell r="D543" t="str">
            <v>Standard Billed Freight Outbound - Intercompany YC</v>
          </cell>
          <cell r="F543" t="str">
            <v>YZ</v>
          </cell>
          <cell r="G543">
            <v>5100</v>
          </cell>
          <cell r="H543" t="str">
            <v>Sales</v>
          </cell>
          <cell r="K543" t="str">
            <v>02.02.2006</v>
          </cell>
          <cell r="L543" t="str">
            <v>UNGERAC</v>
          </cell>
          <cell r="M543">
            <v>93</v>
          </cell>
          <cell r="N543">
            <v>790204</v>
          </cell>
          <cell r="O543" t="str">
            <v>TCE transport sur ventes</v>
          </cell>
        </row>
        <row r="544">
          <cell r="B544">
            <v>5810460</v>
          </cell>
          <cell r="C544" t="str">
            <v>StdFreightOutYzkOth</v>
          </cell>
          <cell r="D544" t="str">
            <v>Standard Billed Freight Outbound - Yazaki Other</v>
          </cell>
          <cell r="F544" t="str">
            <v>YZ</v>
          </cell>
          <cell r="G544">
            <v>5100</v>
          </cell>
          <cell r="H544" t="str">
            <v>Sales</v>
          </cell>
          <cell r="K544" t="str">
            <v>02.02.2006</v>
          </cell>
          <cell r="L544" t="str">
            <v>UNGERAC</v>
          </cell>
          <cell r="M544">
            <v>93</v>
          </cell>
          <cell r="N544">
            <v>790205</v>
          </cell>
          <cell r="O544" t="str">
            <v>TCE transport sur ventes</v>
          </cell>
        </row>
        <row r="545">
          <cell r="B545">
            <v>5811100</v>
          </cell>
          <cell r="C545" t="str">
            <v>Prm Freight Out Ext</v>
          </cell>
          <cell r="D545" t="str">
            <v>Premium Billed Freight Outbound - External</v>
          </cell>
          <cell r="F545" t="str">
            <v>YZ</v>
          </cell>
          <cell r="G545">
            <v>5100</v>
          </cell>
          <cell r="H545" t="str">
            <v>Sales</v>
          </cell>
          <cell r="K545" t="str">
            <v>02.02.2006</v>
          </cell>
          <cell r="L545" t="str">
            <v>UNGERAC</v>
          </cell>
          <cell r="M545">
            <v>93</v>
          </cell>
          <cell r="N545">
            <v>790300</v>
          </cell>
          <cell r="O545" t="str">
            <v>TCE transport urgent sur ventes</v>
          </cell>
        </row>
        <row r="546">
          <cell r="B546">
            <v>5811310</v>
          </cell>
          <cell r="C546" t="str">
            <v>Prm Freight OutIntco</v>
          </cell>
          <cell r="D546" t="str">
            <v>Premium Billed Freight Outbound - Intraco</v>
          </cell>
          <cell r="F546" t="str">
            <v>YZ</v>
          </cell>
          <cell r="G546">
            <v>5100</v>
          </cell>
          <cell r="H546" t="str">
            <v>Sales</v>
          </cell>
          <cell r="K546" t="str">
            <v>02.02.2006</v>
          </cell>
          <cell r="L546" t="str">
            <v>UNGERAC</v>
          </cell>
          <cell r="M546">
            <v>93</v>
          </cell>
          <cell r="N546">
            <v>790301</v>
          </cell>
          <cell r="O546" t="str">
            <v>TCE transport urgent sur ventes</v>
          </cell>
        </row>
        <row r="547">
          <cell r="B547">
            <v>5811330</v>
          </cell>
          <cell r="C547" t="str">
            <v>PrmFreightOutIntrGrp</v>
          </cell>
          <cell r="D547" t="str">
            <v>Premium Billed Freight Outbound - Intra Group</v>
          </cell>
          <cell r="F547" t="str">
            <v>YZ</v>
          </cell>
          <cell r="G547">
            <v>5100</v>
          </cell>
          <cell r="H547" t="str">
            <v>Sales</v>
          </cell>
          <cell r="K547" t="str">
            <v>02.02.2006</v>
          </cell>
          <cell r="L547" t="str">
            <v>UNGERAC</v>
          </cell>
          <cell r="M547">
            <v>93</v>
          </cell>
          <cell r="N547">
            <v>790302</v>
          </cell>
          <cell r="O547" t="str">
            <v>TCE transport urgent sur ventes</v>
          </cell>
        </row>
        <row r="548">
          <cell r="B548">
            <v>5811360</v>
          </cell>
          <cell r="C548" t="str">
            <v>PrmFreight Out SBU</v>
          </cell>
          <cell r="D548" t="str">
            <v>Premium Billed Freight Outbound - Europe SBU</v>
          </cell>
          <cell r="F548" t="str">
            <v>YZ</v>
          </cell>
          <cell r="G548">
            <v>5100</v>
          </cell>
          <cell r="H548" t="str">
            <v>Sales</v>
          </cell>
          <cell r="K548" t="str">
            <v>02.02.2006</v>
          </cell>
          <cell r="L548" t="str">
            <v>UNGERAC</v>
          </cell>
          <cell r="M548">
            <v>93</v>
          </cell>
          <cell r="N548">
            <v>790303</v>
          </cell>
          <cell r="O548" t="str">
            <v>TCE transport urgent sur ventes</v>
          </cell>
        </row>
        <row r="549">
          <cell r="B549">
            <v>5811380</v>
          </cell>
          <cell r="C549" t="str">
            <v>Prm Freight Out SYST</v>
          </cell>
          <cell r="D549" t="str">
            <v>Premium Billed Freight Outbound - SYST</v>
          </cell>
          <cell r="F549" t="str">
            <v>YZ</v>
          </cell>
          <cell r="G549">
            <v>5100</v>
          </cell>
          <cell r="H549" t="str">
            <v>Sales</v>
          </cell>
          <cell r="K549" t="str">
            <v>17.09.2008</v>
          </cell>
          <cell r="L549" t="str">
            <v>RFC_COMM</v>
          </cell>
          <cell r="M549">
            <v>93</v>
          </cell>
          <cell r="N549">
            <v>790203</v>
          </cell>
          <cell r="O549" t="str">
            <v>TCE transport sur ventes</v>
          </cell>
        </row>
        <row r="550">
          <cell r="B550">
            <v>5811410</v>
          </cell>
          <cell r="C550" t="str">
            <v>Prm Freight Out YC</v>
          </cell>
          <cell r="D550" t="str">
            <v>Premium Billed Freight Outbound - Intercompany YC</v>
          </cell>
          <cell r="F550" t="str">
            <v>YZ</v>
          </cell>
          <cell r="G550">
            <v>5100</v>
          </cell>
          <cell r="H550" t="str">
            <v>Sales</v>
          </cell>
          <cell r="K550" t="str">
            <v>02.02.2006</v>
          </cell>
          <cell r="L550" t="str">
            <v>UNGERAC</v>
          </cell>
          <cell r="M550">
            <v>93</v>
          </cell>
          <cell r="N550">
            <v>790304</v>
          </cell>
          <cell r="O550" t="str">
            <v>TCE transport urgent sur ventes</v>
          </cell>
        </row>
        <row r="551">
          <cell r="B551">
            <v>5811460</v>
          </cell>
          <cell r="C551" t="str">
            <v>PrmFreightOutYzkOth</v>
          </cell>
          <cell r="D551" t="str">
            <v>Premium Billed Freight Outbound - Yazaki Other</v>
          </cell>
          <cell r="F551" t="str">
            <v>YZ</v>
          </cell>
          <cell r="G551">
            <v>5100</v>
          </cell>
          <cell r="H551" t="str">
            <v>Sales</v>
          </cell>
          <cell r="K551" t="str">
            <v>02.02.2006</v>
          </cell>
          <cell r="L551" t="str">
            <v>UNGERAC</v>
          </cell>
          <cell r="M551">
            <v>93</v>
          </cell>
          <cell r="N551">
            <v>790305</v>
          </cell>
          <cell r="O551" t="str">
            <v>TCE transport urgent sur ventes</v>
          </cell>
        </row>
        <row r="552">
          <cell r="B552">
            <v>5820100</v>
          </cell>
          <cell r="C552" t="str">
            <v>Prm Freight In Ext</v>
          </cell>
          <cell r="D552" t="str">
            <v>Premium Billed Freight Inbound - External</v>
          </cell>
          <cell r="F552" t="str">
            <v>YZ</v>
          </cell>
          <cell r="G552">
            <v>5100</v>
          </cell>
          <cell r="H552" t="str">
            <v>Sales</v>
          </cell>
          <cell r="K552" t="str">
            <v>02.02.2006</v>
          </cell>
          <cell r="L552" t="str">
            <v>UNGERAC</v>
          </cell>
          <cell r="M552">
            <v>93</v>
          </cell>
          <cell r="N552">
            <v>790400</v>
          </cell>
          <cell r="O552" t="str">
            <v>TCE transport sur achats</v>
          </cell>
        </row>
        <row r="553">
          <cell r="B553">
            <v>5820310</v>
          </cell>
          <cell r="C553" t="str">
            <v>Prm Freight In Inco</v>
          </cell>
          <cell r="D553" t="str">
            <v>Premium Billed Freight Inbound - Intraco</v>
          </cell>
          <cell r="F553" t="str">
            <v>YZ</v>
          </cell>
          <cell r="G553">
            <v>5100</v>
          </cell>
          <cell r="H553" t="str">
            <v>Sales</v>
          </cell>
          <cell r="K553" t="str">
            <v>02.02.2006</v>
          </cell>
          <cell r="L553" t="str">
            <v>UNGERAC</v>
          </cell>
          <cell r="M553">
            <v>93</v>
          </cell>
          <cell r="N553">
            <v>790401</v>
          </cell>
          <cell r="O553" t="str">
            <v>TCE transport sur achats</v>
          </cell>
        </row>
        <row r="554">
          <cell r="B554">
            <v>5820330</v>
          </cell>
          <cell r="C554" t="str">
            <v>Prm FreightIn IntGrp</v>
          </cell>
          <cell r="D554" t="str">
            <v>Premium Billed Freight Inbound - Intra Group</v>
          </cell>
          <cell r="F554" t="str">
            <v>YZ</v>
          </cell>
          <cell r="G554">
            <v>5100</v>
          </cell>
          <cell r="H554" t="str">
            <v>Sales</v>
          </cell>
          <cell r="K554" t="str">
            <v>02.02.2006</v>
          </cell>
          <cell r="L554" t="str">
            <v>UNGERAC</v>
          </cell>
          <cell r="M554">
            <v>93</v>
          </cell>
          <cell r="N554">
            <v>790402</v>
          </cell>
          <cell r="O554" t="str">
            <v>TCE transport sur achats</v>
          </cell>
        </row>
        <row r="555">
          <cell r="B555">
            <v>5820360</v>
          </cell>
          <cell r="C555" t="str">
            <v>PrmFreight InEurSBU</v>
          </cell>
          <cell r="D555" t="str">
            <v>Premium Billed Freight Inbound - Europe SBU</v>
          </cell>
          <cell r="F555" t="str">
            <v>YZ</v>
          </cell>
          <cell r="G555">
            <v>5100</v>
          </cell>
          <cell r="H555" t="str">
            <v>Sales</v>
          </cell>
          <cell r="K555" t="str">
            <v>02.02.2006</v>
          </cell>
          <cell r="L555" t="str">
            <v>UNGERAC</v>
          </cell>
          <cell r="M555">
            <v>93</v>
          </cell>
          <cell r="N555">
            <v>790403</v>
          </cell>
          <cell r="O555" t="str">
            <v>TCE transport sur achats</v>
          </cell>
        </row>
        <row r="556">
          <cell r="B556">
            <v>5820380</v>
          </cell>
          <cell r="C556" t="str">
            <v>Prm Freight In SYST</v>
          </cell>
          <cell r="D556" t="str">
            <v>Premium Billed Freight Inbound - SYST</v>
          </cell>
          <cell r="F556" t="str">
            <v>YZ</v>
          </cell>
          <cell r="G556">
            <v>5100</v>
          </cell>
          <cell r="H556" t="str">
            <v>Sales</v>
          </cell>
          <cell r="K556" t="str">
            <v>17.09.2008</v>
          </cell>
          <cell r="L556" t="str">
            <v>RFC_COMM</v>
          </cell>
          <cell r="M556">
            <v>93</v>
          </cell>
          <cell r="N556">
            <v>790403</v>
          </cell>
          <cell r="O556" t="str">
            <v>TCE transport sur achats</v>
          </cell>
        </row>
        <row r="557">
          <cell r="B557">
            <v>5820410</v>
          </cell>
          <cell r="C557" t="str">
            <v>PrmFreight In YC</v>
          </cell>
          <cell r="D557" t="str">
            <v>Premium Billed Freight Inbound - Intercompany YC</v>
          </cell>
          <cell r="F557" t="str">
            <v>YZ</v>
          </cell>
          <cell r="G557">
            <v>5100</v>
          </cell>
          <cell r="H557" t="str">
            <v>Sales</v>
          </cell>
          <cell r="K557" t="str">
            <v>02.02.2006</v>
          </cell>
          <cell r="L557" t="str">
            <v>UNGERAC</v>
          </cell>
          <cell r="M557">
            <v>93</v>
          </cell>
          <cell r="N557">
            <v>790404</v>
          </cell>
          <cell r="O557" t="str">
            <v>TCE transport sur achats</v>
          </cell>
        </row>
        <row r="558">
          <cell r="B558">
            <v>5820460</v>
          </cell>
          <cell r="C558" t="str">
            <v>PrmFreight In YzkOth</v>
          </cell>
          <cell r="D558" t="str">
            <v>Premium Billed Freight Inbound - Yazaki Other</v>
          </cell>
          <cell r="F558" t="str">
            <v>YZ</v>
          </cell>
          <cell r="G558">
            <v>5100</v>
          </cell>
          <cell r="H558" t="str">
            <v>Sales</v>
          </cell>
          <cell r="K558" t="str">
            <v>02.02.2006</v>
          </cell>
          <cell r="L558" t="str">
            <v>UNGERAC</v>
          </cell>
          <cell r="M558">
            <v>93</v>
          </cell>
          <cell r="N558">
            <v>790405</v>
          </cell>
          <cell r="O558" t="str">
            <v>TCE transport sur achats</v>
          </cell>
        </row>
        <row r="559">
          <cell r="B559">
            <v>5910100</v>
          </cell>
          <cell r="C559" t="str">
            <v>Discounts External</v>
          </cell>
          <cell r="D559" t="str">
            <v>Discounts Given - External</v>
          </cell>
          <cell r="F559" t="str">
            <v>YZ</v>
          </cell>
          <cell r="G559">
            <v>5100</v>
          </cell>
          <cell r="H559" t="str">
            <v>Sales</v>
          </cell>
          <cell r="K559" t="str">
            <v>02.02.2006</v>
          </cell>
          <cell r="L559" t="str">
            <v>UNGERAC</v>
          </cell>
          <cell r="M559">
            <v>93</v>
          </cell>
          <cell r="N559">
            <v>709100</v>
          </cell>
          <cell r="O559" t="str">
            <v>RRR  accordés(Remise)</v>
          </cell>
        </row>
        <row r="560">
          <cell r="B560">
            <v>5910310</v>
          </cell>
          <cell r="C560" t="str">
            <v>Discounts Intraco</v>
          </cell>
          <cell r="D560" t="str">
            <v>Discounts Given - Intraco</v>
          </cell>
          <cell r="F560" t="str">
            <v>YZ</v>
          </cell>
          <cell r="G560">
            <v>5100</v>
          </cell>
          <cell r="H560" t="str">
            <v>Sales</v>
          </cell>
          <cell r="K560" t="str">
            <v>02.02.2006</v>
          </cell>
          <cell r="L560" t="str">
            <v>UNGERAC</v>
          </cell>
          <cell r="M560">
            <v>93</v>
          </cell>
          <cell r="N560">
            <v>709101</v>
          </cell>
          <cell r="O560" t="str">
            <v>RRR  accordés(Remise)</v>
          </cell>
        </row>
        <row r="561">
          <cell r="B561">
            <v>5910330</v>
          </cell>
          <cell r="C561" t="str">
            <v>Discounts IntraGrp</v>
          </cell>
          <cell r="D561" t="str">
            <v>Discounts Given - Intra YEL Group</v>
          </cell>
          <cell r="F561" t="str">
            <v>YZ</v>
          </cell>
          <cell r="G561">
            <v>5100</v>
          </cell>
          <cell r="H561" t="str">
            <v>Sales</v>
          </cell>
          <cell r="K561" t="str">
            <v>02.02.2006</v>
          </cell>
          <cell r="L561" t="str">
            <v>UNGERAC</v>
          </cell>
          <cell r="M561">
            <v>93</v>
          </cell>
          <cell r="N561">
            <v>709102</v>
          </cell>
          <cell r="O561" t="str">
            <v>RRR  accordés(Remise)</v>
          </cell>
        </row>
        <row r="562">
          <cell r="B562">
            <v>5910360</v>
          </cell>
          <cell r="C562" t="str">
            <v>Discounts Eur SBU</v>
          </cell>
          <cell r="D562" t="str">
            <v>Discounts Given - Europe SBU</v>
          </cell>
          <cell r="F562" t="str">
            <v>YZ</v>
          </cell>
          <cell r="G562">
            <v>5100</v>
          </cell>
          <cell r="H562" t="str">
            <v>Sales</v>
          </cell>
          <cell r="K562" t="str">
            <v>02.02.2006</v>
          </cell>
          <cell r="L562" t="str">
            <v>UNGERAC</v>
          </cell>
          <cell r="M562">
            <v>93</v>
          </cell>
          <cell r="N562">
            <v>709103</v>
          </cell>
          <cell r="O562" t="str">
            <v>RRR  accordés(Remise)</v>
          </cell>
        </row>
        <row r="563">
          <cell r="B563">
            <v>5910380</v>
          </cell>
          <cell r="C563" t="str">
            <v>Discounts SYST</v>
          </cell>
          <cell r="D563" t="str">
            <v>Discounts Given - SYST</v>
          </cell>
          <cell r="F563" t="str">
            <v>YZ</v>
          </cell>
          <cell r="G563">
            <v>5100</v>
          </cell>
          <cell r="H563" t="str">
            <v>Sales</v>
          </cell>
          <cell r="K563" t="str">
            <v>17.09.2008</v>
          </cell>
          <cell r="L563" t="str">
            <v>RFC_COMM</v>
          </cell>
          <cell r="M563">
            <v>93</v>
          </cell>
          <cell r="N563">
            <v>790103</v>
          </cell>
          <cell r="O563" t="str">
            <v>TCE achats consommés de matiéres et fournitures</v>
          </cell>
        </row>
        <row r="564">
          <cell r="B564">
            <v>5910410</v>
          </cell>
          <cell r="C564" t="str">
            <v>Discounts YC</v>
          </cell>
          <cell r="D564" t="str">
            <v>Discounts Given - Intercompany YC</v>
          </cell>
          <cell r="F564" t="str">
            <v>YZ</v>
          </cell>
          <cell r="G564">
            <v>5100</v>
          </cell>
          <cell r="H564" t="str">
            <v>Sales</v>
          </cell>
          <cell r="K564" t="str">
            <v>02.02.2006</v>
          </cell>
          <cell r="L564" t="str">
            <v>UNGERAC</v>
          </cell>
          <cell r="M564">
            <v>93</v>
          </cell>
          <cell r="N564">
            <v>709104</v>
          </cell>
          <cell r="O564" t="str">
            <v>RRR  accordés(Remise)</v>
          </cell>
        </row>
        <row r="565">
          <cell r="B565">
            <v>5910460</v>
          </cell>
          <cell r="C565" t="str">
            <v>Discounts Yzk Oth</v>
          </cell>
          <cell r="D565" t="str">
            <v>Discounts Given - Intercompany Yazaki Other</v>
          </cell>
          <cell r="F565" t="str">
            <v>YZ</v>
          </cell>
          <cell r="G565">
            <v>5100</v>
          </cell>
          <cell r="H565" t="str">
            <v>Sales</v>
          </cell>
          <cell r="K565" t="str">
            <v>02.02.2006</v>
          </cell>
          <cell r="L565" t="str">
            <v>UNGERAC</v>
          </cell>
          <cell r="M565">
            <v>93</v>
          </cell>
          <cell r="N565">
            <v>709105</v>
          </cell>
          <cell r="O565" t="str">
            <v>RRR  accordés(Remise)</v>
          </cell>
        </row>
        <row r="566">
          <cell r="B566">
            <v>5920100</v>
          </cell>
          <cell r="C566" t="str">
            <v>Rebates External</v>
          </cell>
          <cell r="D566" t="str">
            <v>Rebates Given - External</v>
          </cell>
          <cell r="F566" t="str">
            <v>YZ</v>
          </cell>
          <cell r="G566">
            <v>5100</v>
          </cell>
          <cell r="H566" t="str">
            <v>Sales</v>
          </cell>
          <cell r="K566" t="str">
            <v>02.02.2006</v>
          </cell>
          <cell r="L566" t="str">
            <v>UNGERAC</v>
          </cell>
          <cell r="M566">
            <v>93</v>
          </cell>
          <cell r="N566">
            <v>709110</v>
          </cell>
          <cell r="O566" t="str">
            <v>RRR  accordés(Rabets et ristourne)</v>
          </cell>
        </row>
        <row r="567">
          <cell r="B567">
            <v>5920310</v>
          </cell>
          <cell r="C567" t="str">
            <v>Rebates Intraco</v>
          </cell>
          <cell r="D567" t="str">
            <v>Rebates Given - Intraco</v>
          </cell>
          <cell r="F567" t="str">
            <v>YZ</v>
          </cell>
          <cell r="G567">
            <v>5100</v>
          </cell>
          <cell r="H567" t="str">
            <v>Sales</v>
          </cell>
          <cell r="K567" t="str">
            <v>02.02.2006</v>
          </cell>
          <cell r="L567" t="str">
            <v>UNGERAC</v>
          </cell>
          <cell r="M567">
            <v>93</v>
          </cell>
          <cell r="N567">
            <v>709111</v>
          </cell>
          <cell r="O567" t="str">
            <v>RRR  accordés(Rabets et ristourne)</v>
          </cell>
        </row>
        <row r="568">
          <cell r="B568">
            <v>5920330</v>
          </cell>
          <cell r="C568" t="str">
            <v>Rebates IntraGrp</v>
          </cell>
          <cell r="D568" t="str">
            <v>Rebates Given - Intra YEL Group</v>
          </cell>
          <cell r="F568" t="str">
            <v>YZ</v>
          </cell>
          <cell r="G568">
            <v>5100</v>
          </cell>
          <cell r="H568" t="str">
            <v>Sales</v>
          </cell>
          <cell r="K568" t="str">
            <v>02.02.2006</v>
          </cell>
          <cell r="L568" t="str">
            <v>UNGERAC</v>
          </cell>
          <cell r="M568">
            <v>93</v>
          </cell>
          <cell r="N568">
            <v>709112</v>
          </cell>
          <cell r="O568" t="str">
            <v>RRR  accordés(Rabets et ristourne)</v>
          </cell>
        </row>
        <row r="569">
          <cell r="B569">
            <v>5920360</v>
          </cell>
          <cell r="C569" t="str">
            <v>Rebates Eur SBU</v>
          </cell>
          <cell r="D569" t="str">
            <v>Rebates Given - Europe SBU</v>
          </cell>
          <cell r="F569" t="str">
            <v>YZ</v>
          </cell>
          <cell r="G569">
            <v>5100</v>
          </cell>
          <cell r="H569" t="str">
            <v>Sales</v>
          </cell>
          <cell r="K569" t="str">
            <v>02.02.2006</v>
          </cell>
          <cell r="L569" t="str">
            <v>UNGERAC</v>
          </cell>
          <cell r="M569">
            <v>93</v>
          </cell>
          <cell r="N569">
            <v>709113</v>
          </cell>
          <cell r="O569" t="str">
            <v>RRR  accordés(Rabets et ristourne)</v>
          </cell>
        </row>
        <row r="570">
          <cell r="B570">
            <v>5920380</v>
          </cell>
          <cell r="C570" t="str">
            <v>Rebates SYST</v>
          </cell>
          <cell r="D570" t="str">
            <v>Rebates Given - SYST</v>
          </cell>
          <cell r="F570" t="str">
            <v>YZ</v>
          </cell>
          <cell r="G570">
            <v>5100</v>
          </cell>
          <cell r="H570" t="str">
            <v>Sales</v>
          </cell>
          <cell r="K570" t="str">
            <v>17.09.2008</v>
          </cell>
          <cell r="L570" t="str">
            <v>RFC_COMM</v>
          </cell>
          <cell r="M570">
            <v>93</v>
          </cell>
          <cell r="N570">
            <v>709113</v>
          </cell>
          <cell r="O570" t="str">
            <v>RRR  accordés(Rabets et ristourne)</v>
          </cell>
        </row>
        <row r="571">
          <cell r="B571">
            <v>5920410</v>
          </cell>
          <cell r="C571" t="str">
            <v>Rebates YC</v>
          </cell>
          <cell r="D571" t="str">
            <v>Rebates Given - Intercompany YC</v>
          </cell>
          <cell r="F571" t="str">
            <v>YZ</v>
          </cell>
          <cell r="G571">
            <v>5100</v>
          </cell>
          <cell r="H571" t="str">
            <v>Sales</v>
          </cell>
          <cell r="K571" t="str">
            <v>02.02.2006</v>
          </cell>
          <cell r="L571" t="str">
            <v>UNGERAC</v>
          </cell>
          <cell r="M571">
            <v>93</v>
          </cell>
          <cell r="N571">
            <v>709114</v>
          </cell>
          <cell r="O571" t="str">
            <v>RRR  accordés(Rabets et ristourne)</v>
          </cell>
        </row>
        <row r="572">
          <cell r="B572">
            <v>5920460</v>
          </cell>
          <cell r="C572" t="str">
            <v>Rebates Yzk Oth</v>
          </cell>
          <cell r="D572" t="str">
            <v>Rebates Given - Intercompany Yazaki Other</v>
          </cell>
          <cell r="F572" t="str">
            <v>YZ</v>
          </cell>
          <cell r="G572">
            <v>5100</v>
          </cell>
          <cell r="H572" t="str">
            <v>Sales</v>
          </cell>
          <cell r="K572" t="str">
            <v>02.02.2006</v>
          </cell>
          <cell r="L572" t="str">
            <v>UNGERAC</v>
          </cell>
          <cell r="M572">
            <v>93</v>
          </cell>
          <cell r="N572">
            <v>709115</v>
          </cell>
          <cell r="O572" t="str">
            <v>RRR  accordés(Rabets et ristourne)</v>
          </cell>
        </row>
        <row r="573">
          <cell r="B573">
            <v>5999900</v>
          </cell>
          <cell r="C573" t="str">
            <v>Accrued Sales</v>
          </cell>
          <cell r="D573" t="str">
            <v>Sales - Accrued Income</v>
          </cell>
          <cell r="F573" t="str">
            <v>YZ</v>
          </cell>
          <cell r="G573">
            <v>5100</v>
          </cell>
          <cell r="H573" t="str">
            <v>Sales</v>
          </cell>
          <cell r="K573" t="str">
            <v>03.02.2006</v>
          </cell>
          <cell r="L573" t="str">
            <v>BRANDEST</v>
          </cell>
          <cell r="M573">
            <v>93</v>
          </cell>
          <cell r="N573">
            <v>701000</v>
          </cell>
          <cell r="O573" t="str">
            <v>Ventes de produits finis</v>
          </cell>
        </row>
        <row r="574">
          <cell r="B574">
            <v>5999910</v>
          </cell>
          <cell r="C574" t="str">
            <v>Deferred Sales</v>
          </cell>
          <cell r="D574" t="str">
            <v>Sales - Deferred Income</v>
          </cell>
          <cell r="F574" t="str">
            <v>YZ</v>
          </cell>
          <cell r="G574">
            <v>5100</v>
          </cell>
          <cell r="H574" t="str">
            <v>Sales</v>
          </cell>
          <cell r="K574" t="str">
            <v>03.02.2006</v>
          </cell>
          <cell r="L574" t="str">
            <v>BRANDEST</v>
          </cell>
          <cell r="M574">
            <v>93</v>
          </cell>
          <cell r="N574">
            <v>701000</v>
          </cell>
          <cell r="O574" t="str">
            <v>Ventes de produits finis</v>
          </cell>
        </row>
        <row r="575">
          <cell r="B575">
            <v>6110100</v>
          </cell>
          <cell r="C575" t="str">
            <v>COGS Proto External</v>
          </cell>
          <cell r="D575" t="str">
            <v>Cost of Goods Sold - Proto Phase - External</v>
          </cell>
          <cell r="F575" t="str">
            <v>YZ</v>
          </cell>
          <cell r="G575">
            <v>6100</v>
          </cell>
          <cell r="H575" t="str">
            <v>Cost of Sales</v>
          </cell>
          <cell r="K575" t="str">
            <v>02.02.2006</v>
          </cell>
          <cell r="L575" t="str">
            <v>UNGERAC</v>
          </cell>
          <cell r="M575">
            <v>93</v>
          </cell>
          <cell r="N575">
            <v>601000</v>
          </cell>
          <cell r="O575" t="str">
            <v>Ach.stockés- Matières prem. et fournitures liées</v>
          </cell>
        </row>
        <row r="576">
          <cell r="B576">
            <v>6110310</v>
          </cell>
          <cell r="C576" t="str">
            <v>COGS Proto Intraco</v>
          </cell>
          <cell r="D576" t="str">
            <v>Cost of Goods Sold - Proto Phase - Intraco</v>
          </cell>
          <cell r="F576" t="str">
            <v>YZ</v>
          </cell>
          <cell r="G576">
            <v>6100</v>
          </cell>
          <cell r="H576" t="str">
            <v>Cost of Sales</v>
          </cell>
          <cell r="K576" t="str">
            <v>02.02.2006</v>
          </cell>
          <cell r="L576" t="str">
            <v>UNGERAC</v>
          </cell>
          <cell r="M576">
            <v>93</v>
          </cell>
          <cell r="N576">
            <v>603100</v>
          </cell>
          <cell r="O576" t="str">
            <v>Cout des achats consommes</v>
          </cell>
        </row>
        <row r="577">
          <cell r="B577">
            <v>6110330</v>
          </cell>
          <cell r="C577" t="str">
            <v>COGS Proto IntraGrp</v>
          </cell>
          <cell r="D577" t="str">
            <v>Cost of Goods Sold - Proto Phase - Intra YEL Group</v>
          </cell>
          <cell r="F577" t="str">
            <v>YZ</v>
          </cell>
          <cell r="G577">
            <v>6100</v>
          </cell>
          <cell r="H577" t="str">
            <v>Cost of Sales</v>
          </cell>
          <cell r="K577" t="str">
            <v>02.02.2006</v>
          </cell>
          <cell r="L577" t="str">
            <v>UNGERAC</v>
          </cell>
          <cell r="M577">
            <v>93</v>
          </cell>
          <cell r="N577">
            <v>601000</v>
          </cell>
          <cell r="O577" t="str">
            <v>Ach.stockés- Matières prem. et fournitures liées</v>
          </cell>
        </row>
        <row r="578">
          <cell r="B578">
            <v>6110360</v>
          </cell>
          <cell r="C578" t="str">
            <v>COGS Proto Eur SBU</v>
          </cell>
          <cell r="D578" t="str">
            <v>Cost of Goods Sold - Proto Phase - Europe SBU</v>
          </cell>
          <cell r="F578" t="str">
            <v>YZ</v>
          </cell>
          <cell r="G578">
            <v>6100</v>
          </cell>
          <cell r="H578" t="str">
            <v>Cost of Sales</v>
          </cell>
          <cell r="K578" t="str">
            <v>02.02.2006</v>
          </cell>
          <cell r="L578" t="str">
            <v>UNGERAC</v>
          </cell>
          <cell r="M578">
            <v>93</v>
          </cell>
          <cell r="N578">
            <v>601000</v>
          </cell>
          <cell r="O578" t="str">
            <v>Ach.stockés- Matières prem. et fournitures liées</v>
          </cell>
        </row>
        <row r="579">
          <cell r="B579">
            <v>6110380</v>
          </cell>
          <cell r="C579" t="str">
            <v>COGS Proto SYST</v>
          </cell>
          <cell r="D579" t="str">
            <v>Cost of Goods Sold - Proto Phase - SYST</v>
          </cell>
          <cell r="F579" t="str">
            <v>YZ</v>
          </cell>
          <cell r="G579">
            <v>6100</v>
          </cell>
          <cell r="H579" t="str">
            <v>Cost of Sales</v>
          </cell>
          <cell r="K579" t="str">
            <v>17.09.2008</v>
          </cell>
          <cell r="L579" t="str">
            <v>RFC_COMM</v>
          </cell>
          <cell r="M579">
            <v>93</v>
          </cell>
          <cell r="N579">
            <v>601000</v>
          </cell>
          <cell r="O579" t="str">
            <v>Ach.stockés- Matières prem. et fournitures liées</v>
          </cell>
        </row>
        <row r="580">
          <cell r="B580">
            <v>6110410</v>
          </cell>
          <cell r="C580" t="str">
            <v>COGS Proto YC</v>
          </cell>
          <cell r="D580" t="str">
            <v>Cost of Goods Sold - Proto Phase - Intercompany YC</v>
          </cell>
          <cell r="F580" t="str">
            <v>YZ</v>
          </cell>
          <cell r="G580">
            <v>6100</v>
          </cell>
          <cell r="H580" t="str">
            <v>Cost of Sales</v>
          </cell>
          <cell r="K580" t="str">
            <v>02.02.2006</v>
          </cell>
          <cell r="L580" t="str">
            <v>UNGERAC</v>
          </cell>
          <cell r="M580">
            <v>93</v>
          </cell>
          <cell r="N580">
            <v>601000</v>
          </cell>
          <cell r="O580" t="str">
            <v>Ach.stockés- Matières prem. et fournitures liées</v>
          </cell>
        </row>
        <row r="581">
          <cell r="B581">
            <v>6110460</v>
          </cell>
          <cell r="C581" t="str">
            <v>COGS Proto Yzk Oth</v>
          </cell>
          <cell r="D581" t="str">
            <v>Cost of Goods Sold - Proto Phase - Yazaki Other</v>
          </cell>
          <cell r="F581" t="str">
            <v>YZ</v>
          </cell>
          <cell r="G581">
            <v>6100</v>
          </cell>
          <cell r="H581" t="str">
            <v>Cost of Sales</v>
          </cell>
          <cell r="K581" t="str">
            <v>02.02.2006</v>
          </cell>
          <cell r="L581" t="str">
            <v>UNGERAC</v>
          </cell>
          <cell r="M581">
            <v>93</v>
          </cell>
          <cell r="N581">
            <v>601000</v>
          </cell>
          <cell r="O581" t="str">
            <v>Ach.stockés- Matières prem. et fournitures liées</v>
          </cell>
        </row>
        <row r="582">
          <cell r="B582">
            <v>6120100</v>
          </cell>
          <cell r="C582" t="str">
            <v>COGS Mass External</v>
          </cell>
          <cell r="D582" t="str">
            <v>Cost of Goods Sold - Mass Prod n - External</v>
          </cell>
          <cell r="F582" t="str">
            <v>YZ</v>
          </cell>
          <cell r="G582">
            <v>6100</v>
          </cell>
          <cell r="H582" t="str">
            <v>Cost of Sales</v>
          </cell>
          <cell r="K582" t="str">
            <v>02.02.2006</v>
          </cell>
          <cell r="L582" t="str">
            <v>UNGERAC</v>
          </cell>
          <cell r="M582">
            <v>93</v>
          </cell>
          <cell r="N582">
            <v>603100</v>
          </cell>
          <cell r="O582" t="str">
            <v>Cout des achats consommes</v>
          </cell>
        </row>
        <row r="583">
          <cell r="B583">
            <v>6120310</v>
          </cell>
          <cell r="C583" t="str">
            <v>COGS Mass Intraco</v>
          </cell>
          <cell r="D583" t="str">
            <v>Cost of Goods Sold - Mass Prod n - Intraco</v>
          </cell>
          <cell r="F583" t="str">
            <v>YZ</v>
          </cell>
          <cell r="G583">
            <v>6100</v>
          </cell>
          <cell r="H583" t="str">
            <v>Cost of Sales</v>
          </cell>
          <cell r="K583" t="str">
            <v>02.02.2006</v>
          </cell>
          <cell r="L583" t="str">
            <v>UNGERAC</v>
          </cell>
          <cell r="M583">
            <v>93</v>
          </cell>
          <cell r="N583">
            <v>603100</v>
          </cell>
          <cell r="O583" t="str">
            <v>Cout des achats consommes</v>
          </cell>
        </row>
        <row r="584">
          <cell r="B584">
            <v>6120311</v>
          </cell>
          <cell r="C584" t="str">
            <v>COGS Mass Intraco Cl</v>
          </cell>
          <cell r="D584" t="str">
            <v>Cost of Goods Sold - Mass Prod - Intraco Clear</v>
          </cell>
          <cell r="F584" t="str">
            <v>YZ</v>
          </cell>
          <cell r="G584">
            <v>6100</v>
          </cell>
          <cell r="H584" t="str">
            <v>Cost of Sales</v>
          </cell>
          <cell r="K584" t="str">
            <v>26.05.2014</v>
          </cell>
          <cell r="L584" t="str">
            <v>RFC_COMM</v>
          </cell>
          <cell r="M584">
            <v>93</v>
          </cell>
          <cell r="N584">
            <v>603100</v>
          </cell>
          <cell r="O584" t="str">
            <v>Cout des achats consommes</v>
          </cell>
        </row>
        <row r="585">
          <cell r="B585">
            <v>6120312</v>
          </cell>
          <cell r="C585" t="str">
            <v>COGS Mass Intraco Ma</v>
          </cell>
          <cell r="D585" t="str">
            <v>Cost of Goods Sold - Mass Prod - Intraco Material</v>
          </cell>
          <cell r="F585" t="str">
            <v>YZ</v>
          </cell>
          <cell r="G585">
            <v>6100</v>
          </cell>
          <cell r="H585" t="str">
            <v>Cost of Sales</v>
          </cell>
          <cell r="K585" t="str">
            <v>26.05.2014</v>
          </cell>
          <cell r="L585" t="str">
            <v>RFC_COMM</v>
          </cell>
          <cell r="M585">
            <v>93</v>
          </cell>
          <cell r="N585">
            <v>603100</v>
          </cell>
          <cell r="O585" t="str">
            <v>Cout des achats consommes</v>
          </cell>
        </row>
        <row r="586">
          <cell r="B586">
            <v>6120313</v>
          </cell>
          <cell r="C586" t="str">
            <v>COGS Mass Intraco LI</v>
          </cell>
          <cell r="D586" t="str">
            <v>Cost of Goods Sold - Mass Prod - Intraco Lab Indir</v>
          </cell>
          <cell r="F586" t="str">
            <v>YZ</v>
          </cell>
          <cell r="G586">
            <v>6100</v>
          </cell>
          <cell r="H586" t="str">
            <v>Cost of Sales</v>
          </cell>
          <cell r="K586" t="str">
            <v>26.05.2014</v>
          </cell>
          <cell r="L586" t="str">
            <v>RFC_COMM</v>
          </cell>
          <cell r="M586">
            <v>93</v>
          </cell>
          <cell r="N586">
            <v>603100</v>
          </cell>
          <cell r="O586" t="str">
            <v>Cout des achats consommes</v>
          </cell>
        </row>
        <row r="587">
          <cell r="B587">
            <v>6120314</v>
          </cell>
          <cell r="C587" t="str">
            <v>COGS Mass Intraco LD</v>
          </cell>
          <cell r="D587" t="str">
            <v>Cost of Goods Sold - Mass Prod - Intraco Lab Dir</v>
          </cell>
          <cell r="F587" t="str">
            <v>YZ</v>
          </cell>
          <cell r="G587">
            <v>6100</v>
          </cell>
          <cell r="H587" t="str">
            <v>Cost of Sales</v>
          </cell>
          <cell r="K587" t="str">
            <v>10.06.2014</v>
          </cell>
          <cell r="L587" t="str">
            <v>RFC_COMM</v>
          </cell>
          <cell r="M587">
            <v>93</v>
          </cell>
          <cell r="N587">
            <v>603100</v>
          </cell>
          <cell r="O587" t="str">
            <v>Cout des achats consommes</v>
          </cell>
        </row>
        <row r="588">
          <cell r="B588">
            <v>6120315</v>
          </cell>
          <cell r="C588" t="str">
            <v>COGS Mass Intraco MS</v>
          </cell>
          <cell r="D588" t="str">
            <v>Cost of Goods Sold - Mass Prod - Intraco Misc.</v>
          </cell>
          <cell r="F588" t="str">
            <v>YZ</v>
          </cell>
          <cell r="G588">
            <v>6100</v>
          </cell>
          <cell r="H588" t="str">
            <v>Cost of Sales</v>
          </cell>
          <cell r="K588" t="str">
            <v>25.07.2014</v>
          </cell>
          <cell r="L588" t="str">
            <v>RFC_COMM</v>
          </cell>
          <cell r="M588">
            <v>93</v>
          </cell>
          <cell r="N588">
            <v>603100</v>
          </cell>
          <cell r="O588" t="str">
            <v>Cout des achats consommes</v>
          </cell>
        </row>
        <row r="589">
          <cell r="B589">
            <v>6120330</v>
          </cell>
          <cell r="C589" t="str">
            <v>COGS Mass IntraGrp</v>
          </cell>
          <cell r="D589" t="str">
            <v>Cost of Goods Sold - Mass Prod n - Intra YEL Group</v>
          </cell>
          <cell r="F589" t="str">
            <v>YZ</v>
          </cell>
          <cell r="G589">
            <v>6100</v>
          </cell>
          <cell r="H589" t="str">
            <v>Cost of Sales</v>
          </cell>
          <cell r="K589" t="str">
            <v>02.02.2006</v>
          </cell>
          <cell r="L589" t="str">
            <v>UNGERAC</v>
          </cell>
          <cell r="M589">
            <v>93</v>
          </cell>
          <cell r="N589">
            <v>603100</v>
          </cell>
          <cell r="O589" t="str">
            <v>Cout des achats consommes</v>
          </cell>
        </row>
        <row r="590">
          <cell r="B590">
            <v>6120331</v>
          </cell>
          <cell r="C590" t="str">
            <v>COGS Mass IntraGrp C</v>
          </cell>
          <cell r="D590" t="str">
            <v>COGS - Mass Prod - Intra YEL Gr. Clear</v>
          </cell>
          <cell r="F590" t="str">
            <v>YZ</v>
          </cell>
          <cell r="G590">
            <v>6100</v>
          </cell>
          <cell r="H590" t="str">
            <v>Cost of Sales</v>
          </cell>
          <cell r="K590" t="str">
            <v>26.05.2014</v>
          </cell>
          <cell r="L590" t="str">
            <v>RFC_COMM</v>
          </cell>
          <cell r="M590">
            <v>93</v>
          </cell>
          <cell r="N590">
            <v>603100</v>
          </cell>
          <cell r="O590" t="str">
            <v>Cout des achats consommes</v>
          </cell>
        </row>
        <row r="591">
          <cell r="B591">
            <v>6120332</v>
          </cell>
          <cell r="C591" t="str">
            <v>COGS Mass IntraGrp M</v>
          </cell>
          <cell r="D591" t="str">
            <v>COGS - Mass Prod - Intra YEL Gr. Material</v>
          </cell>
          <cell r="F591" t="str">
            <v>YZ</v>
          </cell>
          <cell r="G591">
            <v>6100</v>
          </cell>
          <cell r="H591" t="str">
            <v>Cost of Sales</v>
          </cell>
          <cell r="K591" t="str">
            <v>26.05.2014</v>
          </cell>
          <cell r="L591" t="str">
            <v>RFC_COMM</v>
          </cell>
          <cell r="M591">
            <v>93</v>
          </cell>
          <cell r="N591">
            <v>603100</v>
          </cell>
          <cell r="O591" t="str">
            <v>Cout des achats consommes</v>
          </cell>
        </row>
        <row r="592">
          <cell r="B592">
            <v>6120333</v>
          </cell>
          <cell r="C592" t="str">
            <v>COGS Mass IntrGrp LI</v>
          </cell>
          <cell r="D592" t="str">
            <v>COGS - Mass Prod - Intra YEL Gr. Lab Indir</v>
          </cell>
          <cell r="F592" t="str">
            <v>YZ</v>
          </cell>
          <cell r="G592">
            <v>6100</v>
          </cell>
          <cell r="H592" t="str">
            <v>Cost of Sales</v>
          </cell>
          <cell r="K592" t="str">
            <v>26.05.2014</v>
          </cell>
          <cell r="L592" t="str">
            <v>RFC_COMM</v>
          </cell>
          <cell r="M592">
            <v>93</v>
          </cell>
          <cell r="N592">
            <v>603100</v>
          </cell>
          <cell r="O592" t="str">
            <v>Cout des achats consommes</v>
          </cell>
        </row>
        <row r="593">
          <cell r="B593">
            <v>6120334</v>
          </cell>
          <cell r="C593" t="str">
            <v>COGS Mass IntrGrp LD</v>
          </cell>
          <cell r="D593" t="str">
            <v>COGS - Mass Prod - Intra YEL Gr. Lab Dir</v>
          </cell>
          <cell r="F593" t="str">
            <v>YZ</v>
          </cell>
          <cell r="G593">
            <v>6100</v>
          </cell>
          <cell r="H593" t="str">
            <v>Cost of Sales</v>
          </cell>
          <cell r="K593" t="str">
            <v>10.06.2014</v>
          </cell>
          <cell r="L593" t="str">
            <v>RFC_COMM</v>
          </cell>
          <cell r="M593">
            <v>93</v>
          </cell>
          <cell r="N593">
            <v>603100</v>
          </cell>
          <cell r="O593" t="str">
            <v>Cout des achats consommes</v>
          </cell>
        </row>
        <row r="594">
          <cell r="B594">
            <v>6120335</v>
          </cell>
          <cell r="C594" t="str">
            <v>COGS Mass IntraGrpMS</v>
          </cell>
          <cell r="D594" t="str">
            <v>COGS - Mass Prod - Intra YEL Gr. Miscellaneous</v>
          </cell>
          <cell r="F594" t="str">
            <v>YZ</v>
          </cell>
          <cell r="G594">
            <v>6100</v>
          </cell>
          <cell r="H594" t="str">
            <v>Cost of Sales</v>
          </cell>
          <cell r="K594" t="str">
            <v>25.07.2014</v>
          </cell>
          <cell r="L594" t="str">
            <v>RFC_COMM</v>
          </cell>
          <cell r="M594">
            <v>93</v>
          </cell>
          <cell r="N594">
            <v>603100</v>
          </cell>
          <cell r="O594" t="str">
            <v>Cout des achats consommes</v>
          </cell>
        </row>
        <row r="595">
          <cell r="B595">
            <v>6120360</v>
          </cell>
          <cell r="C595" t="str">
            <v>COGS Mass Eur SBU</v>
          </cell>
          <cell r="D595" t="str">
            <v>Cost of Goods Sold - Mass Prod n - Europe SBU</v>
          </cell>
          <cell r="F595" t="str">
            <v>YZ</v>
          </cell>
          <cell r="G595">
            <v>6100</v>
          </cell>
          <cell r="H595" t="str">
            <v>Cost of Sales</v>
          </cell>
          <cell r="K595" t="str">
            <v>02.02.2006</v>
          </cell>
          <cell r="L595" t="str">
            <v>UNGERAC</v>
          </cell>
          <cell r="M595">
            <v>93</v>
          </cell>
          <cell r="N595">
            <v>601000</v>
          </cell>
          <cell r="O595" t="str">
            <v>Ach.stockés- Matières prem. et fournitures liées</v>
          </cell>
        </row>
        <row r="596">
          <cell r="B596">
            <v>6120380</v>
          </cell>
          <cell r="C596" t="str">
            <v>COGS Mass SYST</v>
          </cell>
          <cell r="D596" t="str">
            <v>Cost of Goods Sold - Mass Prod n - SYST</v>
          </cell>
          <cell r="F596" t="str">
            <v>YZ</v>
          </cell>
          <cell r="G596">
            <v>6100</v>
          </cell>
          <cell r="H596" t="str">
            <v>Cost of Sales</v>
          </cell>
          <cell r="K596" t="str">
            <v>17.09.2008</v>
          </cell>
          <cell r="L596" t="str">
            <v>RFC_COMM</v>
          </cell>
          <cell r="M596">
            <v>93</v>
          </cell>
          <cell r="N596">
            <v>601000</v>
          </cell>
          <cell r="O596" t="str">
            <v>Ach.stockés- Matières prem. et fournitures liées</v>
          </cell>
        </row>
        <row r="597">
          <cell r="B597">
            <v>6120410</v>
          </cell>
          <cell r="C597" t="str">
            <v>COGS Mass YC</v>
          </cell>
          <cell r="D597" t="str">
            <v>Cost of Goods Sold - Mass Prod n - Intercompany YC</v>
          </cell>
          <cell r="F597" t="str">
            <v>YZ</v>
          </cell>
          <cell r="G597">
            <v>6100</v>
          </cell>
          <cell r="H597" t="str">
            <v>Cost of Sales</v>
          </cell>
          <cell r="K597" t="str">
            <v>02.02.2006</v>
          </cell>
          <cell r="L597" t="str">
            <v>UNGERAC</v>
          </cell>
          <cell r="M597">
            <v>93</v>
          </cell>
          <cell r="N597">
            <v>601000</v>
          </cell>
          <cell r="O597" t="str">
            <v>Ach.stockés- Matières prem. et fournitures liées</v>
          </cell>
        </row>
        <row r="598">
          <cell r="B598">
            <v>6120460</v>
          </cell>
          <cell r="C598" t="str">
            <v>COGS Mass Yzk Oth</v>
          </cell>
          <cell r="D598" t="str">
            <v>Cost of Goods Sold - Mass Prod n - Yazaki Other</v>
          </cell>
          <cell r="F598" t="str">
            <v>YZ</v>
          </cell>
          <cell r="G598">
            <v>6100</v>
          </cell>
          <cell r="H598" t="str">
            <v>Cost of Sales</v>
          </cell>
          <cell r="K598" t="str">
            <v>02.02.2006</v>
          </cell>
          <cell r="L598" t="str">
            <v>UNGERAC</v>
          </cell>
          <cell r="M598">
            <v>93</v>
          </cell>
          <cell r="N598">
            <v>603100</v>
          </cell>
          <cell r="O598" t="str">
            <v>Cout des achats consommes</v>
          </cell>
        </row>
        <row r="599">
          <cell r="B599">
            <v>6120461</v>
          </cell>
          <cell r="C599" t="str">
            <v>COGS Mass Yzk Oth Cl</v>
          </cell>
          <cell r="D599" t="str">
            <v>COGS - Mass Prod - Yazaki Other Clear</v>
          </cell>
          <cell r="F599" t="str">
            <v>YZ</v>
          </cell>
          <cell r="G599">
            <v>6100</v>
          </cell>
          <cell r="H599" t="str">
            <v>Cost of Sales</v>
          </cell>
          <cell r="K599" t="str">
            <v>26.05.2014</v>
          </cell>
          <cell r="L599" t="str">
            <v>RFC_COMM</v>
          </cell>
          <cell r="M599">
            <v>93</v>
          </cell>
          <cell r="N599">
            <v>603100</v>
          </cell>
          <cell r="O599" t="str">
            <v>Cout des achats consommes</v>
          </cell>
        </row>
        <row r="600">
          <cell r="B600">
            <v>6120462</v>
          </cell>
          <cell r="C600" t="str">
            <v>COGS Mass Yzk Oth MA</v>
          </cell>
          <cell r="D600" t="str">
            <v>COGS - Mass Prod - Yazaki Other Material</v>
          </cell>
          <cell r="F600" t="str">
            <v>YZ</v>
          </cell>
          <cell r="G600">
            <v>6100</v>
          </cell>
          <cell r="H600" t="str">
            <v>Cost of Sales</v>
          </cell>
          <cell r="K600" t="str">
            <v>26.05.2014</v>
          </cell>
          <cell r="L600" t="str">
            <v>RFC_COMM</v>
          </cell>
          <cell r="M600">
            <v>93</v>
          </cell>
          <cell r="N600">
            <v>603100</v>
          </cell>
          <cell r="O600" t="str">
            <v>Cout des achats consommes</v>
          </cell>
        </row>
        <row r="601">
          <cell r="B601">
            <v>6120463</v>
          </cell>
          <cell r="C601" t="str">
            <v>COGS Mass Yzk Oth LI</v>
          </cell>
          <cell r="D601" t="str">
            <v>COGS - Mass Prod - Yazaki Other Lab Indir</v>
          </cell>
          <cell r="F601" t="str">
            <v>YZ</v>
          </cell>
          <cell r="G601">
            <v>6100</v>
          </cell>
          <cell r="H601" t="str">
            <v>Cost of Sales</v>
          </cell>
          <cell r="K601" t="str">
            <v>26.05.2014</v>
          </cell>
          <cell r="L601" t="str">
            <v>RFC_COMM</v>
          </cell>
          <cell r="M601">
            <v>93</v>
          </cell>
          <cell r="N601">
            <v>603100</v>
          </cell>
          <cell r="O601" t="str">
            <v>Cout des achats consommes</v>
          </cell>
        </row>
        <row r="602">
          <cell r="B602">
            <v>6120464</v>
          </cell>
          <cell r="C602" t="str">
            <v>COGS Mass Yzk Oth LD</v>
          </cell>
          <cell r="D602" t="str">
            <v>COGS - Mass Prod - Yazaki Other Lab Dir</v>
          </cell>
          <cell r="F602" t="str">
            <v>YZ</v>
          </cell>
          <cell r="G602">
            <v>6100</v>
          </cell>
          <cell r="H602" t="str">
            <v>Cost of Sales</v>
          </cell>
          <cell r="K602" t="str">
            <v>10.06.2014</v>
          </cell>
          <cell r="L602" t="str">
            <v>RFC_COMM</v>
          </cell>
          <cell r="M602">
            <v>93</v>
          </cell>
          <cell r="N602">
            <v>603100</v>
          </cell>
          <cell r="O602" t="str">
            <v>Cout des achats consommes</v>
          </cell>
        </row>
        <row r="603">
          <cell r="B603">
            <v>6120465</v>
          </cell>
          <cell r="C603" t="str">
            <v>COGS Mass Yzk Oth Mi</v>
          </cell>
          <cell r="D603" t="str">
            <v>COGS - Mass Prod - Yazaki Other Miscelinous</v>
          </cell>
          <cell r="F603" t="str">
            <v>YZ</v>
          </cell>
          <cell r="G603">
            <v>6100</v>
          </cell>
          <cell r="H603" t="str">
            <v>Cost of Sales</v>
          </cell>
          <cell r="K603" t="str">
            <v>25.07.2014</v>
          </cell>
          <cell r="L603" t="str">
            <v>RFC_COMM</v>
          </cell>
          <cell r="M603">
            <v>93</v>
          </cell>
          <cell r="N603">
            <v>603100</v>
          </cell>
          <cell r="O603" t="str">
            <v>Cout des achats consommes</v>
          </cell>
        </row>
        <row r="604">
          <cell r="B604">
            <v>6130100</v>
          </cell>
          <cell r="C604" t="str">
            <v>COGS Maint External</v>
          </cell>
          <cell r="D604" t="str">
            <v>Cost of Goods Sold - Maint-After Sales - External</v>
          </cell>
          <cell r="F604" t="str">
            <v>YZ</v>
          </cell>
          <cell r="G604">
            <v>6100</v>
          </cell>
          <cell r="H604" t="str">
            <v>Cost of Sales</v>
          </cell>
          <cell r="K604" t="str">
            <v>02.02.2006</v>
          </cell>
          <cell r="L604" t="str">
            <v>UNGERAC</v>
          </cell>
          <cell r="M604">
            <v>93</v>
          </cell>
          <cell r="N604">
            <v>601000</v>
          </cell>
          <cell r="O604" t="str">
            <v>Ach.stockés- Matières prem. et fournitures liées</v>
          </cell>
        </row>
        <row r="605">
          <cell r="B605">
            <v>6130310</v>
          </cell>
          <cell r="C605" t="str">
            <v>COGS Maint Intraco</v>
          </cell>
          <cell r="D605" t="str">
            <v>Cost of Goods Sold - Maint-After Sales - Intraco</v>
          </cell>
          <cell r="F605" t="str">
            <v>YZ</v>
          </cell>
          <cell r="G605">
            <v>6100</v>
          </cell>
          <cell r="H605" t="str">
            <v>Cost of Sales</v>
          </cell>
          <cell r="K605" t="str">
            <v>02.02.2006</v>
          </cell>
          <cell r="L605" t="str">
            <v>UNGERAC</v>
          </cell>
          <cell r="M605">
            <v>93</v>
          </cell>
          <cell r="N605">
            <v>603100</v>
          </cell>
          <cell r="O605" t="str">
            <v>Cout des achats consommes</v>
          </cell>
        </row>
        <row r="606">
          <cell r="B606">
            <v>6130330</v>
          </cell>
          <cell r="C606" t="str">
            <v>COGS Maint IntraGrp</v>
          </cell>
          <cell r="D606" t="str">
            <v>Cost of Goods Sold - Maint-After Sales - Intragrp</v>
          </cell>
          <cell r="F606" t="str">
            <v>YZ</v>
          </cell>
          <cell r="G606">
            <v>6100</v>
          </cell>
          <cell r="H606" t="str">
            <v>Cost of Sales</v>
          </cell>
          <cell r="K606" t="str">
            <v>02.02.2006</v>
          </cell>
          <cell r="L606" t="str">
            <v>UNGERAC</v>
          </cell>
          <cell r="M606">
            <v>93</v>
          </cell>
          <cell r="N606">
            <v>601000</v>
          </cell>
          <cell r="O606" t="str">
            <v>Ach.stockés- Matières prem. et fournitures liées</v>
          </cell>
        </row>
        <row r="607">
          <cell r="B607">
            <v>6130360</v>
          </cell>
          <cell r="C607" t="str">
            <v>COGS Maint Eur SBU</v>
          </cell>
          <cell r="D607" t="str">
            <v>Cost of Goods Sold - Maint-After Sales - Eur SBU</v>
          </cell>
          <cell r="F607" t="str">
            <v>YZ</v>
          </cell>
          <cell r="G607">
            <v>6100</v>
          </cell>
          <cell r="H607" t="str">
            <v>Cost of Sales</v>
          </cell>
          <cell r="K607" t="str">
            <v>02.02.2006</v>
          </cell>
          <cell r="L607" t="str">
            <v>UNGERAC</v>
          </cell>
          <cell r="M607">
            <v>93</v>
          </cell>
          <cell r="N607">
            <v>601000</v>
          </cell>
          <cell r="O607" t="str">
            <v>Ach.stockés- Matières prem. et fournitures liées</v>
          </cell>
        </row>
        <row r="608">
          <cell r="B608">
            <v>6130380</v>
          </cell>
          <cell r="C608" t="str">
            <v>COGS Maint SYST</v>
          </cell>
          <cell r="D608" t="str">
            <v>Cost of Goods Sold - Maint-After Sales - SYST</v>
          </cell>
          <cell r="F608" t="str">
            <v>YZ</v>
          </cell>
          <cell r="G608">
            <v>6100</v>
          </cell>
          <cell r="H608" t="str">
            <v>Cost of Sales</v>
          </cell>
          <cell r="K608" t="str">
            <v>17.09.2008</v>
          </cell>
          <cell r="L608" t="str">
            <v>RFC_COMM</v>
          </cell>
          <cell r="M608">
            <v>93</v>
          </cell>
          <cell r="N608">
            <v>601000</v>
          </cell>
          <cell r="O608" t="str">
            <v>Ach.stockés- Matières prem. et fournitures liées</v>
          </cell>
        </row>
        <row r="609">
          <cell r="B609">
            <v>6130410</v>
          </cell>
          <cell r="C609" t="str">
            <v>COGS Maint YC</v>
          </cell>
          <cell r="D609" t="str">
            <v>Cost of Goods Sold - Maint-After Sales - YC</v>
          </cell>
          <cell r="F609" t="str">
            <v>YZ</v>
          </cell>
          <cell r="G609">
            <v>6100</v>
          </cell>
          <cell r="H609" t="str">
            <v>Cost of Sales</v>
          </cell>
          <cell r="K609" t="str">
            <v>02.02.2006</v>
          </cell>
          <cell r="L609" t="str">
            <v>UNGERAC</v>
          </cell>
          <cell r="M609">
            <v>93</v>
          </cell>
          <cell r="N609">
            <v>601000</v>
          </cell>
          <cell r="O609" t="str">
            <v>Ach.stockés- Matières prem. et fournitures liées</v>
          </cell>
        </row>
        <row r="610">
          <cell r="B610">
            <v>6130460</v>
          </cell>
          <cell r="C610" t="str">
            <v>COGS Maint Yzk Oth</v>
          </cell>
          <cell r="D610" t="str">
            <v>Cost of Goods Sold - Maint-After Sales - Yzk Other</v>
          </cell>
          <cell r="F610" t="str">
            <v>YZ</v>
          </cell>
          <cell r="G610">
            <v>6100</v>
          </cell>
          <cell r="H610" t="str">
            <v>Cost of Sales</v>
          </cell>
          <cell r="K610" t="str">
            <v>02.02.2006</v>
          </cell>
          <cell r="L610" t="str">
            <v>UNGERAC</v>
          </cell>
          <cell r="M610">
            <v>93</v>
          </cell>
          <cell r="N610">
            <v>601000</v>
          </cell>
          <cell r="O610" t="str">
            <v>Ach.stockés- Matières prem. et fournitures liées</v>
          </cell>
        </row>
        <row r="611">
          <cell r="B611">
            <v>6140100</v>
          </cell>
          <cell r="C611" t="str">
            <v>COS Inline Seq Ext</v>
          </cell>
          <cell r="D611" t="str">
            <v>Cost of Sales - Inline Sequencing - External</v>
          </cell>
          <cell r="F611" t="str">
            <v>YZ</v>
          </cell>
          <cell r="G611">
            <v>6100</v>
          </cell>
          <cell r="H611" t="str">
            <v>Cost of Sales</v>
          </cell>
          <cell r="K611" t="str">
            <v>19.02.2007</v>
          </cell>
          <cell r="L611" t="str">
            <v>HARDYJA</v>
          </cell>
          <cell r="M611">
            <v>93</v>
          </cell>
          <cell r="N611">
            <v>603100</v>
          </cell>
          <cell r="O611" t="str">
            <v>Cout des achats consommes</v>
          </cell>
        </row>
        <row r="612">
          <cell r="B612">
            <v>6140310</v>
          </cell>
          <cell r="C612" t="str">
            <v>COS Inline Seq IntCo</v>
          </cell>
          <cell r="D612" t="str">
            <v>Cost of Sales - Inline Sequencing - Intra Company</v>
          </cell>
          <cell r="F612" t="str">
            <v>YZ</v>
          </cell>
          <cell r="G612">
            <v>6100</v>
          </cell>
          <cell r="H612" t="str">
            <v>Cost of Sales</v>
          </cell>
          <cell r="K612" t="str">
            <v>19.02.2007</v>
          </cell>
          <cell r="L612" t="str">
            <v>HARDYJA</v>
          </cell>
          <cell r="M612">
            <v>93</v>
          </cell>
          <cell r="N612">
            <v>601000</v>
          </cell>
          <cell r="O612" t="str">
            <v>Ach.stockés- Matières prem. et fournitures liées</v>
          </cell>
        </row>
        <row r="613">
          <cell r="B613">
            <v>6140330</v>
          </cell>
          <cell r="C613" t="str">
            <v>COS Inline Seq IntGp</v>
          </cell>
          <cell r="D613" t="str">
            <v>Cost of Sales - Inline Sequencing - Intra Group</v>
          </cell>
          <cell r="F613" t="str">
            <v>YZ</v>
          </cell>
          <cell r="G613">
            <v>6100</v>
          </cell>
          <cell r="H613" t="str">
            <v>Cost of Sales</v>
          </cell>
          <cell r="K613" t="str">
            <v>19.02.2007</v>
          </cell>
          <cell r="L613" t="str">
            <v>HARDYJA</v>
          </cell>
          <cell r="M613">
            <v>93</v>
          </cell>
          <cell r="N613">
            <v>601000</v>
          </cell>
          <cell r="O613" t="str">
            <v>Ach.stockés- Matières prem. et fournitures liées</v>
          </cell>
        </row>
        <row r="614">
          <cell r="B614">
            <v>6140360</v>
          </cell>
          <cell r="C614" t="str">
            <v>COS Inline Seq SBU</v>
          </cell>
          <cell r="D614" t="str">
            <v>Cost of Sales - Inline Sequencing - SBU</v>
          </cell>
          <cell r="F614" t="str">
            <v>YZ</v>
          </cell>
          <cell r="G614">
            <v>6100</v>
          </cell>
          <cell r="H614" t="str">
            <v>Cost of Sales</v>
          </cell>
          <cell r="K614" t="str">
            <v>19.02.2007</v>
          </cell>
          <cell r="L614" t="str">
            <v>HARDYJA</v>
          </cell>
          <cell r="M614">
            <v>93</v>
          </cell>
          <cell r="N614">
            <v>601000</v>
          </cell>
          <cell r="O614" t="str">
            <v>Ach.stockés- Matières prem. et fournitures liées</v>
          </cell>
        </row>
        <row r="615">
          <cell r="B615">
            <v>6140380</v>
          </cell>
          <cell r="C615" t="str">
            <v>COS Inline Seq SYST</v>
          </cell>
          <cell r="D615" t="str">
            <v>Cost of Sales - Inline Sequencing - SYST</v>
          </cell>
          <cell r="F615" t="str">
            <v>YZ</v>
          </cell>
          <cell r="G615">
            <v>6100</v>
          </cell>
          <cell r="H615" t="str">
            <v>Cost of Sales</v>
          </cell>
          <cell r="K615" t="str">
            <v>17.09.2008</v>
          </cell>
          <cell r="L615" t="str">
            <v>RFC_COMM</v>
          </cell>
          <cell r="M615">
            <v>93</v>
          </cell>
          <cell r="N615">
            <v>601000</v>
          </cell>
          <cell r="O615" t="str">
            <v>Ach.stockés- Matières prem. et fournitures liées</v>
          </cell>
        </row>
        <row r="616">
          <cell r="B616">
            <v>6140410</v>
          </cell>
          <cell r="C616" t="str">
            <v>COS Inline Seq YC</v>
          </cell>
          <cell r="D616" t="str">
            <v>Cost of Sales Inline - Sequencing - Interco YC</v>
          </cell>
          <cell r="F616" t="str">
            <v>YZ</v>
          </cell>
          <cell r="G616">
            <v>6100</v>
          </cell>
          <cell r="H616" t="str">
            <v>Cost of Sales</v>
          </cell>
          <cell r="K616" t="str">
            <v>19.02.2007</v>
          </cell>
          <cell r="L616" t="str">
            <v>HARDYJA</v>
          </cell>
          <cell r="M616">
            <v>93</v>
          </cell>
          <cell r="N616">
            <v>601000</v>
          </cell>
          <cell r="O616" t="str">
            <v>Ach.stockés- Matières prem. et fournitures liées</v>
          </cell>
        </row>
        <row r="617">
          <cell r="B617">
            <v>6140460</v>
          </cell>
          <cell r="C617" t="str">
            <v>COS Inline Seq Other</v>
          </cell>
          <cell r="D617" t="str">
            <v>Cost of Sales Inline - Sequencing - Interco Other</v>
          </cell>
          <cell r="F617" t="str">
            <v>YZ</v>
          </cell>
          <cell r="G617">
            <v>6100</v>
          </cell>
          <cell r="H617" t="str">
            <v>Cost of Sales</v>
          </cell>
          <cell r="K617" t="str">
            <v>19.02.2007</v>
          </cell>
          <cell r="L617" t="str">
            <v>HARDYJA</v>
          </cell>
          <cell r="M617">
            <v>93</v>
          </cell>
          <cell r="N617">
            <v>601000</v>
          </cell>
          <cell r="O617" t="str">
            <v>Ach.stockés- Matières prem. et fournitures liées</v>
          </cell>
        </row>
        <row r="618">
          <cell r="B618">
            <v>6190100</v>
          </cell>
          <cell r="C618" t="str">
            <v>Actual COS External</v>
          </cell>
          <cell r="D618" t="str">
            <v>Actual Cost of Sales - External</v>
          </cell>
          <cell r="F618" t="str">
            <v>YZ</v>
          </cell>
          <cell r="G618">
            <v>6100</v>
          </cell>
          <cell r="H618" t="str">
            <v>Cost of Sales</v>
          </cell>
          <cell r="K618" t="str">
            <v>23.08.2006</v>
          </cell>
          <cell r="L618" t="str">
            <v>RFC_COMM</v>
          </cell>
          <cell r="M618">
            <v>93</v>
          </cell>
          <cell r="N618">
            <v>601000</v>
          </cell>
          <cell r="O618" t="str">
            <v>Ach.stockés- Matières prem. et fournitures liées</v>
          </cell>
        </row>
        <row r="619">
          <cell r="B619">
            <v>6190310</v>
          </cell>
          <cell r="C619" t="str">
            <v>Actual COS Intraco</v>
          </cell>
          <cell r="D619" t="str">
            <v>Actual Cost of Sales - Intraco</v>
          </cell>
          <cell r="F619" t="str">
            <v>YZ</v>
          </cell>
          <cell r="G619">
            <v>6100</v>
          </cell>
          <cell r="H619" t="str">
            <v>Cost of Sales</v>
          </cell>
          <cell r="K619" t="str">
            <v>23.08.2006</v>
          </cell>
          <cell r="L619" t="str">
            <v>RFC_COMM</v>
          </cell>
          <cell r="M619">
            <v>93</v>
          </cell>
          <cell r="N619">
            <v>601000</v>
          </cell>
          <cell r="O619" t="str">
            <v>Ach.stockés- Matières prem. et fournitures liées</v>
          </cell>
        </row>
        <row r="620">
          <cell r="B620">
            <v>6190330</v>
          </cell>
          <cell r="C620" t="str">
            <v>Actual COS Intra Grp</v>
          </cell>
          <cell r="D620" t="str">
            <v>Actual Cost of Sales - Intra Group</v>
          </cell>
          <cell r="F620" t="str">
            <v>YZ</v>
          </cell>
          <cell r="G620">
            <v>6100</v>
          </cell>
          <cell r="H620" t="str">
            <v>Cost of Sales</v>
          </cell>
          <cell r="K620" t="str">
            <v>23.08.2006</v>
          </cell>
          <cell r="L620" t="str">
            <v>RFC_COMM</v>
          </cell>
          <cell r="M620">
            <v>93</v>
          </cell>
          <cell r="N620">
            <v>601000</v>
          </cell>
          <cell r="O620" t="str">
            <v>Ach.stockés- Matières prem. et fournitures liées</v>
          </cell>
        </row>
        <row r="621">
          <cell r="B621">
            <v>6190360</v>
          </cell>
          <cell r="C621" t="str">
            <v>Actual COS Eur SBU</v>
          </cell>
          <cell r="D621" t="str">
            <v>Actual Cost of Sales - Europe SBU</v>
          </cell>
          <cell r="F621" t="str">
            <v>YZ</v>
          </cell>
          <cell r="G621">
            <v>6100</v>
          </cell>
          <cell r="H621" t="str">
            <v>Cost of Sales</v>
          </cell>
          <cell r="K621" t="str">
            <v>23.08.2006</v>
          </cell>
          <cell r="L621" t="str">
            <v>RFC_COMM</v>
          </cell>
          <cell r="M621">
            <v>93</v>
          </cell>
          <cell r="N621">
            <v>601000</v>
          </cell>
          <cell r="O621" t="str">
            <v>Ach.stockés- Matières prem. et fournitures liées</v>
          </cell>
        </row>
        <row r="622">
          <cell r="B622">
            <v>6190380</v>
          </cell>
          <cell r="C622" t="str">
            <v>Actual COS SYST</v>
          </cell>
          <cell r="D622" t="str">
            <v>Actual Cost of Sales - SYST</v>
          </cell>
          <cell r="F622" t="str">
            <v>YZ</v>
          </cell>
          <cell r="G622">
            <v>6100</v>
          </cell>
          <cell r="H622" t="str">
            <v>Cost of Sales</v>
          </cell>
          <cell r="K622" t="str">
            <v>17.09.2008</v>
          </cell>
          <cell r="L622" t="str">
            <v>RFC_COMM</v>
          </cell>
          <cell r="M622">
            <v>93</v>
          </cell>
          <cell r="N622">
            <v>601000</v>
          </cell>
          <cell r="O622" t="str">
            <v>Ach.stockés- Matières prem. et fournitures liées</v>
          </cell>
        </row>
        <row r="623">
          <cell r="B623">
            <v>6190410</v>
          </cell>
          <cell r="C623" t="str">
            <v>Actual COS YC</v>
          </cell>
          <cell r="D623" t="str">
            <v>Actual Cost of Sales - Intercompany YC</v>
          </cell>
          <cell r="F623" t="str">
            <v>YZ</v>
          </cell>
          <cell r="G623">
            <v>6100</v>
          </cell>
          <cell r="H623" t="str">
            <v>Cost of Sales</v>
          </cell>
          <cell r="K623" t="str">
            <v>23.08.2006</v>
          </cell>
          <cell r="L623" t="str">
            <v>RFC_COMM</v>
          </cell>
          <cell r="M623">
            <v>93</v>
          </cell>
          <cell r="N623">
            <v>601000</v>
          </cell>
          <cell r="O623" t="str">
            <v>Ach.stockés- Matières prem. et fournitures liées</v>
          </cell>
        </row>
        <row r="624">
          <cell r="B624">
            <v>6190460</v>
          </cell>
          <cell r="C624" t="str">
            <v>Actual COS Yzk Oth</v>
          </cell>
          <cell r="D624" t="str">
            <v>Actual Cost of Sales - Yazaki Other</v>
          </cell>
          <cell r="F624" t="str">
            <v>YZ</v>
          </cell>
          <cell r="G624">
            <v>6100</v>
          </cell>
          <cell r="H624" t="str">
            <v>Cost of Sales</v>
          </cell>
          <cell r="K624" t="str">
            <v>23.08.2006</v>
          </cell>
          <cell r="L624" t="str">
            <v>RFC_COMM</v>
          </cell>
          <cell r="M624">
            <v>93</v>
          </cell>
          <cell r="N624">
            <v>601000</v>
          </cell>
          <cell r="O624" t="str">
            <v>Ach.stockés- Matières prem. et fournitures liées</v>
          </cell>
        </row>
        <row r="625">
          <cell r="B625">
            <v>6210030</v>
          </cell>
          <cell r="C625" t="str">
            <v>Tooling Amortisation</v>
          </cell>
          <cell r="D625" t="str">
            <v>Tooling Amortisation</v>
          </cell>
          <cell r="F625" t="str">
            <v>YZ</v>
          </cell>
          <cell r="G625">
            <v>6100</v>
          </cell>
          <cell r="H625" t="str">
            <v>Cost of Sales</v>
          </cell>
          <cell r="K625" t="str">
            <v>07.04.2009</v>
          </cell>
          <cell r="L625" t="str">
            <v>RFC_COMM</v>
          </cell>
          <cell r="M625">
            <v>93</v>
          </cell>
          <cell r="N625">
            <v>681115</v>
          </cell>
          <cell r="O625" t="str">
            <v>D.Amort tooling</v>
          </cell>
        </row>
        <row r="626">
          <cell r="B626">
            <v>6210031</v>
          </cell>
          <cell r="C626" t="str">
            <v>Impairment - Tooling</v>
          </cell>
          <cell r="D626" t="str">
            <v>Impairment - Tooling</v>
          </cell>
          <cell r="F626" t="str">
            <v>YZ</v>
          </cell>
          <cell r="G626">
            <v>6100</v>
          </cell>
          <cell r="H626" t="str">
            <v>Cost of Sales</v>
          </cell>
          <cell r="K626" t="str">
            <v>10.11.2014</v>
          </cell>
          <cell r="L626" t="str">
            <v>RFC_COMM</v>
          </cell>
          <cell r="M626">
            <v>93</v>
          </cell>
        </row>
        <row r="627">
          <cell r="B627">
            <v>6210100</v>
          </cell>
          <cell r="C627" t="str">
            <v>Tooling COS External</v>
          </cell>
          <cell r="D627" t="str">
            <v>Tooling Cost of Sales - External</v>
          </cell>
          <cell r="F627" t="str">
            <v>YZ</v>
          </cell>
          <cell r="G627">
            <v>6100</v>
          </cell>
          <cell r="H627" t="str">
            <v>Cost of Sales</v>
          </cell>
          <cell r="K627" t="str">
            <v>02.02.2006</v>
          </cell>
          <cell r="L627" t="str">
            <v>UNGERAC</v>
          </cell>
          <cell r="M627">
            <v>93</v>
          </cell>
          <cell r="N627">
            <v>601000</v>
          </cell>
          <cell r="O627" t="str">
            <v>Ach.stockés- Matières prem. et fournitures liées</v>
          </cell>
        </row>
        <row r="628">
          <cell r="B628">
            <v>6210310</v>
          </cell>
          <cell r="C628" t="str">
            <v>Tooling COS Intraco</v>
          </cell>
          <cell r="D628" t="str">
            <v>Tooling Cost of Sales - Intraco</v>
          </cell>
          <cell r="F628" t="str">
            <v>YZ</v>
          </cell>
          <cell r="G628">
            <v>6100</v>
          </cell>
          <cell r="H628" t="str">
            <v>Cost of Sales</v>
          </cell>
          <cell r="K628" t="str">
            <v>02.02.2006</v>
          </cell>
          <cell r="L628" t="str">
            <v>UNGERAC</v>
          </cell>
          <cell r="M628">
            <v>93</v>
          </cell>
          <cell r="N628">
            <v>601000</v>
          </cell>
          <cell r="O628" t="str">
            <v>Ach.stockés- Matières prem. et fournitures liées</v>
          </cell>
        </row>
        <row r="629">
          <cell r="B629">
            <v>6210330</v>
          </cell>
          <cell r="C629" t="str">
            <v>Tooling COS IntraGrp</v>
          </cell>
          <cell r="D629" t="str">
            <v>Tooling Cost of Sales - Intra YEL Group</v>
          </cell>
          <cell r="F629" t="str">
            <v>YZ</v>
          </cell>
          <cell r="G629">
            <v>6100</v>
          </cell>
          <cell r="H629" t="str">
            <v>Cost of Sales</v>
          </cell>
          <cell r="K629" t="str">
            <v>02.02.2006</v>
          </cell>
          <cell r="L629" t="str">
            <v>UNGERAC</v>
          </cell>
          <cell r="M629">
            <v>93</v>
          </cell>
          <cell r="N629">
            <v>601000</v>
          </cell>
          <cell r="O629" t="str">
            <v>Ach.stockés- Matières prem. et fournitures liées</v>
          </cell>
        </row>
        <row r="630">
          <cell r="B630">
            <v>6210360</v>
          </cell>
          <cell r="C630" t="str">
            <v>Tooling COS Eur SBU</v>
          </cell>
          <cell r="D630" t="str">
            <v>Tooling Cost of Sales - Europe SBU</v>
          </cell>
          <cell r="F630" t="str">
            <v>YZ</v>
          </cell>
          <cell r="G630">
            <v>6100</v>
          </cell>
          <cell r="H630" t="str">
            <v>Cost of Sales</v>
          </cell>
          <cell r="K630" t="str">
            <v>02.02.2006</v>
          </cell>
          <cell r="L630" t="str">
            <v>UNGERAC</v>
          </cell>
          <cell r="M630">
            <v>93</v>
          </cell>
          <cell r="N630">
            <v>601000</v>
          </cell>
          <cell r="O630" t="str">
            <v>Ach.stockés- Matières prem. et fournitures liées</v>
          </cell>
        </row>
        <row r="631">
          <cell r="B631">
            <v>6210380</v>
          </cell>
          <cell r="C631" t="str">
            <v>Tooling COS SYST</v>
          </cell>
          <cell r="D631" t="str">
            <v>Tooling Cost of Sales - SYST</v>
          </cell>
          <cell r="F631" t="str">
            <v>YZ</v>
          </cell>
          <cell r="G631">
            <v>6100</v>
          </cell>
          <cell r="H631" t="str">
            <v>Cost of Sales</v>
          </cell>
          <cell r="K631" t="str">
            <v>17.09.2008</v>
          </cell>
          <cell r="L631" t="str">
            <v>RFC_COMM</v>
          </cell>
          <cell r="M631">
            <v>93</v>
          </cell>
          <cell r="N631">
            <v>601000</v>
          </cell>
          <cell r="O631" t="str">
            <v>Ach.stockés- Matières prem. et fournitures liées</v>
          </cell>
        </row>
        <row r="632">
          <cell r="B632">
            <v>6210410</v>
          </cell>
          <cell r="C632" t="str">
            <v>Tooling COS YC</v>
          </cell>
          <cell r="D632" t="str">
            <v>Tooling Cost of Sales - Intercompany YC</v>
          </cell>
          <cell r="F632" t="str">
            <v>YZ</v>
          </cell>
          <cell r="G632">
            <v>6100</v>
          </cell>
          <cell r="H632" t="str">
            <v>Cost of Sales</v>
          </cell>
          <cell r="K632" t="str">
            <v>02.02.2006</v>
          </cell>
          <cell r="L632" t="str">
            <v>UNGERAC</v>
          </cell>
          <cell r="M632">
            <v>93</v>
          </cell>
          <cell r="N632">
            <v>601000</v>
          </cell>
          <cell r="O632" t="str">
            <v>Ach.stockés- Matières prem. et fournitures liées</v>
          </cell>
        </row>
        <row r="633">
          <cell r="B633">
            <v>6210460</v>
          </cell>
          <cell r="C633" t="str">
            <v>Tooling COS Yzk Oth</v>
          </cell>
          <cell r="D633" t="str">
            <v>Tooling Cost of Sales - Yazaki Other</v>
          </cell>
          <cell r="F633" t="str">
            <v>YZ</v>
          </cell>
          <cell r="G633">
            <v>6100</v>
          </cell>
          <cell r="H633" t="str">
            <v>Cost of Sales</v>
          </cell>
          <cell r="K633" t="str">
            <v>02.02.2006</v>
          </cell>
          <cell r="L633" t="str">
            <v>UNGERAC</v>
          </cell>
          <cell r="M633">
            <v>93</v>
          </cell>
          <cell r="N633">
            <v>601000</v>
          </cell>
          <cell r="O633" t="str">
            <v>Ach.stockés- Matières prem. et fournitures liées</v>
          </cell>
        </row>
        <row r="634">
          <cell r="B634">
            <v>6340100</v>
          </cell>
          <cell r="C634" t="str">
            <v>Rtrn Packaging Ext</v>
          </cell>
          <cell r="D634" t="str">
            <v>Returnable Packaging Costs - External</v>
          </cell>
          <cell r="F634" t="str">
            <v>YZ</v>
          </cell>
          <cell r="G634">
            <v>6100</v>
          </cell>
          <cell r="H634" t="str">
            <v>Cost of Sales</v>
          </cell>
          <cell r="K634" t="str">
            <v>05.07.2007</v>
          </cell>
          <cell r="L634" t="str">
            <v>RFC_COMM</v>
          </cell>
          <cell r="M634">
            <v>93</v>
          </cell>
          <cell r="N634">
            <v>601000</v>
          </cell>
          <cell r="O634" t="str">
            <v>Ach.stockés- Matières prem. et fournitures liées</v>
          </cell>
        </row>
        <row r="635">
          <cell r="B635">
            <v>6340200</v>
          </cell>
          <cell r="C635" t="str">
            <v>Durable package cost</v>
          </cell>
          <cell r="D635" t="str">
            <v>Durable packaging cost</v>
          </cell>
          <cell r="F635" t="str">
            <v>YZ</v>
          </cell>
          <cell r="G635">
            <v>6100</v>
          </cell>
          <cell r="H635" t="str">
            <v>Cost of Sales</v>
          </cell>
          <cell r="K635" t="str">
            <v>08.06.2015</v>
          </cell>
          <cell r="L635" t="str">
            <v>RFC_COMM</v>
          </cell>
          <cell r="M635">
            <v>93</v>
          </cell>
          <cell r="N635">
            <v>602600</v>
          </cell>
          <cell r="O635" t="str">
            <v>Emballages Durable (charge)</v>
          </cell>
        </row>
        <row r="636">
          <cell r="B636">
            <v>6340310</v>
          </cell>
          <cell r="C636" t="str">
            <v>Rtrn Packing IntraCo</v>
          </cell>
          <cell r="D636" t="str">
            <v>Returnable Packaging Costs - Intraco</v>
          </cell>
          <cell r="F636" t="str">
            <v>YZ</v>
          </cell>
          <cell r="G636">
            <v>6100</v>
          </cell>
          <cell r="H636" t="str">
            <v>Cost of Sales</v>
          </cell>
          <cell r="K636" t="str">
            <v>05.07.2007</v>
          </cell>
          <cell r="L636" t="str">
            <v>RFC_COMM</v>
          </cell>
          <cell r="M636">
            <v>93</v>
          </cell>
          <cell r="N636">
            <v>601000</v>
          </cell>
          <cell r="O636" t="str">
            <v>Ach.stockés- Matières prem. et fournitures liées</v>
          </cell>
        </row>
        <row r="637">
          <cell r="B637">
            <v>6340330</v>
          </cell>
          <cell r="C637" t="str">
            <v>Rtrn Packing IntraGp</v>
          </cell>
          <cell r="D637" t="str">
            <v>Returnable Packaging Costs - Intra YEL Group</v>
          </cell>
          <cell r="F637" t="str">
            <v>YZ</v>
          </cell>
          <cell r="G637">
            <v>6100</v>
          </cell>
          <cell r="H637" t="str">
            <v>Cost of Sales</v>
          </cell>
          <cell r="K637" t="str">
            <v>05.07.2007</v>
          </cell>
          <cell r="L637" t="str">
            <v>RFC_COMM</v>
          </cell>
          <cell r="M637">
            <v>93</v>
          </cell>
          <cell r="N637">
            <v>601000</v>
          </cell>
          <cell r="O637" t="str">
            <v>Ach.stockés- Matières prem. et fournitures liées</v>
          </cell>
        </row>
        <row r="638">
          <cell r="B638">
            <v>6340360</v>
          </cell>
          <cell r="C638" t="str">
            <v>Rtrn Packaging SBU</v>
          </cell>
          <cell r="D638" t="str">
            <v>Returnable Packaging Costs - Europe SBU</v>
          </cell>
          <cell r="F638" t="str">
            <v>YZ</v>
          </cell>
          <cell r="G638">
            <v>6100</v>
          </cell>
          <cell r="H638" t="str">
            <v>Cost of Sales</v>
          </cell>
          <cell r="K638" t="str">
            <v>05.07.2007</v>
          </cell>
          <cell r="L638" t="str">
            <v>RFC_COMM</v>
          </cell>
          <cell r="M638">
            <v>93</v>
          </cell>
          <cell r="N638">
            <v>601000</v>
          </cell>
          <cell r="O638" t="str">
            <v>Ach.stockés- Matières prem. et fournitures liées</v>
          </cell>
        </row>
        <row r="639">
          <cell r="B639">
            <v>6340380</v>
          </cell>
          <cell r="C639" t="str">
            <v>Rtrn Packaging SYST</v>
          </cell>
          <cell r="D639" t="str">
            <v>Returnable Packaging Costs - SYST</v>
          </cell>
          <cell r="F639" t="str">
            <v>YZ</v>
          </cell>
          <cell r="G639">
            <v>6100</v>
          </cell>
          <cell r="H639" t="str">
            <v>Cost of Sales</v>
          </cell>
          <cell r="K639" t="str">
            <v>17.09.2008</v>
          </cell>
          <cell r="L639" t="str">
            <v>RFC_COMM</v>
          </cell>
          <cell r="M639">
            <v>93</v>
          </cell>
          <cell r="N639">
            <v>601000</v>
          </cell>
          <cell r="O639" t="str">
            <v>Ach.stockés- Matières prem. et fournitures liées</v>
          </cell>
        </row>
        <row r="640">
          <cell r="B640">
            <v>6340410</v>
          </cell>
          <cell r="C640" t="str">
            <v>Rtrn Packaging YC</v>
          </cell>
          <cell r="D640" t="str">
            <v>Returnable Packaging Costs - Intercompany YC</v>
          </cell>
          <cell r="F640" t="str">
            <v>YZ</v>
          </cell>
          <cell r="G640">
            <v>6100</v>
          </cell>
          <cell r="H640" t="str">
            <v>Cost of Sales</v>
          </cell>
          <cell r="K640" t="str">
            <v>05.07.2007</v>
          </cell>
          <cell r="L640" t="str">
            <v>RFC_COMM</v>
          </cell>
          <cell r="M640">
            <v>93</v>
          </cell>
          <cell r="N640">
            <v>601000</v>
          </cell>
          <cell r="O640" t="str">
            <v>Ach.stockés- Matières prem. et fournitures liées</v>
          </cell>
        </row>
        <row r="641">
          <cell r="B641">
            <v>6340460</v>
          </cell>
          <cell r="C641" t="str">
            <v>Rtrn PackagingYzkOth</v>
          </cell>
          <cell r="D641" t="str">
            <v>Returnable Packaging Costs - Intercompany YzkOther</v>
          </cell>
          <cell r="F641" t="str">
            <v>YZ</v>
          </cell>
          <cell r="G641">
            <v>6100</v>
          </cell>
          <cell r="H641" t="str">
            <v>Cost of Sales</v>
          </cell>
          <cell r="K641" t="str">
            <v>05.07.2007</v>
          </cell>
          <cell r="L641" t="str">
            <v>RFC_COMM</v>
          </cell>
          <cell r="M641">
            <v>93</v>
          </cell>
          <cell r="N641">
            <v>601000</v>
          </cell>
          <cell r="O641" t="str">
            <v>Ach.stockés- Matières prem. et fournitures liées</v>
          </cell>
        </row>
        <row r="642">
          <cell r="B642">
            <v>6410100</v>
          </cell>
          <cell r="C642" t="str">
            <v>Rework COS External</v>
          </cell>
          <cell r="D642" t="str">
            <v>Rework Cost of Sales - External</v>
          </cell>
          <cell r="F642" t="str">
            <v>YZ</v>
          </cell>
          <cell r="G642">
            <v>6100</v>
          </cell>
          <cell r="H642" t="str">
            <v>Cost of Sales</v>
          </cell>
          <cell r="K642" t="str">
            <v>02.02.2006</v>
          </cell>
          <cell r="L642" t="str">
            <v>UNGERAC</v>
          </cell>
          <cell r="M642">
            <v>93</v>
          </cell>
          <cell r="N642">
            <v>604011</v>
          </cell>
          <cell r="O642" t="str">
            <v>Achats de travaux et d'etudes</v>
          </cell>
        </row>
        <row r="643">
          <cell r="B643">
            <v>6410310</v>
          </cell>
          <cell r="C643" t="str">
            <v>Rework COS Intraco</v>
          </cell>
          <cell r="D643" t="str">
            <v>Rework Cost of Sales - Intraco</v>
          </cell>
          <cell r="F643" t="str">
            <v>YZ</v>
          </cell>
          <cell r="G643">
            <v>6100</v>
          </cell>
          <cell r="H643" t="str">
            <v>Cost of Sales</v>
          </cell>
          <cell r="K643" t="str">
            <v>02.02.2006</v>
          </cell>
          <cell r="L643" t="str">
            <v>UNGERAC</v>
          </cell>
          <cell r="M643">
            <v>93</v>
          </cell>
          <cell r="N643">
            <v>604000</v>
          </cell>
          <cell r="O643" t="str">
            <v>Achats d’études et de prestations de services</v>
          </cell>
        </row>
        <row r="644">
          <cell r="B644">
            <v>6410330</v>
          </cell>
          <cell r="C644" t="str">
            <v>Rework COS IntraGrp</v>
          </cell>
          <cell r="D644" t="str">
            <v>Rework Cost of Sales - Intra YEL Group</v>
          </cell>
          <cell r="F644" t="str">
            <v>YZ</v>
          </cell>
          <cell r="G644">
            <v>6100</v>
          </cell>
          <cell r="H644" t="str">
            <v>Cost of Sales</v>
          </cell>
          <cell r="K644" t="str">
            <v>02.02.2006</v>
          </cell>
          <cell r="L644" t="str">
            <v>UNGERAC</v>
          </cell>
          <cell r="M644">
            <v>93</v>
          </cell>
          <cell r="N644">
            <v>604013</v>
          </cell>
          <cell r="O644" t="str">
            <v>Achats de travaux et d'etudes</v>
          </cell>
        </row>
        <row r="645">
          <cell r="B645">
            <v>6410360</v>
          </cell>
          <cell r="C645" t="str">
            <v>Rework COS Eur SBU</v>
          </cell>
          <cell r="D645" t="str">
            <v>Rework Cost of Sales - Europe SBU</v>
          </cell>
          <cell r="F645" t="str">
            <v>YZ</v>
          </cell>
          <cell r="G645">
            <v>6100</v>
          </cell>
          <cell r="H645" t="str">
            <v>Cost of Sales</v>
          </cell>
          <cell r="K645" t="str">
            <v>02.02.2006</v>
          </cell>
          <cell r="L645" t="str">
            <v>UNGERAC</v>
          </cell>
          <cell r="M645">
            <v>93</v>
          </cell>
          <cell r="N645">
            <v>604014</v>
          </cell>
          <cell r="O645" t="str">
            <v>Achats de travaux et d'etudes</v>
          </cell>
        </row>
        <row r="646">
          <cell r="B646">
            <v>6410380</v>
          </cell>
          <cell r="C646" t="str">
            <v>Rework COS SYST</v>
          </cell>
          <cell r="D646" t="str">
            <v>Rework Cost of Sales - SYST</v>
          </cell>
          <cell r="F646" t="str">
            <v>YZ</v>
          </cell>
          <cell r="G646">
            <v>6100</v>
          </cell>
          <cell r="H646" t="str">
            <v>Cost of Sales</v>
          </cell>
          <cell r="K646" t="str">
            <v>17.09.2008</v>
          </cell>
          <cell r="L646" t="str">
            <v>RFC_COMM</v>
          </cell>
          <cell r="M646">
            <v>93</v>
          </cell>
          <cell r="N646">
            <v>604014</v>
          </cell>
          <cell r="O646" t="str">
            <v>Achats de travaux et d'etudes</v>
          </cell>
        </row>
        <row r="647">
          <cell r="B647">
            <v>6410410</v>
          </cell>
          <cell r="C647" t="str">
            <v>Rework COS YC</v>
          </cell>
          <cell r="D647" t="str">
            <v>Rework Cost of Sales - Intercompany YC</v>
          </cell>
          <cell r="F647" t="str">
            <v>YZ</v>
          </cell>
          <cell r="G647">
            <v>6100</v>
          </cell>
          <cell r="H647" t="str">
            <v>Cost of Sales</v>
          </cell>
          <cell r="K647" t="str">
            <v>02.02.2006</v>
          </cell>
          <cell r="L647" t="str">
            <v>UNGERAC</v>
          </cell>
          <cell r="M647">
            <v>93</v>
          </cell>
          <cell r="N647">
            <v>604015</v>
          </cell>
          <cell r="O647" t="str">
            <v>Achats de travaux et d'etudes</v>
          </cell>
        </row>
        <row r="648">
          <cell r="B648">
            <v>6410460</v>
          </cell>
          <cell r="C648" t="str">
            <v>Rework COS Yzk Oth</v>
          </cell>
          <cell r="D648" t="str">
            <v>Rework Cost of Sales - Yazaki Other</v>
          </cell>
          <cell r="F648" t="str">
            <v>YZ</v>
          </cell>
          <cell r="G648">
            <v>6100</v>
          </cell>
          <cell r="H648" t="str">
            <v>Cost of Sales</v>
          </cell>
          <cell r="K648" t="str">
            <v>02.02.2006</v>
          </cell>
          <cell r="L648" t="str">
            <v>UNGERAC</v>
          </cell>
          <cell r="M648">
            <v>93</v>
          </cell>
          <cell r="N648">
            <v>604016</v>
          </cell>
          <cell r="O648" t="str">
            <v>Achats de travaux et d'etudes</v>
          </cell>
        </row>
        <row r="649">
          <cell r="B649">
            <v>6415100</v>
          </cell>
          <cell r="C649" t="str">
            <v>Warranty COS Ext</v>
          </cell>
          <cell r="D649" t="str">
            <v>Warranty Cost of sales - External</v>
          </cell>
          <cell r="F649" t="str">
            <v>YZ</v>
          </cell>
          <cell r="G649">
            <v>6100</v>
          </cell>
          <cell r="H649" t="str">
            <v>Cost of Sales</v>
          </cell>
          <cell r="K649" t="str">
            <v>24.09.2009</v>
          </cell>
          <cell r="L649" t="str">
            <v>RFC_COMM</v>
          </cell>
          <cell r="M649">
            <v>93</v>
          </cell>
          <cell r="N649">
            <v>671000</v>
          </cell>
          <cell r="O649" t="str">
            <v>Produits Endommages</v>
          </cell>
        </row>
        <row r="650">
          <cell r="B650">
            <v>6415310</v>
          </cell>
          <cell r="C650" t="str">
            <v>Warranty COS Intraco</v>
          </cell>
          <cell r="D650" t="str">
            <v>Warranty COS Intraco</v>
          </cell>
          <cell r="F650" t="str">
            <v>YZ</v>
          </cell>
          <cell r="G650">
            <v>6100</v>
          </cell>
          <cell r="H650" t="str">
            <v>Cost of Sales</v>
          </cell>
          <cell r="K650" t="str">
            <v>24.09.2009</v>
          </cell>
          <cell r="L650" t="str">
            <v>RFC_COMM</v>
          </cell>
          <cell r="M650">
            <v>93</v>
          </cell>
          <cell r="N650">
            <v>671000</v>
          </cell>
          <cell r="O650" t="str">
            <v>Produits Endommages</v>
          </cell>
        </row>
        <row r="651">
          <cell r="B651">
            <v>6415330</v>
          </cell>
          <cell r="C651" t="str">
            <v>Warranty  Intra Grp</v>
          </cell>
          <cell r="D651" t="str">
            <v>Warranty  Intra Grp</v>
          </cell>
          <cell r="F651" t="str">
            <v>YZ</v>
          </cell>
          <cell r="G651">
            <v>6100</v>
          </cell>
          <cell r="H651" t="str">
            <v>Cost of Sales</v>
          </cell>
          <cell r="K651" t="str">
            <v>24.09.2009</v>
          </cell>
          <cell r="L651" t="str">
            <v>RFC_COMM</v>
          </cell>
          <cell r="M651">
            <v>93</v>
          </cell>
          <cell r="N651">
            <v>671000</v>
          </cell>
          <cell r="O651" t="str">
            <v>Produits Endommages</v>
          </cell>
        </row>
        <row r="652">
          <cell r="B652">
            <v>6415360</v>
          </cell>
          <cell r="C652" t="str">
            <v>Warranty Eur SBU</v>
          </cell>
          <cell r="D652" t="str">
            <v>Warranty Eur SBU</v>
          </cell>
          <cell r="F652" t="str">
            <v>YZ</v>
          </cell>
          <cell r="G652">
            <v>6100</v>
          </cell>
          <cell r="H652" t="str">
            <v>Cost of Sales</v>
          </cell>
          <cell r="K652" t="str">
            <v>24.09.2009</v>
          </cell>
          <cell r="L652" t="str">
            <v>RFC_COMM</v>
          </cell>
          <cell r="M652">
            <v>93</v>
          </cell>
          <cell r="N652">
            <v>671000</v>
          </cell>
          <cell r="O652" t="str">
            <v>Produits Endommages</v>
          </cell>
        </row>
        <row r="653">
          <cell r="B653">
            <v>6415380</v>
          </cell>
          <cell r="C653" t="str">
            <v>Warranty COS Syste</v>
          </cell>
          <cell r="D653" t="str">
            <v>Warranty COS Syste</v>
          </cell>
          <cell r="F653" t="str">
            <v>YZ</v>
          </cell>
          <cell r="G653">
            <v>6100</v>
          </cell>
          <cell r="H653" t="str">
            <v>Cost of Sales</v>
          </cell>
          <cell r="K653" t="str">
            <v>24.09.2009</v>
          </cell>
          <cell r="L653" t="str">
            <v>RFC_COMM</v>
          </cell>
          <cell r="M653">
            <v>93</v>
          </cell>
          <cell r="N653">
            <v>671000</v>
          </cell>
          <cell r="O653" t="str">
            <v>Produits Endommages</v>
          </cell>
        </row>
        <row r="654">
          <cell r="B654">
            <v>6415410</v>
          </cell>
          <cell r="C654" t="str">
            <v>Warranty COS YC</v>
          </cell>
          <cell r="D654" t="str">
            <v>Warranty COS YC</v>
          </cell>
          <cell r="F654" t="str">
            <v>YZ</v>
          </cell>
          <cell r="G654">
            <v>6100</v>
          </cell>
          <cell r="H654" t="str">
            <v>Cost of Sales</v>
          </cell>
          <cell r="K654" t="str">
            <v>24.09.2009</v>
          </cell>
          <cell r="L654" t="str">
            <v>RFC_COMM</v>
          </cell>
          <cell r="M654">
            <v>93</v>
          </cell>
          <cell r="N654">
            <v>671000</v>
          </cell>
          <cell r="O654" t="str">
            <v>Produits Endommages</v>
          </cell>
        </row>
        <row r="655">
          <cell r="B655">
            <v>6415460</v>
          </cell>
          <cell r="C655" t="str">
            <v>Warranty Yaz Oth</v>
          </cell>
          <cell r="D655" t="str">
            <v>Warranty Yaz Oth</v>
          </cell>
          <cell r="F655" t="str">
            <v>YZ</v>
          </cell>
          <cell r="G655">
            <v>6100</v>
          </cell>
          <cell r="H655" t="str">
            <v>Cost of Sales</v>
          </cell>
          <cell r="K655" t="str">
            <v>24.09.2009</v>
          </cell>
          <cell r="L655" t="str">
            <v>RFC_COMM</v>
          </cell>
          <cell r="M655">
            <v>93</v>
          </cell>
          <cell r="N655">
            <v>671000</v>
          </cell>
          <cell r="O655" t="str">
            <v>Produits Endommages</v>
          </cell>
        </row>
        <row r="656">
          <cell r="B656">
            <v>6450100</v>
          </cell>
          <cell r="C656" t="str">
            <v>Line Stoppage Extern</v>
          </cell>
          <cell r="D656" t="str">
            <v>Line Stoppage Claims - External</v>
          </cell>
          <cell r="F656" t="str">
            <v>YZ</v>
          </cell>
          <cell r="G656">
            <v>6100</v>
          </cell>
          <cell r="H656" t="str">
            <v>Cost of Sales</v>
          </cell>
          <cell r="K656" t="str">
            <v>20.08.2010</v>
          </cell>
          <cell r="L656" t="str">
            <v>RFC_COMM</v>
          </cell>
          <cell r="M656">
            <v>93</v>
          </cell>
          <cell r="N656">
            <v>672000</v>
          </cell>
          <cell r="O656" t="str">
            <v>Perte/arret ligne</v>
          </cell>
        </row>
        <row r="657">
          <cell r="B657">
            <v>6450310</v>
          </cell>
          <cell r="C657" t="str">
            <v>Line Stop Intraco</v>
          </cell>
          <cell r="D657" t="str">
            <v>Line Stoppage Claims - Intraco</v>
          </cell>
          <cell r="F657" t="str">
            <v>YZ</v>
          </cell>
          <cell r="G657">
            <v>6100</v>
          </cell>
          <cell r="H657" t="str">
            <v>Cost of Sales</v>
          </cell>
          <cell r="K657" t="str">
            <v>20.08.2010</v>
          </cell>
          <cell r="L657" t="str">
            <v>RFC_COMM</v>
          </cell>
          <cell r="M657">
            <v>93</v>
          </cell>
          <cell r="N657">
            <v>672000</v>
          </cell>
          <cell r="O657" t="str">
            <v>Perte/arret ligne</v>
          </cell>
        </row>
        <row r="658">
          <cell r="B658">
            <v>6450330</v>
          </cell>
          <cell r="C658" t="str">
            <v>Line Stoppa IntraGrp</v>
          </cell>
          <cell r="D658" t="str">
            <v>Line Stoppage Claims - Intra YEL Group</v>
          </cell>
          <cell r="F658" t="str">
            <v>YZ</v>
          </cell>
          <cell r="G658">
            <v>6100</v>
          </cell>
          <cell r="H658" t="str">
            <v>Cost of Sales</v>
          </cell>
          <cell r="K658" t="str">
            <v>20.08.2010</v>
          </cell>
          <cell r="L658" t="str">
            <v>RFC_COMM</v>
          </cell>
          <cell r="M658">
            <v>93</v>
          </cell>
          <cell r="N658">
            <v>672000</v>
          </cell>
          <cell r="O658" t="str">
            <v>Perte/arret ligne</v>
          </cell>
        </row>
        <row r="659">
          <cell r="B659">
            <v>6450360</v>
          </cell>
          <cell r="C659" t="str">
            <v>Line Stop Eur SBU</v>
          </cell>
          <cell r="D659" t="str">
            <v>Line Stoppage Claims - Europe SBU</v>
          </cell>
          <cell r="F659" t="str">
            <v>YZ</v>
          </cell>
          <cell r="G659">
            <v>6100</v>
          </cell>
          <cell r="H659" t="str">
            <v>Cost of Sales</v>
          </cell>
          <cell r="K659" t="str">
            <v>20.08.2010</v>
          </cell>
          <cell r="L659" t="str">
            <v>RFC_COMM</v>
          </cell>
          <cell r="M659">
            <v>93</v>
          </cell>
          <cell r="N659">
            <v>672000</v>
          </cell>
          <cell r="O659" t="str">
            <v>Perte/arret ligne</v>
          </cell>
        </row>
        <row r="660">
          <cell r="B660">
            <v>6450380</v>
          </cell>
          <cell r="C660" t="str">
            <v>Line Stoppage SYST</v>
          </cell>
          <cell r="D660" t="str">
            <v>Line Stoppage Claims - SYST</v>
          </cell>
          <cell r="F660" t="str">
            <v>YZ</v>
          </cell>
          <cell r="G660">
            <v>6100</v>
          </cell>
          <cell r="H660" t="str">
            <v>Cost of Sales</v>
          </cell>
          <cell r="K660" t="str">
            <v>20.08.2010</v>
          </cell>
          <cell r="L660" t="str">
            <v>RFC_COMM</v>
          </cell>
          <cell r="M660">
            <v>93</v>
          </cell>
          <cell r="N660">
            <v>672000</v>
          </cell>
          <cell r="O660" t="str">
            <v>Perte/arret ligne</v>
          </cell>
        </row>
        <row r="661">
          <cell r="B661">
            <v>6450410</v>
          </cell>
          <cell r="C661" t="str">
            <v>Line Stoppage YC</v>
          </cell>
          <cell r="D661" t="str">
            <v>Line Stoppage - Intercompany YC</v>
          </cell>
          <cell r="F661" t="str">
            <v>YZ</v>
          </cell>
          <cell r="G661">
            <v>6100</v>
          </cell>
          <cell r="H661" t="str">
            <v>Cost of Sales</v>
          </cell>
          <cell r="K661" t="str">
            <v>20.08.2010</v>
          </cell>
          <cell r="L661" t="str">
            <v>RFC_COMM</v>
          </cell>
          <cell r="M661">
            <v>93</v>
          </cell>
          <cell r="N661">
            <v>672000</v>
          </cell>
          <cell r="O661" t="str">
            <v>Perte/arret ligne</v>
          </cell>
        </row>
        <row r="662">
          <cell r="B662">
            <v>6450460</v>
          </cell>
          <cell r="C662" t="str">
            <v>Line Stoppag Yzk Oth</v>
          </cell>
          <cell r="D662" t="str">
            <v>Line Stoppage - Yazaki Other</v>
          </cell>
          <cell r="F662" t="str">
            <v>YZ</v>
          </cell>
          <cell r="G662">
            <v>6100</v>
          </cell>
          <cell r="H662" t="str">
            <v>Cost of Sales</v>
          </cell>
          <cell r="K662" t="str">
            <v>20.08.2010</v>
          </cell>
          <cell r="L662" t="str">
            <v>RFC_COMM</v>
          </cell>
          <cell r="M662">
            <v>93</v>
          </cell>
          <cell r="N662">
            <v>672000</v>
          </cell>
          <cell r="O662" t="str">
            <v>Perte/arret ligne</v>
          </cell>
        </row>
        <row r="663">
          <cell r="B663">
            <v>6510000</v>
          </cell>
          <cell r="C663" t="str">
            <v>D&amp;D COS Abs Internal</v>
          </cell>
          <cell r="D663" t="str">
            <v>D&amp;D Cost of Sales - Abs Internal</v>
          </cell>
          <cell r="F663" t="str">
            <v>YZ</v>
          </cell>
          <cell r="G663">
            <v>6100</v>
          </cell>
          <cell r="H663" t="str">
            <v>Cost of Sales</v>
          </cell>
          <cell r="K663" t="str">
            <v>27.10.2008</v>
          </cell>
          <cell r="L663" t="str">
            <v>RFC_COMM</v>
          </cell>
          <cell r="M663">
            <v>93</v>
          </cell>
          <cell r="N663">
            <v>604016</v>
          </cell>
          <cell r="O663" t="str">
            <v>Achats de travaux et d'etudes</v>
          </cell>
        </row>
        <row r="664">
          <cell r="B664">
            <v>6510031</v>
          </cell>
          <cell r="C664" t="str">
            <v>D&amp;D Impairment Loss</v>
          </cell>
          <cell r="D664" t="str">
            <v>D&amp;D Impairment Loss - unplanned depreciation</v>
          </cell>
          <cell r="F664" t="str">
            <v>YZ</v>
          </cell>
          <cell r="G664">
            <v>6100</v>
          </cell>
          <cell r="H664" t="str">
            <v>Cost of Sales</v>
          </cell>
          <cell r="K664" t="str">
            <v>29.12.2014</v>
          </cell>
          <cell r="L664" t="str">
            <v>RFC_COMM</v>
          </cell>
          <cell r="M664">
            <v>93</v>
          </cell>
        </row>
        <row r="665">
          <cell r="B665">
            <v>6510040</v>
          </cell>
          <cell r="C665" t="str">
            <v>D&amp;D Freight</v>
          </cell>
          <cell r="D665" t="str">
            <v>D&amp;D Freight COS for  prototypes</v>
          </cell>
          <cell r="F665" t="str">
            <v>YZ</v>
          </cell>
          <cell r="G665">
            <v>6100</v>
          </cell>
          <cell r="H665" t="str">
            <v>Cost of Sales</v>
          </cell>
          <cell r="K665" t="str">
            <v>11.12.2014</v>
          </cell>
          <cell r="L665" t="str">
            <v>RFC_COMM</v>
          </cell>
          <cell r="M665">
            <v>93</v>
          </cell>
          <cell r="N665">
            <v>624210</v>
          </cell>
          <cell r="O665" t="str">
            <v>Transport sur les ventes</v>
          </cell>
        </row>
        <row r="666">
          <cell r="B666">
            <v>6510100</v>
          </cell>
          <cell r="C666" t="str">
            <v>D&amp;D COS External</v>
          </cell>
          <cell r="D666" t="str">
            <v>D&amp;D Cost of Sales - External</v>
          </cell>
          <cell r="F666" t="str">
            <v>YZ</v>
          </cell>
          <cell r="G666">
            <v>6100</v>
          </cell>
          <cell r="H666" t="str">
            <v>Cost of Sales</v>
          </cell>
          <cell r="K666" t="str">
            <v>02.02.2006</v>
          </cell>
          <cell r="L666" t="str">
            <v>UNGERAC</v>
          </cell>
          <cell r="M666">
            <v>93</v>
          </cell>
          <cell r="N666">
            <v>604030</v>
          </cell>
          <cell r="O666" t="str">
            <v>Achats de travaux et d'etudes</v>
          </cell>
        </row>
        <row r="667">
          <cell r="B667">
            <v>6510310</v>
          </cell>
          <cell r="C667" t="str">
            <v>D&amp;D COS Intraco</v>
          </cell>
          <cell r="D667" t="str">
            <v>D&amp;D Cost of Sales - Intraco</v>
          </cell>
          <cell r="F667" t="str">
            <v>YZ</v>
          </cell>
          <cell r="G667">
            <v>6100</v>
          </cell>
          <cell r="H667" t="str">
            <v>Cost of Sales</v>
          </cell>
          <cell r="K667" t="str">
            <v>02.02.2006</v>
          </cell>
          <cell r="L667" t="str">
            <v>UNGERAC</v>
          </cell>
          <cell r="M667">
            <v>93</v>
          </cell>
          <cell r="N667">
            <v>604031</v>
          </cell>
          <cell r="O667" t="str">
            <v>Achats de travaux et d'etudes</v>
          </cell>
        </row>
        <row r="668">
          <cell r="B668">
            <v>6510330</v>
          </cell>
          <cell r="C668" t="str">
            <v>D&amp;D COS IntraGrp</v>
          </cell>
          <cell r="D668" t="str">
            <v>D&amp;D Cost of Sales - Intra YEL Group</v>
          </cell>
          <cell r="F668" t="str">
            <v>YZ</v>
          </cell>
          <cell r="G668">
            <v>6100</v>
          </cell>
          <cell r="H668" t="str">
            <v>Cost of Sales</v>
          </cell>
          <cell r="K668" t="str">
            <v>02.02.2006</v>
          </cell>
          <cell r="L668" t="str">
            <v>UNGERAC</v>
          </cell>
          <cell r="M668">
            <v>93</v>
          </cell>
          <cell r="N668">
            <v>604032</v>
          </cell>
          <cell r="O668" t="str">
            <v>Achats de travaux et d'etudes</v>
          </cell>
        </row>
        <row r="669">
          <cell r="B669">
            <v>6510360</v>
          </cell>
          <cell r="C669" t="str">
            <v>D&amp;D COS Eur SBU</v>
          </cell>
          <cell r="D669" t="str">
            <v>D&amp;D Cost of Sales - Europe SBU</v>
          </cell>
          <cell r="F669" t="str">
            <v>YZ</v>
          </cell>
          <cell r="G669">
            <v>6100</v>
          </cell>
          <cell r="H669" t="str">
            <v>Cost of Sales</v>
          </cell>
          <cell r="K669" t="str">
            <v>02.02.2006</v>
          </cell>
          <cell r="L669" t="str">
            <v>UNGERAC</v>
          </cell>
          <cell r="M669">
            <v>93</v>
          </cell>
          <cell r="N669">
            <v>604033</v>
          </cell>
          <cell r="O669" t="str">
            <v>Achats de travaux et d'etudes</v>
          </cell>
        </row>
        <row r="670">
          <cell r="B670">
            <v>6510380</v>
          </cell>
          <cell r="C670" t="str">
            <v>D&amp;D COS SYST</v>
          </cell>
          <cell r="D670" t="str">
            <v>D&amp;D Cost of Sales - SYST</v>
          </cell>
          <cell r="F670" t="str">
            <v>YZ</v>
          </cell>
          <cell r="G670">
            <v>6100</v>
          </cell>
          <cell r="H670" t="str">
            <v>Cost of Sales</v>
          </cell>
          <cell r="K670" t="str">
            <v>17.09.2008</v>
          </cell>
          <cell r="L670" t="str">
            <v>RFC_COMM</v>
          </cell>
          <cell r="M670">
            <v>93</v>
          </cell>
          <cell r="N670">
            <v>604033</v>
          </cell>
          <cell r="O670" t="str">
            <v>Achats de travaux et d'etudes</v>
          </cell>
        </row>
        <row r="671">
          <cell r="B671">
            <v>6510410</v>
          </cell>
          <cell r="C671" t="str">
            <v>D&amp;D COS YC</v>
          </cell>
          <cell r="D671" t="str">
            <v>D&amp;D Cost of Sales - Intercompany YC</v>
          </cell>
          <cell r="F671" t="str">
            <v>YZ</v>
          </cell>
          <cell r="G671">
            <v>6100</v>
          </cell>
          <cell r="H671" t="str">
            <v>Cost of Sales</v>
          </cell>
          <cell r="K671" t="str">
            <v>02.02.2006</v>
          </cell>
          <cell r="L671" t="str">
            <v>UNGERAC</v>
          </cell>
          <cell r="M671">
            <v>93</v>
          </cell>
          <cell r="N671">
            <v>604034</v>
          </cell>
          <cell r="O671" t="str">
            <v>Achats de travaux et d'etudes</v>
          </cell>
        </row>
        <row r="672">
          <cell r="B672">
            <v>6510460</v>
          </cell>
          <cell r="C672" t="str">
            <v>D&amp;D COS Yzk Oth</v>
          </cell>
          <cell r="D672" t="str">
            <v>D&amp;D Cost of Sales - Yazaki Other</v>
          </cell>
          <cell r="F672" t="str">
            <v>YZ</v>
          </cell>
          <cell r="G672">
            <v>6100</v>
          </cell>
          <cell r="H672" t="str">
            <v>Cost of Sales</v>
          </cell>
          <cell r="K672" t="str">
            <v>02.02.2006</v>
          </cell>
          <cell r="L672" t="str">
            <v>UNGERAC</v>
          </cell>
          <cell r="M672">
            <v>93</v>
          </cell>
          <cell r="N672">
            <v>604035</v>
          </cell>
          <cell r="O672" t="str">
            <v>Achats de travaux et d'etudes</v>
          </cell>
        </row>
        <row r="673">
          <cell r="B673">
            <v>6550360</v>
          </cell>
          <cell r="C673" t="str">
            <v>PTC Support COS SBU</v>
          </cell>
          <cell r="D673" t="str">
            <v>PTC Support Cost of Sales - Yazaki Europe SBU</v>
          </cell>
          <cell r="F673" t="str">
            <v>YZ</v>
          </cell>
          <cell r="G673">
            <v>6100</v>
          </cell>
          <cell r="H673" t="str">
            <v>Cost of Sales</v>
          </cell>
          <cell r="K673" t="str">
            <v>19.10.2006</v>
          </cell>
          <cell r="L673" t="str">
            <v>HARDYJA</v>
          </cell>
          <cell r="M673">
            <v>93</v>
          </cell>
          <cell r="N673">
            <v>604036</v>
          </cell>
          <cell r="O673" t="str">
            <v>PTC Support</v>
          </cell>
        </row>
        <row r="674">
          <cell r="B674">
            <v>6570100</v>
          </cell>
          <cell r="C674" t="str">
            <v>Other COS External</v>
          </cell>
          <cell r="D674" t="str">
            <v>Other COS External</v>
          </cell>
          <cell r="F674" t="str">
            <v>YZ</v>
          </cell>
          <cell r="G674">
            <v>6100</v>
          </cell>
          <cell r="H674" t="str">
            <v>Cost of Sales</v>
          </cell>
          <cell r="K674" t="str">
            <v>23.07.2014</v>
          </cell>
          <cell r="L674" t="str">
            <v>RFC_COMM</v>
          </cell>
          <cell r="M674">
            <v>93</v>
          </cell>
          <cell r="N674">
            <v>999002</v>
          </cell>
          <cell r="O674" t="str">
            <v>compte réflechis</v>
          </cell>
        </row>
        <row r="675">
          <cell r="B675">
            <v>6570410</v>
          </cell>
          <cell r="C675" t="str">
            <v>Other COS YC</v>
          </cell>
          <cell r="D675" t="str">
            <v>Other COS YC</v>
          </cell>
          <cell r="F675" t="str">
            <v>YZ</v>
          </cell>
          <cell r="G675">
            <v>6100</v>
          </cell>
          <cell r="H675" t="str">
            <v>Cost of Sales</v>
          </cell>
          <cell r="K675" t="str">
            <v>23.07.2014</v>
          </cell>
          <cell r="L675" t="str">
            <v>RFC_COMM</v>
          </cell>
          <cell r="M675">
            <v>93</v>
          </cell>
          <cell r="N675">
            <v>999002</v>
          </cell>
          <cell r="O675" t="str">
            <v>compte réflechis</v>
          </cell>
        </row>
        <row r="676">
          <cell r="B676">
            <v>6570460</v>
          </cell>
          <cell r="C676" t="str">
            <v>Other COS Yzk Other</v>
          </cell>
          <cell r="D676" t="str">
            <v>Other COS Yzk Other</v>
          </cell>
          <cell r="F676" t="str">
            <v>YZ</v>
          </cell>
          <cell r="G676">
            <v>6100</v>
          </cell>
          <cell r="H676" t="str">
            <v>Cost of Sales</v>
          </cell>
          <cell r="K676" t="str">
            <v>23.07.2014</v>
          </cell>
          <cell r="L676" t="str">
            <v>RFC_COMM</v>
          </cell>
          <cell r="M676">
            <v>93</v>
          </cell>
          <cell r="N676">
            <v>999002</v>
          </cell>
          <cell r="O676" t="str">
            <v>compte réflechis</v>
          </cell>
        </row>
        <row r="677">
          <cell r="B677">
            <v>6615010</v>
          </cell>
          <cell r="C677" t="str">
            <v>Man Var OH Lab</v>
          </cell>
          <cell r="D677" t="str">
            <v>Manufacturing Variance - Labour Based Overheads</v>
          </cell>
          <cell r="F677" t="str">
            <v>YZ</v>
          </cell>
          <cell r="G677">
            <v>6600</v>
          </cell>
          <cell r="H677" t="str">
            <v>Cost of Sales - others</v>
          </cell>
          <cell r="K677" t="str">
            <v>02.02.2006</v>
          </cell>
          <cell r="L677" t="str">
            <v>UNGERAC</v>
          </cell>
          <cell r="M677">
            <v>93</v>
          </cell>
          <cell r="N677">
            <v>640000</v>
          </cell>
          <cell r="O677" t="str">
            <v>Salaires et compléments de salaires.</v>
          </cell>
        </row>
        <row r="678">
          <cell r="B678">
            <v>6615020</v>
          </cell>
          <cell r="C678" t="str">
            <v>Man Var OH Occ</v>
          </cell>
          <cell r="D678" t="str">
            <v>Manufacturing Variance - Occupancy Based Overheads</v>
          </cell>
          <cell r="F678" t="str">
            <v>YZ</v>
          </cell>
          <cell r="G678">
            <v>6600</v>
          </cell>
          <cell r="H678" t="str">
            <v>Cost of Sales - others</v>
          </cell>
          <cell r="K678" t="str">
            <v>02.02.2006</v>
          </cell>
          <cell r="L678" t="str">
            <v>UNGERAC</v>
          </cell>
          <cell r="M678">
            <v>93</v>
          </cell>
          <cell r="N678">
            <v>630100</v>
          </cell>
          <cell r="O678" t="str">
            <v>Autres Charges diverses ordinaires</v>
          </cell>
        </row>
        <row r="679">
          <cell r="B679">
            <v>6615030</v>
          </cell>
          <cell r="C679" t="str">
            <v>Man Var OH Mach</v>
          </cell>
          <cell r="D679" t="str">
            <v>Manufacturing Variance - Machine Based Overheads</v>
          </cell>
          <cell r="F679" t="str">
            <v>YZ</v>
          </cell>
          <cell r="G679">
            <v>6600</v>
          </cell>
          <cell r="H679" t="str">
            <v>Cost of Sales - others</v>
          </cell>
          <cell r="K679" t="str">
            <v>02.02.2006</v>
          </cell>
          <cell r="L679" t="str">
            <v>UNGERAC</v>
          </cell>
          <cell r="M679">
            <v>93</v>
          </cell>
          <cell r="N679">
            <v>630100</v>
          </cell>
          <cell r="O679" t="str">
            <v>Autres Charges diverses ordinaires</v>
          </cell>
        </row>
        <row r="680">
          <cell r="B680">
            <v>6620120</v>
          </cell>
          <cell r="C680" t="str">
            <v>Man Var Mat Scrap</v>
          </cell>
          <cell r="D680" t="str">
            <v>Manufacturing Variance - Material Scrap</v>
          </cell>
          <cell r="F680" t="str">
            <v>YZ</v>
          </cell>
          <cell r="G680">
            <v>6600</v>
          </cell>
          <cell r="H680" t="str">
            <v>Cost of Sales - others</v>
          </cell>
          <cell r="K680" t="str">
            <v>02.02.2006</v>
          </cell>
          <cell r="L680" t="str">
            <v>UNGERAC</v>
          </cell>
          <cell r="M680">
            <v>93</v>
          </cell>
          <cell r="N680">
            <v>601000</v>
          </cell>
          <cell r="O680" t="str">
            <v>Ach.stockés- Matières prem. et fournitures liées</v>
          </cell>
        </row>
        <row r="681">
          <cell r="B681">
            <v>6620130</v>
          </cell>
          <cell r="C681" t="str">
            <v>Man Var Mat Usage</v>
          </cell>
          <cell r="D681" t="str">
            <v>Manufacturing Variance - Material Usage-Engineered</v>
          </cell>
          <cell r="F681" t="str">
            <v>YZ</v>
          </cell>
          <cell r="G681">
            <v>6600</v>
          </cell>
          <cell r="H681" t="str">
            <v>Cost of Sales - others</v>
          </cell>
          <cell r="K681" t="str">
            <v>02.02.2006</v>
          </cell>
          <cell r="L681" t="str">
            <v>UNGERAC</v>
          </cell>
          <cell r="M681">
            <v>93</v>
          </cell>
          <cell r="N681">
            <v>630100</v>
          </cell>
          <cell r="O681" t="str">
            <v>Autres Charges diverses ordinaires</v>
          </cell>
        </row>
        <row r="682">
          <cell r="B682">
            <v>6620210</v>
          </cell>
          <cell r="C682" t="str">
            <v>Man Var Subcon</v>
          </cell>
          <cell r="D682" t="str">
            <v>Manufacturing Variance - Subcontracting</v>
          </cell>
          <cell r="F682" t="str">
            <v>YZ</v>
          </cell>
          <cell r="G682">
            <v>6600</v>
          </cell>
          <cell r="H682" t="str">
            <v>Cost of Sales - others</v>
          </cell>
          <cell r="K682" t="str">
            <v>02.02.2006</v>
          </cell>
          <cell r="L682" t="str">
            <v>UNGERAC</v>
          </cell>
          <cell r="M682">
            <v>93</v>
          </cell>
          <cell r="N682">
            <v>604000</v>
          </cell>
          <cell r="O682" t="str">
            <v>Achats d’études et de prestations de services</v>
          </cell>
        </row>
        <row r="683">
          <cell r="B683">
            <v>6620310</v>
          </cell>
          <cell r="C683" t="str">
            <v>Man Var Duties</v>
          </cell>
          <cell r="D683" t="str">
            <v>Manufacturing Variance - Import Duties</v>
          </cell>
          <cell r="F683" t="str">
            <v>YZ</v>
          </cell>
          <cell r="G683">
            <v>6600</v>
          </cell>
          <cell r="H683" t="str">
            <v>Cost of Sales - others</v>
          </cell>
          <cell r="K683" t="str">
            <v>02.02.2006</v>
          </cell>
          <cell r="L683" t="str">
            <v>UNGERAC</v>
          </cell>
          <cell r="M683">
            <v>93</v>
          </cell>
          <cell r="N683">
            <v>617100</v>
          </cell>
          <cell r="O683" t="str">
            <v>DIVERS SERVICES DOUANIERS</v>
          </cell>
        </row>
        <row r="684">
          <cell r="B684">
            <v>6620320</v>
          </cell>
          <cell r="C684" t="str">
            <v>Man Var Freight</v>
          </cell>
          <cell r="D684" t="str">
            <v>Manufacturing Variance - Freight</v>
          </cell>
          <cell r="F684" t="str">
            <v>YZ</v>
          </cell>
          <cell r="G684">
            <v>6600</v>
          </cell>
          <cell r="H684" t="str">
            <v>Cost of Sales - others</v>
          </cell>
          <cell r="K684" t="str">
            <v>02.02.2006</v>
          </cell>
          <cell r="L684" t="str">
            <v>UNGERAC</v>
          </cell>
          <cell r="M684">
            <v>93</v>
          </cell>
          <cell r="N684">
            <v>624100</v>
          </cell>
          <cell r="O684" t="str">
            <v>Transport sur les achats</v>
          </cell>
        </row>
        <row r="685">
          <cell r="B685">
            <v>6620330</v>
          </cell>
          <cell r="C685" t="str">
            <v>Man Var Packaging</v>
          </cell>
          <cell r="D685" t="str">
            <v>Manufacturing Variance - Packaging</v>
          </cell>
          <cell r="F685" t="str">
            <v>YZ</v>
          </cell>
          <cell r="G685">
            <v>6600</v>
          </cell>
          <cell r="H685" t="str">
            <v>Cost of Sales - others</v>
          </cell>
          <cell r="K685" t="str">
            <v>02.02.2006</v>
          </cell>
          <cell r="L685" t="str">
            <v>UNGERAC</v>
          </cell>
          <cell r="M685">
            <v>93</v>
          </cell>
          <cell r="N685">
            <v>606100</v>
          </cell>
          <cell r="O685" t="str">
            <v>ACHAT N.STOCKES EMBALLAGES</v>
          </cell>
        </row>
        <row r="686">
          <cell r="B686">
            <v>6660000</v>
          </cell>
          <cell r="C686" t="str">
            <v>PPV Reassignment</v>
          </cell>
          <cell r="D686" t="str">
            <v>PPV Reassignment</v>
          </cell>
          <cell r="F686" t="str">
            <v>YZ</v>
          </cell>
          <cell r="G686">
            <v>6600</v>
          </cell>
          <cell r="H686" t="str">
            <v>Cost of Sales - others</v>
          </cell>
          <cell r="K686" t="str">
            <v>02.02.2006</v>
          </cell>
          <cell r="L686" t="str">
            <v>UNGERAC</v>
          </cell>
          <cell r="M686">
            <v>93</v>
          </cell>
          <cell r="N686">
            <v>601000</v>
          </cell>
          <cell r="O686" t="str">
            <v>Ach.stockés- Matières prem. et fournitures liées</v>
          </cell>
        </row>
        <row r="687">
          <cell r="B687">
            <v>6665000</v>
          </cell>
          <cell r="C687" t="str">
            <v>PPV on Rebates</v>
          </cell>
          <cell r="D687" t="str">
            <v>PPV on Rebates</v>
          </cell>
          <cell r="F687" t="str">
            <v>YZ</v>
          </cell>
          <cell r="G687">
            <v>6600</v>
          </cell>
          <cell r="H687" t="str">
            <v>Cost of Sales - others</v>
          </cell>
          <cell r="K687" t="str">
            <v>25.02.2010</v>
          </cell>
          <cell r="L687" t="str">
            <v>RFC_COMM</v>
          </cell>
          <cell r="M687">
            <v>93</v>
          </cell>
          <cell r="N687">
            <v>609100</v>
          </cell>
          <cell r="O687" t="str">
            <v>Rabais, remises et ristournes obtenus sur achats</v>
          </cell>
        </row>
        <row r="688">
          <cell r="B688">
            <v>6670000</v>
          </cell>
          <cell r="C688" t="str">
            <v>PPV vs Standard</v>
          </cell>
          <cell r="D688" t="str">
            <v>PPV Against Standard</v>
          </cell>
          <cell r="F688" t="str">
            <v>YZ</v>
          </cell>
          <cell r="G688">
            <v>6600</v>
          </cell>
          <cell r="H688" t="str">
            <v>Cost of Sales - others</v>
          </cell>
          <cell r="K688" t="str">
            <v>02.02.2006</v>
          </cell>
          <cell r="L688" t="str">
            <v>UNGERAC</v>
          </cell>
          <cell r="M688">
            <v>93</v>
          </cell>
          <cell r="N688">
            <v>601000</v>
          </cell>
          <cell r="O688" t="str">
            <v>Ach.stockés- Matières prem. et fournitures liées</v>
          </cell>
        </row>
        <row r="689">
          <cell r="B689">
            <v>6680000</v>
          </cell>
          <cell r="C689" t="str">
            <v>PPV on Currency</v>
          </cell>
          <cell r="D689" t="str">
            <v>PPV on Currency Movements</v>
          </cell>
          <cell r="F689" t="str">
            <v>YZ</v>
          </cell>
          <cell r="G689">
            <v>6600</v>
          </cell>
          <cell r="H689" t="str">
            <v>Cost of Sales - others</v>
          </cell>
          <cell r="K689" t="str">
            <v>02.02.2006</v>
          </cell>
          <cell r="L689" t="str">
            <v>UNGERAC</v>
          </cell>
          <cell r="M689">
            <v>93</v>
          </cell>
          <cell r="N689">
            <v>601000</v>
          </cell>
          <cell r="O689" t="str">
            <v>Ach.stockés- Matières prem. et fournitures liées</v>
          </cell>
        </row>
        <row r="690">
          <cell r="B690">
            <v>6685000</v>
          </cell>
          <cell r="C690" t="str">
            <v>PPV on Supp Discount</v>
          </cell>
          <cell r="D690" t="str">
            <v>PPV on Supplier  Discounts</v>
          </cell>
          <cell r="F690" t="str">
            <v>YZ</v>
          </cell>
          <cell r="G690">
            <v>6600</v>
          </cell>
          <cell r="H690" t="str">
            <v>Cost of Sales - others</v>
          </cell>
          <cell r="K690" t="str">
            <v>19.08.2010</v>
          </cell>
          <cell r="L690" t="str">
            <v>RFC_COMM</v>
          </cell>
          <cell r="M690">
            <v>93</v>
          </cell>
          <cell r="N690">
            <v>609100</v>
          </cell>
          <cell r="O690" t="str">
            <v>Rabais, remises et ristournes obtenus sur achats</v>
          </cell>
        </row>
        <row r="691">
          <cell r="B691">
            <v>6690000</v>
          </cell>
          <cell r="C691" t="str">
            <v>PPV on Import Duties</v>
          </cell>
          <cell r="D691" t="str">
            <v>PPV due to Import Duties Against STD</v>
          </cell>
          <cell r="F691" t="str">
            <v>YZ</v>
          </cell>
          <cell r="G691">
            <v>6600</v>
          </cell>
          <cell r="H691" t="str">
            <v>Cost of Sales - others</v>
          </cell>
          <cell r="K691" t="str">
            <v>02.02.2006</v>
          </cell>
          <cell r="L691" t="str">
            <v>UNGERAC</v>
          </cell>
          <cell r="M691">
            <v>93</v>
          </cell>
          <cell r="N691">
            <v>617100</v>
          </cell>
          <cell r="O691" t="str">
            <v>DIVERS SERVICES DOUANIERS</v>
          </cell>
        </row>
        <row r="692">
          <cell r="B692">
            <v>6692000</v>
          </cell>
          <cell r="C692" t="str">
            <v>PPV on Imp Duties PO</v>
          </cell>
          <cell r="D692" t="str">
            <v>PPV due to Import Duties Against PO</v>
          </cell>
          <cell r="F692" t="str">
            <v>YZ</v>
          </cell>
          <cell r="G692">
            <v>6600</v>
          </cell>
          <cell r="H692" t="str">
            <v>Cost of Sales - others</v>
          </cell>
          <cell r="K692" t="str">
            <v>23.10.2006</v>
          </cell>
          <cell r="L692" t="str">
            <v>HARDYJA</v>
          </cell>
          <cell r="M692">
            <v>93</v>
          </cell>
          <cell r="N692">
            <v>617100</v>
          </cell>
          <cell r="O692" t="str">
            <v>DIVERS SERVICES DOUANIERS</v>
          </cell>
        </row>
        <row r="693">
          <cell r="B693">
            <v>6695000</v>
          </cell>
          <cell r="C693" t="str">
            <v>PPV on Freight</v>
          </cell>
          <cell r="D693" t="str">
            <v>PPV due to Freight Accruals against STD</v>
          </cell>
          <cell r="F693" t="str">
            <v>YZ</v>
          </cell>
          <cell r="G693">
            <v>6600</v>
          </cell>
          <cell r="H693" t="str">
            <v>Cost of Sales - others</v>
          </cell>
          <cell r="K693" t="str">
            <v>02.02.2006</v>
          </cell>
          <cell r="L693" t="str">
            <v>UNGERAC</v>
          </cell>
          <cell r="M693">
            <v>93</v>
          </cell>
          <cell r="N693">
            <v>624100</v>
          </cell>
          <cell r="O693" t="str">
            <v>Transport sur les achats</v>
          </cell>
        </row>
        <row r="694">
          <cell r="B694">
            <v>6696000</v>
          </cell>
          <cell r="C694" t="str">
            <v>PPV on Freight PO</v>
          </cell>
          <cell r="D694" t="str">
            <v>PPV due to Freight Accruals against PO</v>
          </cell>
          <cell r="F694" t="str">
            <v>YZ</v>
          </cell>
          <cell r="G694">
            <v>6600</v>
          </cell>
          <cell r="H694" t="str">
            <v>Cost of Sales - others</v>
          </cell>
          <cell r="K694" t="str">
            <v>23.10.2006</v>
          </cell>
          <cell r="L694" t="str">
            <v>HARDYJA</v>
          </cell>
          <cell r="M694">
            <v>93</v>
          </cell>
          <cell r="N694">
            <v>624100</v>
          </cell>
          <cell r="O694" t="str">
            <v>Transport sur les achats</v>
          </cell>
        </row>
        <row r="695">
          <cell r="B695">
            <v>6697000</v>
          </cell>
          <cell r="C695" t="str">
            <v>PPV on Custom Duties</v>
          </cell>
          <cell r="D695" t="str">
            <v>PPV due to Customs Duties</v>
          </cell>
          <cell r="F695" t="str">
            <v>YZ</v>
          </cell>
          <cell r="G695">
            <v>6600</v>
          </cell>
          <cell r="H695" t="str">
            <v>Cost of Sales - others</v>
          </cell>
          <cell r="K695" t="str">
            <v>31.01.2012</v>
          </cell>
          <cell r="L695" t="str">
            <v>RFC_COMM</v>
          </cell>
          <cell r="M695">
            <v>93</v>
          </cell>
          <cell r="N695">
            <v>617100</v>
          </cell>
          <cell r="O695" t="str">
            <v>DIVERS SERVICES DOUANIERS</v>
          </cell>
        </row>
        <row r="696">
          <cell r="B696">
            <v>6710100</v>
          </cell>
          <cell r="C696" t="str">
            <v>Stocktake Vars Pos</v>
          </cell>
          <cell r="D696" t="str">
            <v>Stocktake Variances - Positive</v>
          </cell>
          <cell r="F696" t="str">
            <v>YZ</v>
          </cell>
          <cell r="G696">
            <v>6600</v>
          </cell>
          <cell r="H696" t="str">
            <v>Cost of Sales - others</v>
          </cell>
          <cell r="K696" t="str">
            <v>02.02.2006</v>
          </cell>
          <cell r="L696" t="str">
            <v>UNGERAC</v>
          </cell>
          <cell r="M696">
            <v>93</v>
          </cell>
          <cell r="N696">
            <v>603000</v>
          </cell>
          <cell r="O696" t="str">
            <v>VARIATION DE STOCKS</v>
          </cell>
        </row>
        <row r="697">
          <cell r="B697">
            <v>6710200</v>
          </cell>
          <cell r="C697" t="str">
            <v>Stocktake Vars Neg</v>
          </cell>
          <cell r="D697" t="str">
            <v>Stocktake Variances - Negative</v>
          </cell>
          <cell r="F697" t="str">
            <v>YZ</v>
          </cell>
          <cell r="G697">
            <v>6600</v>
          </cell>
          <cell r="H697" t="str">
            <v>Cost of Sales - others</v>
          </cell>
          <cell r="K697" t="str">
            <v>02.02.2006</v>
          </cell>
          <cell r="L697" t="str">
            <v>UNGERAC</v>
          </cell>
          <cell r="M697">
            <v>93</v>
          </cell>
          <cell r="N697">
            <v>603000</v>
          </cell>
          <cell r="O697" t="str">
            <v>VARIATION DE STOCKS</v>
          </cell>
        </row>
        <row r="698">
          <cell r="B698">
            <v>6720000</v>
          </cell>
          <cell r="C698" t="str">
            <v>Prov for Slow Stk</v>
          </cell>
          <cell r="D698" t="str">
            <v>Prov for Slow Stk</v>
          </cell>
          <cell r="F698" t="str">
            <v>YZ</v>
          </cell>
          <cell r="G698">
            <v>6600</v>
          </cell>
          <cell r="H698" t="str">
            <v>Cost of Sales - others</v>
          </cell>
          <cell r="K698" t="str">
            <v>02.02.2006</v>
          </cell>
          <cell r="L698" t="str">
            <v>UNGERAC</v>
          </cell>
          <cell r="M698">
            <v>93</v>
          </cell>
          <cell r="N698">
            <v>681731</v>
          </cell>
          <cell r="O698" t="str">
            <v>Provision pour depreciation du stock</v>
          </cell>
        </row>
        <row r="699">
          <cell r="B699">
            <v>6721000</v>
          </cell>
          <cell r="C699" t="str">
            <v>Prov for Obs Stk</v>
          </cell>
          <cell r="D699" t="str">
            <v>Provision for Obsolete Stock</v>
          </cell>
          <cell r="F699" t="str">
            <v>YZ</v>
          </cell>
          <cell r="G699">
            <v>6600</v>
          </cell>
          <cell r="H699" t="str">
            <v>Cost of Sales - others</v>
          </cell>
          <cell r="K699" t="str">
            <v>02.02.2006</v>
          </cell>
          <cell r="L699" t="str">
            <v>UNGERAC</v>
          </cell>
          <cell r="M699">
            <v>93</v>
          </cell>
          <cell r="N699">
            <v>681732</v>
          </cell>
          <cell r="O699" t="str">
            <v>Provision pour depreciation du stock</v>
          </cell>
        </row>
        <row r="700">
          <cell r="B700">
            <v>6725000</v>
          </cell>
          <cell r="C700" t="str">
            <v>RM Inventory Adjust</v>
          </cell>
          <cell r="D700" t="str">
            <v>Raw Material Inventory Adjustments</v>
          </cell>
          <cell r="F700" t="str">
            <v>YZ</v>
          </cell>
          <cell r="G700">
            <v>6600</v>
          </cell>
          <cell r="H700" t="str">
            <v>Cost of Sales - others</v>
          </cell>
          <cell r="K700" t="str">
            <v>02.02.2006</v>
          </cell>
          <cell r="L700" t="str">
            <v>UNGERAC</v>
          </cell>
          <cell r="M700">
            <v>93</v>
          </cell>
          <cell r="N700">
            <v>603000</v>
          </cell>
          <cell r="O700" t="str">
            <v>VARIATION DE STOCKS</v>
          </cell>
        </row>
        <row r="701">
          <cell r="B701">
            <v>6725500</v>
          </cell>
          <cell r="C701" t="str">
            <v>FG Inventory Adjust</v>
          </cell>
          <cell r="D701" t="str">
            <v>Finished Goods Inventory Adjustments</v>
          </cell>
          <cell r="F701" t="str">
            <v>YZ</v>
          </cell>
          <cell r="G701">
            <v>6600</v>
          </cell>
          <cell r="H701" t="str">
            <v>Cost of Sales - others</v>
          </cell>
          <cell r="K701" t="str">
            <v>03.02.2006</v>
          </cell>
          <cell r="L701" t="str">
            <v>BRANDEST</v>
          </cell>
          <cell r="M701">
            <v>93</v>
          </cell>
          <cell r="N701">
            <v>713000</v>
          </cell>
          <cell r="O701" t="str">
            <v>VARIATION DE STOCKS</v>
          </cell>
        </row>
        <row r="702">
          <cell r="B702">
            <v>6730000</v>
          </cell>
          <cell r="C702" t="str">
            <v>Raw Materials Scrap</v>
          </cell>
          <cell r="D702" t="str">
            <v>Raw Material Inventory Scrap</v>
          </cell>
          <cell r="F702" t="str">
            <v>YZ</v>
          </cell>
          <cell r="G702">
            <v>6600</v>
          </cell>
          <cell r="H702" t="str">
            <v>Cost of Sales - others</v>
          </cell>
          <cell r="K702" t="str">
            <v>02.02.2006</v>
          </cell>
          <cell r="L702" t="str">
            <v>UNGERAC</v>
          </cell>
          <cell r="M702">
            <v>93</v>
          </cell>
          <cell r="N702">
            <v>603000</v>
          </cell>
          <cell r="O702" t="str">
            <v>VARIATION DE STOCKS</v>
          </cell>
        </row>
        <row r="703">
          <cell r="B703">
            <v>6731000</v>
          </cell>
          <cell r="C703" t="str">
            <v>Finnished Good Scrap</v>
          </cell>
          <cell r="D703" t="str">
            <v>Finnished Goods Inventory Scrap</v>
          </cell>
          <cell r="F703" t="str">
            <v>YZ</v>
          </cell>
          <cell r="G703">
            <v>6600</v>
          </cell>
          <cell r="H703" t="str">
            <v>Cost of Sales - others</v>
          </cell>
          <cell r="K703" t="str">
            <v>02.02.2006</v>
          </cell>
          <cell r="L703" t="str">
            <v>UNGERAC</v>
          </cell>
          <cell r="M703">
            <v>93</v>
          </cell>
          <cell r="N703">
            <v>713000</v>
          </cell>
          <cell r="O703" t="str">
            <v>VARIATION DE STOCKS</v>
          </cell>
        </row>
        <row r="704">
          <cell r="B704">
            <v>6770000</v>
          </cell>
          <cell r="C704" t="str">
            <v>Inventory Reval RM</v>
          </cell>
          <cell r="D704" t="str">
            <v>Inventory Revaluation Raw Materials</v>
          </cell>
          <cell r="F704" t="str">
            <v>YZ</v>
          </cell>
          <cell r="G704">
            <v>6600</v>
          </cell>
          <cell r="H704" t="str">
            <v>Cost of Sales - others</v>
          </cell>
          <cell r="K704" t="str">
            <v>02.02.2006</v>
          </cell>
          <cell r="L704" t="str">
            <v>UNGERAC</v>
          </cell>
          <cell r="M704">
            <v>93</v>
          </cell>
          <cell r="N704">
            <v>603000</v>
          </cell>
          <cell r="O704" t="str">
            <v>VARIATION DE STOCKS</v>
          </cell>
        </row>
        <row r="705">
          <cell r="B705">
            <v>6771000</v>
          </cell>
          <cell r="C705" t="str">
            <v>Inventory Reval FG</v>
          </cell>
          <cell r="D705" t="str">
            <v>Inventory Revaluation Finished Goods</v>
          </cell>
          <cell r="F705" t="str">
            <v>YZ</v>
          </cell>
          <cell r="G705">
            <v>6600</v>
          </cell>
          <cell r="H705" t="str">
            <v>Cost of Sales - others</v>
          </cell>
          <cell r="K705" t="str">
            <v>02.02.2006</v>
          </cell>
          <cell r="L705" t="str">
            <v>UNGERAC</v>
          </cell>
          <cell r="M705">
            <v>93</v>
          </cell>
          <cell r="N705">
            <v>713000</v>
          </cell>
          <cell r="O705" t="str">
            <v>VARIATION DE STOCKS</v>
          </cell>
        </row>
        <row r="706">
          <cell r="B706">
            <v>6773000</v>
          </cell>
          <cell r="C706" t="str">
            <v>SC2 variances RM</v>
          </cell>
          <cell r="D706" t="str">
            <v>SC2 variances RM</v>
          </cell>
          <cell r="F706" t="str">
            <v>YZ</v>
          </cell>
          <cell r="G706">
            <v>6600</v>
          </cell>
          <cell r="H706" t="str">
            <v>Cost of Sales - others</v>
          </cell>
          <cell r="K706" t="str">
            <v>11.08.2015</v>
          </cell>
          <cell r="L706" t="str">
            <v>RFC_COMM</v>
          </cell>
          <cell r="M706">
            <v>93</v>
          </cell>
          <cell r="N706">
            <v>603000</v>
          </cell>
          <cell r="O706" t="str">
            <v>VARIATION DE STOCKS</v>
          </cell>
        </row>
        <row r="707">
          <cell r="B707">
            <v>6774000</v>
          </cell>
          <cell r="C707" t="str">
            <v>SC2 variances WIP</v>
          </cell>
          <cell r="D707" t="str">
            <v>SC2 variances WIP</v>
          </cell>
          <cell r="F707" t="str">
            <v>YZ</v>
          </cell>
          <cell r="G707">
            <v>6600</v>
          </cell>
          <cell r="H707" t="str">
            <v>Cost of Sales - others</v>
          </cell>
          <cell r="K707" t="str">
            <v>11.08.2015</v>
          </cell>
          <cell r="L707" t="str">
            <v>RFC_COMM</v>
          </cell>
          <cell r="M707">
            <v>93</v>
          </cell>
          <cell r="N707">
            <v>713000</v>
          </cell>
          <cell r="O707" t="str">
            <v>VARIATION DE STOCKS</v>
          </cell>
        </row>
        <row r="708">
          <cell r="B708">
            <v>6775000</v>
          </cell>
          <cell r="C708" t="str">
            <v>SC2 variances FG</v>
          </cell>
          <cell r="D708" t="str">
            <v>SC2 variances FG</v>
          </cell>
          <cell r="F708" t="str">
            <v>YZ</v>
          </cell>
          <cell r="G708">
            <v>6600</v>
          </cell>
          <cell r="H708" t="str">
            <v>Cost of Sales - others</v>
          </cell>
          <cell r="K708" t="str">
            <v>11.08.2015</v>
          </cell>
          <cell r="L708" t="str">
            <v>RFC_COMM</v>
          </cell>
          <cell r="M708">
            <v>93</v>
          </cell>
          <cell r="N708">
            <v>713000</v>
          </cell>
          <cell r="O708" t="str">
            <v>VARIATION DE STOCKS</v>
          </cell>
        </row>
        <row r="709">
          <cell r="B709">
            <v>6790000</v>
          </cell>
          <cell r="C709" t="str">
            <v>Inv Trfr Clearing</v>
          </cell>
          <cell r="D709" t="str">
            <v>Inventory Transfer Clearing Account</v>
          </cell>
          <cell r="F709" t="str">
            <v>YZ</v>
          </cell>
          <cell r="G709">
            <v>6600</v>
          </cell>
          <cell r="H709" t="str">
            <v>Cost of Sales - others</v>
          </cell>
          <cell r="K709" t="str">
            <v>02.02.2006</v>
          </cell>
          <cell r="L709" t="str">
            <v>UNGERAC</v>
          </cell>
          <cell r="M709">
            <v>93</v>
          </cell>
          <cell r="N709">
            <v>608000</v>
          </cell>
          <cell r="O709" t="str">
            <v>Achats liés à une modification comptable</v>
          </cell>
        </row>
        <row r="710">
          <cell r="B710">
            <v>6810100</v>
          </cell>
          <cell r="C710" t="str">
            <v>Freight Out External</v>
          </cell>
          <cell r="D710" t="str">
            <v>Standard Outbound Freight COS - External</v>
          </cell>
          <cell r="F710" t="str">
            <v>YZ</v>
          </cell>
          <cell r="G710">
            <v>6600</v>
          </cell>
          <cell r="H710" t="str">
            <v>Cost of Sales - others</v>
          </cell>
          <cell r="K710" t="str">
            <v>02.02.2006</v>
          </cell>
          <cell r="L710" t="str">
            <v>UNGERAC</v>
          </cell>
          <cell r="M710">
            <v>93</v>
          </cell>
          <cell r="N710">
            <v>624210</v>
          </cell>
          <cell r="O710" t="str">
            <v>Transport sur les ventes</v>
          </cell>
        </row>
        <row r="711">
          <cell r="B711">
            <v>6810310</v>
          </cell>
          <cell r="C711" t="str">
            <v>Freight Out Intraco</v>
          </cell>
          <cell r="D711" t="str">
            <v>Standard Outbound Freight COS - Intraco</v>
          </cell>
          <cell r="F711" t="str">
            <v>YZ</v>
          </cell>
          <cell r="G711">
            <v>6600</v>
          </cell>
          <cell r="H711" t="str">
            <v>Cost of Sales - others</v>
          </cell>
          <cell r="K711" t="str">
            <v>02.02.2006</v>
          </cell>
          <cell r="L711" t="str">
            <v>UNGERAC</v>
          </cell>
          <cell r="M711">
            <v>93</v>
          </cell>
          <cell r="N711">
            <v>624211</v>
          </cell>
          <cell r="O711" t="str">
            <v>Transport sur les ventes</v>
          </cell>
        </row>
        <row r="712">
          <cell r="B712">
            <v>6810330</v>
          </cell>
          <cell r="C712" t="str">
            <v>Freight Out IntraGrp</v>
          </cell>
          <cell r="D712" t="str">
            <v>Standard Outbound Freight COS - Intra Group</v>
          </cell>
          <cell r="F712" t="str">
            <v>YZ</v>
          </cell>
          <cell r="G712">
            <v>6600</v>
          </cell>
          <cell r="H712" t="str">
            <v>Cost of Sales - others</v>
          </cell>
          <cell r="K712" t="str">
            <v>02.02.2006</v>
          </cell>
          <cell r="L712" t="str">
            <v>UNGERAC</v>
          </cell>
          <cell r="M712">
            <v>93</v>
          </cell>
          <cell r="N712">
            <v>624212</v>
          </cell>
          <cell r="O712" t="str">
            <v>Transport sur les ventes</v>
          </cell>
        </row>
        <row r="713">
          <cell r="B713">
            <v>6810360</v>
          </cell>
          <cell r="C713" t="str">
            <v>Freight Out Eur SBU</v>
          </cell>
          <cell r="D713" t="str">
            <v>Standard  Outbound Freight COS - Europe SBU</v>
          </cell>
          <cell r="F713" t="str">
            <v>YZ</v>
          </cell>
          <cell r="G713">
            <v>6600</v>
          </cell>
          <cell r="H713" t="str">
            <v>Cost of Sales - others</v>
          </cell>
          <cell r="K713" t="str">
            <v>02.02.2006</v>
          </cell>
          <cell r="L713" t="str">
            <v>UNGERAC</v>
          </cell>
          <cell r="M713">
            <v>93</v>
          </cell>
          <cell r="N713">
            <v>624213</v>
          </cell>
          <cell r="O713" t="str">
            <v>Transport sur les ventes</v>
          </cell>
        </row>
        <row r="714">
          <cell r="B714">
            <v>6810380</v>
          </cell>
          <cell r="C714" t="str">
            <v>Freight Out SYST</v>
          </cell>
          <cell r="D714" t="str">
            <v>Standard Outbound Freight COS - SYST</v>
          </cell>
          <cell r="F714" t="str">
            <v>YZ</v>
          </cell>
          <cell r="G714">
            <v>6600</v>
          </cell>
          <cell r="H714" t="str">
            <v>Cost of Sales - others</v>
          </cell>
          <cell r="K714" t="str">
            <v>17.09.2008</v>
          </cell>
          <cell r="L714" t="str">
            <v>RFC_COMM</v>
          </cell>
          <cell r="M714">
            <v>93</v>
          </cell>
          <cell r="N714">
            <v>624213</v>
          </cell>
          <cell r="O714" t="str">
            <v>Transport sur les ventes</v>
          </cell>
        </row>
        <row r="715">
          <cell r="B715">
            <v>6810410</v>
          </cell>
          <cell r="C715" t="str">
            <v>Freight Out YC</v>
          </cell>
          <cell r="D715" t="str">
            <v>Standard Outbound Freight COS - Intercompany YC</v>
          </cell>
          <cell r="F715" t="str">
            <v>YZ</v>
          </cell>
          <cell r="G715">
            <v>6600</v>
          </cell>
          <cell r="H715" t="str">
            <v>Cost of Sales - others</v>
          </cell>
          <cell r="K715" t="str">
            <v>02.02.2006</v>
          </cell>
          <cell r="L715" t="str">
            <v>UNGERAC</v>
          </cell>
          <cell r="M715">
            <v>93</v>
          </cell>
          <cell r="N715">
            <v>624214</v>
          </cell>
          <cell r="O715" t="str">
            <v>Transport sur les ventes</v>
          </cell>
        </row>
        <row r="716">
          <cell r="B716">
            <v>6810460</v>
          </cell>
          <cell r="C716" t="str">
            <v>Freight Out Yzk Oth</v>
          </cell>
          <cell r="D716" t="str">
            <v>Standard Outbound Freight COS - Yazaki Other</v>
          </cell>
          <cell r="F716" t="str">
            <v>YZ</v>
          </cell>
          <cell r="G716">
            <v>6600</v>
          </cell>
          <cell r="H716" t="str">
            <v>Cost of Sales - others</v>
          </cell>
          <cell r="K716" t="str">
            <v>02.02.2006</v>
          </cell>
          <cell r="L716" t="str">
            <v>UNGERAC</v>
          </cell>
          <cell r="M716">
            <v>93</v>
          </cell>
          <cell r="N716">
            <v>624215</v>
          </cell>
          <cell r="O716" t="str">
            <v>Transport sur les ventes</v>
          </cell>
        </row>
        <row r="717">
          <cell r="B717">
            <v>6811100</v>
          </cell>
          <cell r="C717" t="str">
            <v>Pre Freight Ext</v>
          </cell>
          <cell r="D717" t="str">
            <v>Premium Outbound Freight COS - External</v>
          </cell>
          <cell r="F717" t="str">
            <v>YZ</v>
          </cell>
          <cell r="G717">
            <v>6600</v>
          </cell>
          <cell r="H717" t="str">
            <v>Cost of Sales - others</v>
          </cell>
          <cell r="K717" t="str">
            <v>03.02.2006</v>
          </cell>
          <cell r="L717" t="str">
            <v>BRANDEST</v>
          </cell>
          <cell r="M717">
            <v>93</v>
          </cell>
          <cell r="N717">
            <v>624216</v>
          </cell>
          <cell r="O717" t="str">
            <v>Transport urgent sur les ventes</v>
          </cell>
        </row>
        <row r="718">
          <cell r="B718">
            <v>6811310</v>
          </cell>
          <cell r="C718" t="str">
            <v>Pre Freight Intraco</v>
          </cell>
          <cell r="D718" t="str">
            <v>Premium Outbound Freight COS - Intraco</v>
          </cell>
          <cell r="F718" t="str">
            <v>YZ</v>
          </cell>
          <cell r="G718">
            <v>6600</v>
          </cell>
          <cell r="H718" t="str">
            <v>Cost of Sales - others</v>
          </cell>
          <cell r="K718" t="str">
            <v>03.02.2006</v>
          </cell>
          <cell r="L718" t="str">
            <v>BRANDEST</v>
          </cell>
          <cell r="M718">
            <v>93</v>
          </cell>
          <cell r="N718">
            <v>624217</v>
          </cell>
          <cell r="O718" t="str">
            <v>Transport urgent sur les ventes</v>
          </cell>
        </row>
        <row r="719">
          <cell r="B719">
            <v>6811330</v>
          </cell>
          <cell r="C719" t="str">
            <v>Pre Freight IntraGrp</v>
          </cell>
          <cell r="D719" t="str">
            <v>Premium Outbound Freight COS - Intra Group</v>
          </cell>
          <cell r="F719" t="str">
            <v>YZ</v>
          </cell>
          <cell r="G719">
            <v>6600</v>
          </cell>
          <cell r="H719" t="str">
            <v>Cost of Sales - others</v>
          </cell>
          <cell r="K719" t="str">
            <v>03.02.2006</v>
          </cell>
          <cell r="L719" t="str">
            <v>BRANDEST</v>
          </cell>
          <cell r="M719">
            <v>93</v>
          </cell>
          <cell r="N719">
            <v>624218</v>
          </cell>
          <cell r="O719" t="str">
            <v>Transport urgent sur les ventes</v>
          </cell>
        </row>
        <row r="720">
          <cell r="B720">
            <v>6811360</v>
          </cell>
          <cell r="C720" t="str">
            <v>Pre Freight Eur SBU</v>
          </cell>
          <cell r="D720" t="str">
            <v>Premium  Outbound Freight COS - Europe SBU</v>
          </cell>
          <cell r="F720" t="str">
            <v>YZ</v>
          </cell>
          <cell r="G720">
            <v>6600</v>
          </cell>
          <cell r="H720" t="str">
            <v>Cost of Sales - others</v>
          </cell>
          <cell r="K720" t="str">
            <v>03.02.2006</v>
          </cell>
          <cell r="L720" t="str">
            <v>BRANDEST</v>
          </cell>
          <cell r="M720">
            <v>93</v>
          </cell>
          <cell r="N720">
            <v>624219</v>
          </cell>
          <cell r="O720" t="str">
            <v>Transport urgent sur les ventes</v>
          </cell>
        </row>
        <row r="721">
          <cell r="B721">
            <v>6811380</v>
          </cell>
          <cell r="C721" t="str">
            <v>Pre Freight SYST</v>
          </cell>
          <cell r="D721" t="str">
            <v>Premium Outbound Freight COS - SYST</v>
          </cell>
          <cell r="F721" t="str">
            <v>YZ</v>
          </cell>
          <cell r="G721">
            <v>6600</v>
          </cell>
          <cell r="H721" t="str">
            <v>Cost of Sales - others</v>
          </cell>
          <cell r="K721" t="str">
            <v>17.09.2008</v>
          </cell>
          <cell r="L721" t="str">
            <v>RFC_COMM</v>
          </cell>
          <cell r="M721">
            <v>93</v>
          </cell>
          <cell r="N721">
            <v>624219</v>
          </cell>
          <cell r="O721" t="str">
            <v>Transport urgent sur les ventes</v>
          </cell>
        </row>
        <row r="722">
          <cell r="B722">
            <v>6811410</v>
          </cell>
          <cell r="C722" t="str">
            <v>Pre Freight YC</v>
          </cell>
          <cell r="D722" t="str">
            <v>Premium Outbound Freight COS - Intercompany YC</v>
          </cell>
          <cell r="F722" t="str">
            <v>YZ</v>
          </cell>
          <cell r="G722">
            <v>6600</v>
          </cell>
          <cell r="H722" t="str">
            <v>Cost of Sales - others</v>
          </cell>
          <cell r="K722" t="str">
            <v>03.02.2006</v>
          </cell>
          <cell r="L722" t="str">
            <v>BRANDEST</v>
          </cell>
          <cell r="M722">
            <v>93</v>
          </cell>
          <cell r="N722">
            <v>624220</v>
          </cell>
          <cell r="O722" t="str">
            <v>Transport urgent sur les ventes</v>
          </cell>
        </row>
        <row r="723">
          <cell r="B723">
            <v>6811460</v>
          </cell>
          <cell r="C723" t="str">
            <v>Pre Freight Yzk Oth</v>
          </cell>
          <cell r="D723" t="str">
            <v>Premium Outbound Freight COS - Yazaki Other</v>
          </cell>
          <cell r="F723" t="str">
            <v>YZ</v>
          </cell>
          <cell r="G723">
            <v>6600</v>
          </cell>
          <cell r="H723" t="str">
            <v>Cost of Sales - others</v>
          </cell>
          <cell r="K723" t="str">
            <v>03.02.2006</v>
          </cell>
          <cell r="L723" t="str">
            <v>BRANDEST</v>
          </cell>
          <cell r="M723">
            <v>93</v>
          </cell>
          <cell r="N723">
            <v>624221</v>
          </cell>
          <cell r="O723" t="str">
            <v>Transport urgent sur les ventes</v>
          </cell>
        </row>
        <row r="724">
          <cell r="B724">
            <v>6820100</v>
          </cell>
          <cell r="C724" t="str">
            <v>Freight In External</v>
          </cell>
          <cell r="D724" t="str">
            <v>Premium Inbound Freight Cost of Sales - External</v>
          </cell>
          <cell r="F724" t="str">
            <v>YZ</v>
          </cell>
          <cell r="G724">
            <v>6600</v>
          </cell>
          <cell r="H724" t="str">
            <v>Cost of Sales - others</v>
          </cell>
          <cell r="K724" t="str">
            <v>02.02.2006</v>
          </cell>
          <cell r="L724" t="str">
            <v>UNGERAC</v>
          </cell>
          <cell r="M724">
            <v>93</v>
          </cell>
          <cell r="N724">
            <v>624100</v>
          </cell>
          <cell r="O724" t="str">
            <v>Transport sur les achats</v>
          </cell>
        </row>
        <row r="725">
          <cell r="B725">
            <v>6820310</v>
          </cell>
          <cell r="C725" t="str">
            <v>Freight In Intraco</v>
          </cell>
          <cell r="D725" t="str">
            <v>Premium Inbound Freight Cost of Sales - Intraco</v>
          </cell>
          <cell r="F725" t="str">
            <v>YZ</v>
          </cell>
          <cell r="G725">
            <v>6600</v>
          </cell>
          <cell r="H725" t="str">
            <v>Cost of Sales - others</v>
          </cell>
          <cell r="K725" t="str">
            <v>02.02.2006</v>
          </cell>
          <cell r="L725" t="str">
            <v>UNGERAC</v>
          </cell>
          <cell r="M725">
            <v>93</v>
          </cell>
          <cell r="N725">
            <v>624100</v>
          </cell>
          <cell r="O725" t="str">
            <v>Transport sur les achats</v>
          </cell>
        </row>
        <row r="726">
          <cell r="B726">
            <v>6820330</v>
          </cell>
          <cell r="C726" t="str">
            <v>Freight In IntraGrp</v>
          </cell>
          <cell r="D726" t="str">
            <v>Premium Inbound Freight Cost of Sales - IntraGroup</v>
          </cell>
          <cell r="F726" t="str">
            <v>YZ</v>
          </cell>
          <cell r="G726">
            <v>6600</v>
          </cell>
          <cell r="H726" t="str">
            <v>Cost of Sales - others</v>
          </cell>
          <cell r="K726" t="str">
            <v>02.02.2006</v>
          </cell>
          <cell r="L726" t="str">
            <v>UNGERAC</v>
          </cell>
          <cell r="M726">
            <v>93</v>
          </cell>
          <cell r="N726">
            <v>624100</v>
          </cell>
          <cell r="O726" t="str">
            <v>Transport sur les achats</v>
          </cell>
        </row>
        <row r="727">
          <cell r="B727">
            <v>6820360</v>
          </cell>
          <cell r="C727" t="str">
            <v>Freight In Eur SBU</v>
          </cell>
          <cell r="D727" t="str">
            <v>Premium Inbound Freight Cost of Sales - Europe SBU</v>
          </cell>
          <cell r="F727" t="str">
            <v>YZ</v>
          </cell>
          <cell r="G727">
            <v>6600</v>
          </cell>
          <cell r="H727" t="str">
            <v>Cost of Sales - others</v>
          </cell>
          <cell r="K727" t="str">
            <v>02.02.2006</v>
          </cell>
          <cell r="L727" t="str">
            <v>UNGERAC</v>
          </cell>
          <cell r="M727">
            <v>93</v>
          </cell>
          <cell r="N727">
            <v>624100</v>
          </cell>
          <cell r="O727" t="str">
            <v>Transport sur les achats</v>
          </cell>
        </row>
        <row r="728">
          <cell r="B728">
            <v>6820380</v>
          </cell>
          <cell r="C728" t="str">
            <v>Freight In SYST</v>
          </cell>
          <cell r="D728" t="str">
            <v>Premium Inbound Freight Cost of Sales - SYST</v>
          </cell>
          <cell r="F728" t="str">
            <v>YZ</v>
          </cell>
          <cell r="G728">
            <v>6600</v>
          </cell>
          <cell r="H728" t="str">
            <v>Cost of Sales - others</v>
          </cell>
          <cell r="K728" t="str">
            <v>17.09.2008</v>
          </cell>
          <cell r="L728" t="str">
            <v>RFC_COMM</v>
          </cell>
          <cell r="M728">
            <v>93</v>
          </cell>
          <cell r="N728">
            <v>624100</v>
          </cell>
          <cell r="O728" t="str">
            <v>Transport sur les achats</v>
          </cell>
        </row>
        <row r="729">
          <cell r="B729">
            <v>6820410</v>
          </cell>
          <cell r="C729" t="str">
            <v>Freight In YC</v>
          </cell>
          <cell r="D729" t="str">
            <v>Premium Inbound Freight Cost of Sales - Interco YC</v>
          </cell>
          <cell r="F729" t="str">
            <v>YZ</v>
          </cell>
          <cell r="G729">
            <v>6600</v>
          </cell>
          <cell r="H729" t="str">
            <v>Cost of Sales - others</v>
          </cell>
          <cell r="K729" t="str">
            <v>02.02.2006</v>
          </cell>
          <cell r="L729" t="str">
            <v>UNGERAC</v>
          </cell>
          <cell r="M729">
            <v>93</v>
          </cell>
          <cell r="N729">
            <v>624100</v>
          </cell>
          <cell r="O729" t="str">
            <v>Transport sur les achats</v>
          </cell>
        </row>
        <row r="730">
          <cell r="B730">
            <v>6820460</v>
          </cell>
          <cell r="C730" t="str">
            <v>Freight In Yzk Oth</v>
          </cell>
          <cell r="D730" t="str">
            <v>Premium Inbound Freight Cost of Sales - Yzk Other</v>
          </cell>
          <cell r="F730" t="str">
            <v>YZ</v>
          </cell>
          <cell r="G730">
            <v>6600</v>
          </cell>
          <cell r="H730" t="str">
            <v>Cost of Sales - others</v>
          </cell>
          <cell r="K730" t="str">
            <v>02.02.2006</v>
          </cell>
          <cell r="L730" t="str">
            <v>UNGERAC</v>
          </cell>
          <cell r="M730">
            <v>93</v>
          </cell>
          <cell r="N730">
            <v>624100</v>
          </cell>
          <cell r="O730" t="str">
            <v>Transport sur les achats</v>
          </cell>
        </row>
        <row r="731">
          <cell r="B731">
            <v>6910100</v>
          </cell>
          <cell r="C731" t="str">
            <v>Bad Debts External</v>
          </cell>
          <cell r="D731" t="str">
            <v>Bad Debts External</v>
          </cell>
          <cell r="F731" t="str">
            <v>YZ</v>
          </cell>
          <cell r="G731">
            <v>6600</v>
          </cell>
          <cell r="H731" t="str">
            <v>Cost of Sales - others</v>
          </cell>
          <cell r="K731" t="str">
            <v>23.01.2012</v>
          </cell>
          <cell r="L731" t="str">
            <v>RFC_COMM</v>
          </cell>
          <cell r="M731">
            <v>93</v>
          </cell>
          <cell r="N731">
            <v>681700</v>
          </cell>
          <cell r="O731" t="str">
            <v>Dotations aux provisions pour dépréciation des act</v>
          </cell>
        </row>
        <row r="732">
          <cell r="B732">
            <v>6910310</v>
          </cell>
          <cell r="C732" t="str">
            <v>Bad Debts Intraco</v>
          </cell>
          <cell r="D732" t="str">
            <v>Bad Debts Intraco</v>
          </cell>
          <cell r="F732" t="str">
            <v>YZ</v>
          </cell>
          <cell r="G732">
            <v>6600</v>
          </cell>
          <cell r="H732" t="str">
            <v>Cost of Sales - others</v>
          </cell>
          <cell r="K732" t="str">
            <v>23.01.2012</v>
          </cell>
          <cell r="L732" t="str">
            <v>RFC_COMM</v>
          </cell>
          <cell r="M732">
            <v>93</v>
          </cell>
          <cell r="N732">
            <v>681700</v>
          </cell>
          <cell r="O732" t="str">
            <v>Dotations aux provisions pour dépréciation des act</v>
          </cell>
        </row>
        <row r="733">
          <cell r="B733">
            <v>6910330</v>
          </cell>
          <cell r="C733" t="str">
            <v>Bad Debts IntraGrp</v>
          </cell>
          <cell r="D733" t="str">
            <v>Bad Debts IntraGrp</v>
          </cell>
          <cell r="F733" t="str">
            <v>YZ</v>
          </cell>
          <cell r="G733">
            <v>6600</v>
          </cell>
          <cell r="H733" t="str">
            <v>Cost of Sales - others</v>
          </cell>
          <cell r="K733" t="str">
            <v>23.01.2012</v>
          </cell>
          <cell r="L733" t="str">
            <v>RFC_COMM</v>
          </cell>
          <cell r="M733">
            <v>93</v>
          </cell>
          <cell r="N733">
            <v>681700</v>
          </cell>
          <cell r="O733" t="str">
            <v>Dotations aux provisions pour dépréciation des act</v>
          </cell>
        </row>
        <row r="734">
          <cell r="B734">
            <v>6910360</v>
          </cell>
          <cell r="C734" t="str">
            <v>Bad Debts Eur SBU</v>
          </cell>
          <cell r="D734" t="str">
            <v>Bad Debts Eur SBU</v>
          </cell>
          <cell r="F734" t="str">
            <v>YZ</v>
          </cell>
          <cell r="G734">
            <v>6600</v>
          </cell>
          <cell r="H734" t="str">
            <v>Cost of Sales - others</v>
          </cell>
          <cell r="K734" t="str">
            <v>23.01.2012</v>
          </cell>
          <cell r="L734" t="str">
            <v>RFC_COMM</v>
          </cell>
          <cell r="M734">
            <v>93</v>
          </cell>
          <cell r="N734">
            <v>681700</v>
          </cell>
          <cell r="O734" t="str">
            <v>Dotations aux provisions pour dépréciation des act</v>
          </cell>
        </row>
        <row r="735">
          <cell r="B735">
            <v>6910380</v>
          </cell>
          <cell r="C735" t="str">
            <v>Bad Debts SYST</v>
          </cell>
          <cell r="D735" t="str">
            <v>Bad Debts SYST</v>
          </cell>
          <cell r="F735" t="str">
            <v>YZ</v>
          </cell>
          <cell r="G735">
            <v>6600</v>
          </cell>
          <cell r="H735" t="str">
            <v>Cost of Sales - others</v>
          </cell>
          <cell r="K735" t="str">
            <v>23.01.2012</v>
          </cell>
          <cell r="L735" t="str">
            <v>RFC_COMM</v>
          </cell>
          <cell r="M735">
            <v>93</v>
          </cell>
          <cell r="N735">
            <v>681700</v>
          </cell>
          <cell r="O735" t="str">
            <v>Dotations aux provisions pour dépréciation des act</v>
          </cell>
        </row>
        <row r="736">
          <cell r="B736">
            <v>6910410</v>
          </cell>
          <cell r="C736" t="str">
            <v>Bad Debts YC</v>
          </cell>
          <cell r="D736" t="str">
            <v>Bad Debts YC</v>
          </cell>
          <cell r="F736" t="str">
            <v>YZ</v>
          </cell>
          <cell r="G736">
            <v>6600</v>
          </cell>
          <cell r="H736" t="str">
            <v>Cost of Sales - others</v>
          </cell>
          <cell r="K736" t="str">
            <v>23.01.2012</v>
          </cell>
          <cell r="L736" t="str">
            <v>RFC_COMM</v>
          </cell>
          <cell r="M736">
            <v>93</v>
          </cell>
          <cell r="N736">
            <v>681700</v>
          </cell>
          <cell r="O736" t="str">
            <v>Dotations aux provisions pour dépréciation des act</v>
          </cell>
        </row>
        <row r="737">
          <cell r="B737">
            <v>6910460</v>
          </cell>
          <cell r="C737" t="str">
            <v>Bad Debts Yzk Oth</v>
          </cell>
          <cell r="D737" t="str">
            <v>Bad Debts Yzk Oth</v>
          </cell>
          <cell r="F737" t="str">
            <v>YZ</v>
          </cell>
          <cell r="G737">
            <v>6600</v>
          </cell>
          <cell r="H737" t="str">
            <v>Cost of Sales - others</v>
          </cell>
          <cell r="K737" t="str">
            <v>23.01.2012</v>
          </cell>
          <cell r="L737" t="str">
            <v>RFC_COMM</v>
          </cell>
          <cell r="M737">
            <v>93</v>
          </cell>
          <cell r="N737">
            <v>681700</v>
          </cell>
          <cell r="O737" t="str">
            <v>Dotations aux provisions pour dépréciation des act</v>
          </cell>
        </row>
        <row r="738">
          <cell r="B738">
            <v>6990000</v>
          </cell>
          <cell r="C738" t="str">
            <v>Other Cost of Sales</v>
          </cell>
          <cell r="D738" t="str">
            <v>Other Cost of Sales</v>
          </cell>
          <cell r="F738" t="str">
            <v>YZ</v>
          </cell>
          <cell r="G738">
            <v>6600</v>
          </cell>
          <cell r="H738" t="str">
            <v>Cost of Sales - others</v>
          </cell>
          <cell r="K738" t="str">
            <v>02.02.2006</v>
          </cell>
          <cell r="L738" t="str">
            <v>UNGERAC</v>
          </cell>
          <cell r="M738">
            <v>93</v>
          </cell>
          <cell r="N738">
            <v>601000</v>
          </cell>
          <cell r="O738" t="str">
            <v>Ach.stockés- Matières prem. et fournitures liées</v>
          </cell>
        </row>
        <row r="739">
          <cell r="B739">
            <v>6999900</v>
          </cell>
          <cell r="C739" t="str">
            <v>COGS Accruals</v>
          </cell>
          <cell r="D739" t="str">
            <v>COGS Accruals Adjsutments</v>
          </cell>
          <cell r="F739" t="str">
            <v>YZ</v>
          </cell>
          <cell r="G739">
            <v>6600</v>
          </cell>
          <cell r="H739" t="str">
            <v>Cost of Sales - others</v>
          </cell>
          <cell r="K739" t="str">
            <v>03.02.2006</v>
          </cell>
          <cell r="L739" t="str">
            <v>BRANDEST</v>
          </cell>
          <cell r="M739">
            <v>93</v>
          </cell>
          <cell r="N739">
            <v>603300</v>
          </cell>
          <cell r="O739" t="str">
            <v>Couts des achats consommes - autres</v>
          </cell>
        </row>
        <row r="740">
          <cell r="B740">
            <v>7110000</v>
          </cell>
          <cell r="C740" t="str">
            <v>Warehouse Rent</v>
          </cell>
          <cell r="D740" t="str">
            <v>Warehouse - Rent</v>
          </cell>
          <cell r="F740" t="str">
            <v>YZ</v>
          </cell>
          <cell r="G740">
            <v>7100</v>
          </cell>
          <cell r="H740" t="str">
            <v>Distribution &amp; Marketing Costs</v>
          </cell>
          <cell r="K740" t="str">
            <v>02.02.2006</v>
          </cell>
          <cell r="L740" t="str">
            <v>UNGERAC</v>
          </cell>
          <cell r="M740">
            <v>93</v>
          </cell>
          <cell r="N740">
            <v>613000</v>
          </cell>
          <cell r="O740" t="str">
            <v>Locations</v>
          </cell>
        </row>
        <row r="741">
          <cell r="B741">
            <v>7120000</v>
          </cell>
          <cell r="C741" t="str">
            <v>WH Outsourced</v>
          </cell>
          <cell r="D741" t="str">
            <v>Warehouse - Outsourced Warehouse Charges</v>
          </cell>
          <cell r="F741" t="str">
            <v>YZ</v>
          </cell>
          <cell r="G741">
            <v>7100</v>
          </cell>
          <cell r="H741" t="str">
            <v>Distribution &amp; Marketing Costs</v>
          </cell>
          <cell r="K741" t="str">
            <v>02.02.2006</v>
          </cell>
          <cell r="L741" t="str">
            <v>UNGERAC</v>
          </cell>
          <cell r="M741">
            <v>93</v>
          </cell>
          <cell r="N741">
            <v>611060</v>
          </cell>
          <cell r="O741" t="str">
            <v>Prestation de services( magasin avancé</v>
          </cell>
        </row>
        <row r="742">
          <cell r="B742">
            <v>7130000</v>
          </cell>
          <cell r="C742" t="str">
            <v>WH Handling Fees</v>
          </cell>
          <cell r="D742" t="str">
            <v>Warehouse - Handling Fees</v>
          </cell>
          <cell r="F742" t="str">
            <v>YZ</v>
          </cell>
          <cell r="G742">
            <v>7100</v>
          </cell>
          <cell r="H742" t="str">
            <v>Distribution &amp; Marketing Costs</v>
          </cell>
          <cell r="K742" t="str">
            <v>02.02.2006</v>
          </cell>
          <cell r="L742" t="str">
            <v>UNGERAC</v>
          </cell>
          <cell r="M742">
            <v>93</v>
          </cell>
          <cell r="N742">
            <v>611060</v>
          </cell>
          <cell r="O742" t="str">
            <v>Prestation de services( magasin avancé</v>
          </cell>
        </row>
        <row r="743">
          <cell r="B743">
            <v>7140000</v>
          </cell>
          <cell r="C743" t="str">
            <v>WH Containers</v>
          </cell>
          <cell r="D743" t="str">
            <v>Warehouse - Containers</v>
          </cell>
          <cell r="F743" t="str">
            <v>YZ</v>
          </cell>
          <cell r="G743">
            <v>7100</v>
          </cell>
          <cell r="H743" t="str">
            <v>Distribution &amp; Marketing Costs</v>
          </cell>
          <cell r="K743" t="str">
            <v>02.02.2006</v>
          </cell>
          <cell r="L743" t="str">
            <v>UNGERAC</v>
          </cell>
          <cell r="M743">
            <v>93</v>
          </cell>
          <cell r="N743">
            <v>602201</v>
          </cell>
          <cell r="O743" t="str">
            <v>Achats consommés d'emballages</v>
          </cell>
        </row>
        <row r="744">
          <cell r="B744">
            <v>7150000</v>
          </cell>
          <cell r="C744" t="str">
            <v>WH Pallets</v>
          </cell>
          <cell r="D744" t="str">
            <v>Warehouse - Pallets</v>
          </cell>
          <cell r="F744" t="str">
            <v>YZ</v>
          </cell>
          <cell r="G744">
            <v>7100</v>
          </cell>
          <cell r="H744" t="str">
            <v>Distribution &amp; Marketing Costs</v>
          </cell>
          <cell r="K744" t="str">
            <v>02.02.2006</v>
          </cell>
          <cell r="L744" t="str">
            <v>UNGERAC</v>
          </cell>
          <cell r="M744">
            <v>93</v>
          </cell>
          <cell r="N744">
            <v>602201</v>
          </cell>
          <cell r="O744" t="str">
            <v>Achats consommés d'emballages</v>
          </cell>
        </row>
        <row r="745">
          <cell r="B745">
            <v>7160000</v>
          </cell>
          <cell r="C745" t="str">
            <v>WH Packaging</v>
          </cell>
          <cell r="D745" t="str">
            <v>Warehouse - Packaging</v>
          </cell>
          <cell r="F745" t="str">
            <v>YZ</v>
          </cell>
          <cell r="G745">
            <v>7100</v>
          </cell>
          <cell r="H745" t="str">
            <v>Distribution &amp; Marketing Costs</v>
          </cell>
          <cell r="K745" t="str">
            <v>02.02.2006</v>
          </cell>
          <cell r="L745" t="str">
            <v>UNGERAC</v>
          </cell>
          <cell r="M745">
            <v>93</v>
          </cell>
          <cell r="N745">
            <v>602201</v>
          </cell>
          <cell r="O745" t="str">
            <v>Achats consommés d'emballages</v>
          </cell>
        </row>
        <row r="746">
          <cell r="B746">
            <v>7210000</v>
          </cell>
          <cell r="C746" t="str">
            <v>Advertising</v>
          </cell>
          <cell r="D746" t="str">
            <v>Advertising</v>
          </cell>
          <cell r="F746" t="str">
            <v>YZ</v>
          </cell>
          <cell r="G746">
            <v>7100</v>
          </cell>
          <cell r="H746" t="str">
            <v>Distribution &amp; Marketing Costs</v>
          </cell>
          <cell r="K746" t="str">
            <v>02.02.2006</v>
          </cell>
          <cell r="L746" t="str">
            <v>UNGERAC</v>
          </cell>
          <cell r="M746">
            <v>93</v>
          </cell>
          <cell r="N746">
            <v>623000</v>
          </cell>
          <cell r="O746" t="str">
            <v>Publicité</v>
          </cell>
        </row>
        <row r="747">
          <cell r="B747">
            <v>7220000</v>
          </cell>
          <cell r="C747" t="str">
            <v>Sales Promotions</v>
          </cell>
          <cell r="D747" t="str">
            <v>Sales Promotions</v>
          </cell>
          <cell r="F747" t="str">
            <v>YZ</v>
          </cell>
          <cell r="G747">
            <v>7100</v>
          </cell>
          <cell r="H747" t="str">
            <v>Distribution &amp; Marketing Costs</v>
          </cell>
          <cell r="K747" t="str">
            <v>02.02.2006</v>
          </cell>
          <cell r="L747" t="str">
            <v>UNGERAC</v>
          </cell>
          <cell r="M747">
            <v>93</v>
          </cell>
          <cell r="N747">
            <v>623000</v>
          </cell>
          <cell r="O747" t="str">
            <v>Publicité</v>
          </cell>
        </row>
        <row r="748">
          <cell r="B748">
            <v>7230000</v>
          </cell>
          <cell r="C748" t="str">
            <v>Market Research</v>
          </cell>
          <cell r="D748" t="str">
            <v>Market Research</v>
          </cell>
          <cell r="F748" t="str">
            <v>YZ</v>
          </cell>
          <cell r="G748">
            <v>7100</v>
          </cell>
          <cell r="H748" t="str">
            <v>Distribution &amp; Marketing Costs</v>
          </cell>
          <cell r="K748" t="str">
            <v>02.02.2006</v>
          </cell>
          <cell r="L748" t="str">
            <v>UNGERAC</v>
          </cell>
          <cell r="M748">
            <v>93</v>
          </cell>
          <cell r="N748">
            <v>617000</v>
          </cell>
          <cell r="O748" t="str">
            <v>Études, recherches et divers services extérieurs.</v>
          </cell>
        </row>
        <row r="749">
          <cell r="B749">
            <v>7240000</v>
          </cell>
          <cell r="C749" t="str">
            <v>Guarantees</v>
          </cell>
          <cell r="D749" t="str">
            <v>Guarantees</v>
          </cell>
          <cell r="F749" t="str">
            <v>YZ</v>
          </cell>
          <cell r="G749">
            <v>7100</v>
          </cell>
          <cell r="H749" t="str">
            <v>Distribution &amp; Marketing Costs</v>
          </cell>
          <cell r="K749" t="str">
            <v>02.02.2006</v>
          </cell>
          <cell r="L749" t="str">
            <v>UNGERAC</v>
          </cell>
          <cell r="M749">
            <v>93</v>
          </cell>
          <cell r="N749">
            <v>617000</v>
          </cell>
          <cell r="O749" t="str">
            <v>Études, recherches et divers services extérieurs.</v>
          </cell>
        </row>
        <row r="750">
          <cell r="B750">
            <v>7250000</v>
          </cell>
          <cell r="C750" t="str">
            <v>Royalties</v>
          </cell>
          <cell r="D750" t="str">
            <v>Royalties</v>
          </cell>
          <cell r="F750" t="str">
            <v>YZ</v>
          </cell>
          <cell r="G750">
            <v>7100</v>
          </cell>
          <cell r="H750" t="str">
            <v>Distribution &amp; Marketing Costs</v>
          </cell>
          <cell r="K750" t="str">
            <v>02.02.2006</v>
          </cell>
          <cell r="L750" t="str">
            <v>UNGERAC</v>
          </cell>
          <cell r="M750">
            <v>93</v>
          </cell>
          <cell r="N750">
            <v>631000</v>
          </cell>
          <cell r="O750" t="str">
            <v>Autres redevances(Royalties)</v>
          </cell>
        </row>
        <row r="751">
          <cell r="B751">
            <v>7270000</v>
          </cell>
          <cell r="C751" t="str">
            <v>Samples</v>
          </cell>
          <cell r="D751" t="str">
            <v>Samples</v>
          </cell>
          <cell r="F751" t="str">
            <v>YZ</v>
          </cell>
          <cell r="G751">
            <v>7100</v>
          </cell>
          <cell r="H751" t="str">
            <v>Distribution &amp; Marketing Costs</v>
          </cell>
          <cell r="K751" t="str">
            <v>02.02.2006</v>
          </cell>
          <cell r="L751" t="str">
            <v>UNGERAC</v>
          </cell>
          <cell r="M751">
            <v>93</v>
          </cell>
          <cell r="N751">
            <v>623000</v>
          </cell>
          <cell r="O751" t="str">
            <v>Publicité</v>
          </cell>
        </row>
        <row r="752">
          <cell r="B752">
            <v>7290000</v>
          </cell>
          <cell r="C752" t="str">
            <v>Other Marketing</v>
          </cell>
          <cell r="D752" t="str">
            <v>Advertising and Promotion Other</v>
          </cell>
          <cell r="F752" t="str">
            <v>YZ</v>
          </cell>
          <cell r="G752">
            <v>7100</v>
          </cell>
          <cell r="H752" t="str">
            <v>Distribution &amp; Marketing Costs</v>
          </cell>
          <cell r="K752" t="str">
            <v>02.02.2006</v>
          </cell>
          <cell r="L752" t="str">
            <v>UNGERAC</v>
          </cell>
          <cell r="M752">
            <v>93</v>
          </cell>
          <cell r="N752">
            <v>623010</v>
          </cell>
          <cell r="O752" t="str">
            <v>Autres charges de publicité et relations publiques</v>
          </cell>
        </row>
        <row r="753">
          <cell r="B753">
            <v>7310000</v>
          </cell>
          <cell r="C753" t="str">
            <v>Salaries Basic</v>
          </cell>
          <cell r="D753" t="str">
            <v>Salaries - Basic</v>
          </cell>
          <cell r="F753" t="str">
            <v>YZ</v>
          </cell>
          <cell r="G753">
            <v>7300</v>
          </cell>
          <cell r="H753" t="str">
            <v>Personnel Costs</v>
          </cell>
          <cell r="K753" t="str">
            <v>02.02.2006</v>
          </cell>
          <cell r="L753" t="str">
            <v>UNGERAC</v>
          </cell>
          <cell r="M753">
            <v>93</v>
          </cell>
          <cell r="N753">
            <v>640010</v>
          </cell>
          <cell r="O753" t="str">
            <v>Appointements et salaires</v>
          </cell>
        </row>
        <row r="754">
          <cell r="B754">
            <v>7311000</v>
          </cell>
          <cell r="C754" t="str">
            <v>Salaries Non Deduct</v>
          </cell>
          <cell r="D754" t="str">
            <v>Salaries - Non Deductible</v>
          </cell>
          <cell r="F754" t="str">
            <v>YZ</v>
          </cell>
          <cell r="G754">
            <v>7300</v>
          </cell>
          <cell r="H754" t="str">
            <v>Personnel Costs</v>
          </cell>
          <cell r="K754" t="str">
            <v>02.02.2006</v>
          </cell>
          <cell r="L754" t="str">
            <v>UNGERAC</v>
          </cell>
          <cell r="M754">
            <v>93</v>
          </cell>
          <cell r="N754">
            <v>641550</v>
          </cell>
          <cell r="O754" t="str">
            <v>Salaire STAGIAIRE</v>
          </cell>
        </row>
        <row r="755">
          <cell r="B755">
            <v>7320000</v>
          </cell>
          <cell r="C755" t="str">
            <v>Salaries Expatriates</v>
          </cell>
          <cell r="D755" t="str">
            <v>Salaries - Expatriates</v>
          </cell>
          <cell r="F755" t="str">
            <v>YZ</v>
          </cell>
          <cell r="G755">
            <v>7300</v>
          </cell>
          <cell r="H755" t="str">
            <v>Personnel Costs</v>
          </cell>
          <cell r="K755" t="str">
            <v>02.02.2006</v>
          </cell>
          <cell r="L755" t="str">
            <v>UNGERAC</v>
          </cell>
          <cell r="M755">
            <v>93</v>
          </cell>
          <cell r="N755">
            <v>640020</v>
          </cell>
          <cell r="O755" t="str">
            <v>Appointements et salaires(expatriés)</v>
          </cell>
        </row>
        <row r="756">
          <cell r="B756">
            <v>7325000</v>
          </cell>
          <cell r="C756" t="str">
            <v>Salaries Accrued Pay</v>
          </cell>
          <cell r="D756" t="str">
            <v>Salaries - Accrued Payroll Expenses</v>
          </cell>
          <cell r="F756" t="str">
            <v>YZ</v>
          </cell>
          <cell r="G756">
            <v>7300</v>
          </cell>
          <cell r="H756" t="str">
            <v>Personnel Costs</v>
          </cell>
          <cell r="K756" t="str">
            <v>02.02.2006</v>
          </cell>
          <cell r="L756" t="str">
            <v>UNGERAC</v>
          </cell>
          <cell r="M756">
            <v>93</v>
          </cell>
          <cell r="N756">
            <v>640030</v>
          </cell>
          <cell r="O756" t="str">
            <v>Appointements et salaires(à payer)</v>
          </cell>
        </row>
        <row r="757">
          <cell r="B757">
            <v>7330000</v>
          </cell>
          <cell r="C757" t="str">
            <v>Salaries Overtime</v>
          </cell>
          <cell r="D757" t="str">
            <v>Salaries - Overtime</v>
          </cell>
          <cell r="F757" t="str">
            <v>YZ</v>
          </cell>
          <cell r="G757">
            <v>7300</v>
          </cell>
          <cell r="H757" t="str">
            <v>Personnel Costs</v>
          </cell>
          <cell r="K757" t="str">
            <v>02.02.2006</v>
          </cell>
          <cell r="L757" t="str">
            <v>UNGERAC</v>
          </cell>
          <cell r="M757">
            <v>93</v>
          </cell>
          <cell r="N757">
            <v>640110</v>
          </cell>
          <cell r="O757" t="str">
            <v>Heures supplimentaires</v>
          </cell>
        </row>
        <row r="758">
          <cell r="B758">
            <v>7335000</v>
          </cell>
          <cell r="C758" t="str">
            <v>Salaries Accrued OT</v>
          </cell>
          <cell r="D758" t="str">
            <v>Salaries - Accrued Overtime Expenses</v>
          </cell>
          <cell r="F758" t="str">
            <v>YZ</v>
          </cell>
          <cell r="G758">
            <v>7300</v>
          </cell>
          <cell r="H758" t="str">
            <v>Personnel Costs</v>
          </cell>
          <cell r="K758" t="str">
            <v>02.02.2006</v>
          </cell>
          <cell r="L758" t="str">
            <v>UNGERAC</v>
          </cell>
          <cell r="M758">
            <v>93</v>
          </cell>
          <cell r="N758">
            <v>640120</v>
          </cell>
          <cell r="O758" t="str">
            <v>Heures supplimentaires(à payer)</v>
          </cell>
        </row>
        <row r="759">
          <cell r="B759">
            <v>7340000</v>
          </cell>
          <cell r="C759" t="str">
            <v>Salaries Bonus</v>
          </cell>
          <cell r="D759" t="str">
            <v>Salaries - Bonus</v>
          </cell>
          <cell r="F759" t="str">
            <v>YZ</v>
          </cell>
          <cell r="G759">
            <v>7300</v>
          </cell>
          <cell r="H759" t="str">
            <v>Personnel Costs</v>
          </cell>
          <cell r="K759" t="str">
            <v>02.02.2006</v>
          </cell>
          <cell r="L759" t="str">
            <v>UNGERAC</v>
          </cell>
          <cell r="M759">
            <v>93</v>
          </cell>
          <cell r="N759">
            <v>640200</v>
          </cell>
          <cell r="O759" t="str">
            <v>Primes et gratifications</v>
          </cell>
        </row>
        <row r="760">
          <cell r="B760">
            <v>7350000</v>
          </cell>
          <cell r="C760" t="str">
            <v>Leaving Indemnities</v>
          </cell>
          <cell r="D760" t="str">
            <v>Salaries - Leaving Indemnities</v>
          </cell>
          <cell r="F760" t="str">
            <v>YZ</v>
          </cell>
          <cell r="G760">
            <v>7300</v>
          </cell>
          <cell r="H760" t="str">
            <v>Personnel Costs</v>
          </cell>
          <cell r="K760" t="str">
            <v>02.02.2006</v>
          </cell>
          <cell r="L760" t="str">
            <v>UNGERAC</v>
          </cell>
          <cell r="M760">
            <v>93</v>
          </cell>
          <cell r="N760">
            <v>646060</v>
          </cell>
          <cell r="O760" t="str">
            <v>Indemnités de préavis et de licenciement</v>
          </cell>
        </row>
        <row r="761">
          <cell r="B761">
            <v>7360000</v>
          </cell>
          <cell r="C761" t="str">
            <v>Tax Gross Up on Bens</v>
          </cell>
          <cell r="D761" t="str">
            <v>Salaries - Tax Gross Ups on Benefits Given</v>
          </cell>
          <cell r="F761" t="str">
            <v>YZ</v>
          </cell>
          <cell r="G761">
            <v>7300</v>
          </cell>
          <cell r="H761" t="str">
            <v>Personnel Costs</v>
          </cell>
          <cell r="K761" t="str">
            <v>02.02.2006</v>
          </cell>
          <cell r="L761" t="str">
            <v>UNGERAC</v>
          </cell>
          <cell r="M761">
            <v>93</v>
          </cell>
          <cell r="N761">
            <v>640420</v>
          </cell>
          <cell r="O761" t="str">
            <v>Taxabilité des avantages alloués au personnel</v>
          </cell>
        </row>
        <row r="762">
          <cell r="B762">
            <v>7370010</v>
          </cell>
          <cell r="C762" t="str">
            <v>Social Security</v>
          </cell>
          <cell r="D762" t="str">
            <v>Social Security</v>
          </cell>
          <cell r="F762" t="str">
            <v>YZ</v>
          </cell>
          <cell r="G762">
            <v>7300</v>
          </cell>
          <cell r="H762" t="str">
            <v>Personnel Costs</v>
          </cell>
          <cell r="K762" t="str">
            <v>02.02.2006</v>
          </cell>
          <cell r="L762" t="str">
            <v>UNGERAC</v>
          </cell>
          <cell r="M762">
            <v>93</v>
          </cell>
          <cell r="N762">
            <v>647000</v>
          </cell>
          <cell r="O762" t="str">
            <v>Cotisations de sécurité sociale</v>
          </cell>
        </row>
        <row r="763">
          <cell r="B763">
            <v>7370020</v>
          </cell>
          <cell r="C763" t="str">
            <v>Local Social Tax 1</v>
          </cell>
          <cell r="D763" t="str">
            <v>Local Social Taxation 1</v>
          </cell>
          <cell r="F763" t="str">
            <v>YZ</v>
          </cell>
          <cell r="G763">
            <v>7300</v>
          </cell>
          <cell r="H763" t="str">
            <v>Personnel Costs</v>
          </cell>
          <cell r="K763" t="str">
            <v>02.02.2006</v>
          </cell>
          <cell r="L763" t="str">
            <v>UNGERAC</v>
          </cell>
          <cell r="M763">
            <v>93</v>
          </cell>
          <cell r="N763">
            <v>647000</v>
          </cell>
          <cell r="O763" t="str">
            <v>Cotisations de sécurité sociale</v>
          </cell>
        </row>
        <row r="764">
          <cell r="B764">
            <v>7370030</v>
          </cell>
          <cell r="C764" t="str">
            <v>Local Social Tax 2</v>
          </cell>
          <cell r="D764" t="str">
            <v>Local Social Taxation 2</v>
          </cell>
          <cell r="F764" t="str">
            <v>YZ</v>
          </cell>
          <cell r="G764">
            <v>7300</v>
          </cell>
          <cell r="H764" t="str">
            <v>Personnel Costs</v>
          </cell>
          <cell r="K764" t="str">
            <v>02.02.2006</v>
          </cell>
          <cell r="L764" t="str">
            <v>UNGERAC</v>
          </cell>
          <cell r="M764">
            <v>93</v>
          </cell>
          <cell r="N764">
            <v>647000</v>
          </cell>
          <cell r="O764" t="str">
            <v>Cotisations de sécurité sociale</v>
          </cell>
        </row>
        <row r="765">
          <cell r="B765">
            <v>7370040</v>
          </cell>
          <cell r="C765" t="str">
            <v>Local Social Tax 3</v>
          </cell>
          <cell r="D765" t="str">
            <v>Local Social Taxation 3</v>
          </cell>
          <cell r="F765" t="str">
            <v>YZ</v>
          </cell>
          <cell r="G765">
            <v>7300</v>
          </cell>
          <cell r="H765" t="str">
            <v>Personnel Costs</v>
          </cell>
          <cell r="K765" t="str">
            <v>02.02.2006</v>
          </cell>
          <cell r="L765" t="str">
            <v>UNGERAC</v>
          </cell>
          <cell r="M765">
            <v>93</v>
          </cell>
          <cell r="N765">
            <v>647000</v>
          </cell>
          <cell r="O765" t="str">
            <v>Cotisations de sécurité sociale</v>
          </cell>
        </row>
        <row r="766">
          <cell r="B766">
            <v>7370050</v>
          </cell>
          <cell r="C766" t="str">
            <v>Local Social Tax 4</v>
          </cell>
          <cell r="D766" t="str">
            <v>Local Social Taxation 4</v>
          </cell>
          <cell r="F766" t="str">
            <v>YZ</v>
          </cell>
          <cell r="G766">
            <v>7300</v>
          </cell>
          <cell r="H766" t="str">
            <v>Personnel Costs</v>
          </cell>
          <cell r="K766" t="str">
            <v>02.02.2006</v>
          </cell>
          <cell r="L766" t="str">
            <v>UNGERAC</v>
          </cell>
          <cell r="M766">
            <v>93</v>
          </cell>
          <cell r="N766">
            <v>647000</v>
          </cell>
          <cell r="O766" t="str">
            <v>Cotisations de sécurité sociale</v>
          </cell>
        </row>
        <row r="767">
          <cell r="B767">
            <v>7370060</v>
          </cell>
          <cell r="C767" t="str">
            <v>Local Social Tax 5</v>
          </cell>
          <cell r="D767" t="str">
            <v>Local Social Taxation 5</v>
          </cell>
          <cell r="F767" t="str">
            <v>YZ</v>
          </cell>
          <cell r="G767">
            <v>7300</v>
          </cell>
          <cell r="H767" t="str">
            <v>Personnel Costs</v>
          </cell>
          <cell r="K767" t="str">
            <v>02.02.2006</v>
          </cell>
          <cell r="L767" t="str">
            <v>UNGERAC</v>
          </cell>
          <cell r="M767">
            <v>93</v>
          </cell>
          <cell r="N767">
            <v>647000</v>
          </cell>
          <cell r="O767" t="str">
            <v>Cotisations de sécurité sociale</v>
          </cell>
        </row>
        <row r="768">
          <cell r="B768">
            <v>7370070</v>
          </cell>
          <cell r="C768" t="str">
            <v>Local Social Tax 6</v>
          </cell>
          <cell r="D768" t="str">
            <v>Local Social Taxation 6</v>
          </cell>
          <cell r="F768" t="str">
            <v>YZ</v>
          </cell>
          <cell r="G768">
            <v>7300</v>
          </cell>
          <cell r="H768" t="str">
            <v>Personnel Costs</v>
          </cell>
          <cell r="K768" t="str">
            <v>02.02.2006</v>
          </cell>
          <cell r="L768" t="str">
            <v>UNGERAC</v>
          </cell>
          <cell r="M768">
            <v>93</v>
          </cell>
          <cell r="N768">
            <v>647000</v>
          </cell>
          <cell r="O768" t="str">
            <v>Cotisations de sécurité sociale</v>
          </cell>
        </row>
        <row r="769">
          <cell r="B769">
            <v>7380010</v>
          </cell>
          <cell r="C769" t="str">
            <v>Empl Liability Ins</v>
          </cell>
          <cell r="D769" t="str">
            <v>Employee Liability Insurance</v>
          </cell>
          <cell r="F769" t="str">
            <v>YZ</v>
          </cell>
          <cell r="G769">
            <v>7300</v>
          </cell>
          <cell r="H769" t="str">
            <v>Personnel Costs</v>
          </cell>
          <cell r="K769" t="str">
            <v>02.02.2006</v>
          </cell>
          <cell r="L769" t="str">
            <v>UNGERAC</v>
          </cell>
          <cell r="M769">
            <v>93</v>
          </cell>
          <cell r="N769">
            <v>616010</v>
          </cell>
          <cell r="O769" t="str">
            <v>Assurances résponsabilité civile</v>
          </cell>
        </row>
        <row r="770">
          <cell r="B770">
            <v>7380020</v>
          </cell>
          <cell r="C770" t="str">
            <v>Local Employee Ins 1</v>
          </cell>
          <cell r="D770" t="str">
            <v>Local Employee Insurance 1</v>
          </cell>
          <cell r="F770" t="str">
            <v>YZ</v>
          </cell>
          <cell r="G770">
            <v>7300</v>
          </cell>
          <cell r="H770" t="str">
            <v>Personnel Costs</v>
          </cell>
          <cell r="K770" t="str">
            <v>02.02.2006</v>
          </cell>
          <cell r="L770" t="str">
            <v>UNGERAC</v>
          </cell>
          <cell r="M770">
            <v>93</v>
          </cell>
          <cell r="N770">
            <v>649100</v>
          </cell>
          <cell r="O770" t="str">
            <v>Autres charges de personnel et autres charges soci</v>
          </cell>
        </row>
        <row r="771">
          <cell r="B771">
            <v>7380030</v>
          </cell>
          <cell r="C771" t="str">
            <v>Local Employee Ins 2</v>
          </cell>
          <cell r="D771" t="str">
            <v>Local Employee Insurance 2</v>
          </cell>
          <cell r="F771" t="str">
            <v>YZ</v>
          </cell>
          <cell r="G771">
            <v>7300</v>
          </cell>
          <cell r="H771" t="str">
            <v>Personnel Costs</v>
          </cell>
          <cell r="K771" t="str">
            <v>02.02.2006</v>
          </cell>
          <cell r="L771" t="str">
            <v>UNGERAC</v>
          </cell>
          <cell r="M771">
            <v>93</v>
          </cell>
          <cell r="N771">
            <v>649100</v>
          </cell>
          <cell r="O771" t="str">
            <v>Autres charges de personnel et autres charges soci</v>
          </cell>
        </row>
        <row r="772">
          <cell r="B772">
            <v>7405000</v>
          </cell>
          <cell r="C772" t="str">
            <v>Company Pension Plan</v>
          </cell>
          <cell r="D772" t="str">
            <v>Benefits - Company Pension Plan</v>
          </cell>
          <cell r="F772" t="str">
            <v>YZ</v>
          </cell>
          <cell r="G772">
            <v>7300</v>
          </cell>
          <cell r="H772" t="str">
            <v>Personnel Costs</v>
          </cell>
          <cell r="K772" t="str">
            <v>02.02.2006</v>
          </cell>
          <cell r="L772" t="str">
            <v>UNGERAC</v>
          </cell>
          <cell r="M772">
            <v>93</v>
          </cell>
          <cell r="N772">
            <v>649500</v>
          </cell>
          <cell r="O772" t="str">
            <v>Retraite complementaire</v>
          </cell>
        </row>
        <row r="773">
          <cell r="B773">
            <v>7410000</v>
          </cell>
          <cell r="C773" t="str">
            <v>Local Life Insurance</v>
          </cell>
          <cell r="D773" t="str">
            <v>Benefits - Life Insurance</v>
          </cell>
          <cell r="F773" t="str">
            <v>YZ</v>
          </cell>
          <cell r="G773">
            <v>7300</v>
          </cell>
          <cell r="H773" t="str">
            <v>Personnel Costs</v>
          </cell>
          <cell r="K773" t="str">
            <v>02.02.2006</v>
          </cell>
          <cell r="L773" t="str">
            <v>UNGERAC</v>
          </cell>
          <cell r="M773">
            <v>93</v>
          </cell>
          <cell r="N773">
            <v>649100</v>
          </cell>
          <cell r="O773" t="str">
            <v>Autres charges de personnel et autres charges soci</v>
          </cell>
        </row>
        <row r="774">
          <cell r="B774">
            <v>7415000</v>
          </cell>
          <cell r="C774" t="str">
            <v>Local Medical</v>
          </cell>
          <cell r="D774" t="str">
            <v>Benefits - Medical</v>
          </cell>
          <cell r="F774" t="str">
            <v>YZ</v>
          </cell>
          <cell r="G774">
            <v>7300</v>
          </cell>
          <cell r="H774" t="str">
            <v>Personnel Costs</v>
          </cell>
          <cell r="K774" t="str">
            <v>02.02.2006</v>
          </cell>
          <cell r="L774" t="str">
            <v>UNGERAC</v>
          </cell>
          <cell r="M774">
            <v>93</v>
          </cell>
          <cell r="N774">
            <v>649510</v>
          </cell>
          <cell r="O774" t="str">
            <v>Assurances maladies</v>
          </cell>
        </row>
        <row r="775">
          <cell r="B775">
            <v>7420000</v>
          </cell>
          <cell r="C775" t="str">
            <v>Local Car Allowance</v>
          </cell>
          <cell r="D775" t="str">
            <v>Benefits - Car Allowances</v>
          </cell>
          <cell r="F775" t="str">
            <v>YZ</v>
          </cell>
          <cell r="G775">
            <v>7300</v>
          </cell>
          <cell r="H775" t="str">
            <v>Personnel Costs</v>
          </cell>
          <cell r="K775" t="str">
            <v>02.02.2006</v>
          </cell>
          <cell r="L775" t="str">
            <v>UNGERAC</v>
          </cell>
          <cell r="M775">
            <v>93</v>
          </cell>
          <cell r="N775">
            <v>640410</v>
          </cell>
          <cell r="O775" t="str">
            <v>Indemnités de voiture</v>
          </cell>
        </row>
        <row r="776">
          <cell r="B776">
            <v>7425000</v>
          </cell>
          <cell r="C776" t="str">
            <v>Commuting Allowance</v>
          </cell>
          <cell r="D776" t="str">
            <v>Benefits - Commuting Allowances</v>
          </cell>
          <cell r="F776" t="str">
            <v>YZ</v>
          </cell>
          <cell r="G776">
            <v>7300</v>
          </cell>
          <cell r="H776" t="str">
            <v>Personnel Costs</v>
          </cell>
          <cell r="K776" t="str">
            <v>02.02.2006</v>
          </cell>
          <cell r="L776" t="str">
            <v>UNGERAC</v>
          </cell>
          <cell r="M776">
            <v>93</v>
          </cell>
          <cell r="N776">
            <v>649100</v>
          </cell>
          <cell r="O776" t="str">
            <v>Autres charges de personnel et autres charges soci</v>
          </cell>
        </row>
        <row r="777">
          <cell r="B777">
            <v>7428000</v>
          </cell>
          <cell r="C777" t="str">
            <v>Employee Transport</v>
          </cell>
          <cell r="D777" t="str">
            <v>Benefits - Employee Transportation</v>
          </cell>
          <cell r="F777" t="str">
            <v>YZ</v>
          </cell>
          <cell r="G777">
            <v>7300</v>
          </cell>
          <cell r="H777" t="str">
            <v>Personnel Costs</v>
          </cell>
          <cell r="K777" t="str">
            <v>02.02.2006</v>
          </cell>
          <cell r="L777" t="str">
            <v>UNGERAC</v>
          </cell>
          <cell r="M777">
            <v>93</v>
          </cell>
          <cell r="N777">
            <v>624700</v>
          </cell>
          <cell r="O777" t="str">
            <v>Transport du personnel</v>
          </cell>
        </row>
        <row r="778">
          <cell r="B778">
            <v>7429000</v>
          </cell>
          <cell r="C778" t="str">
            <v>Stat Retirment Fee</v>
          </cell>
          <cell r="D778" t="str">
            <v>Benefits - Statutory Retirment Payment</v>
          </cell>
          <cell r="F778" t="str">
            <v>YZ</v>
          </cell>
          <cell r="G778">
            <v>7300</v>
          </cell>
          <cell r="H778" t="str">
            <v>Personnel Costs</v>
          </cell>
          <cell r="K778" t="str">
            <v>29.05.2008</v>
          </cell>
          <cell r="L778" t="str">
            <v>RFC_COMM</v>
          </cell>
          <cell r="M778">
            <v>93</v>
          </cell>
          <cell r="N778">
            <v>649100</v>
          </cell>
          <cell r="O778" t="str">
            <v>Autres charges de personnel et autres charges soci</v>
          </cell>
        </row>
        <row r="779">
          <cell r="B779">
            <v>7430000</v>
          </cell>
          <cell r="C779" t="str">
            <v>Local Accom Rent</v>
          </cell>
          <cell r="D779" t="str">
            <v>Benefits - Employee Accomodation - Rent</v>
          </cell>
          <cell r="F779" t="str">
            <v>YZ</v>
          </cell>
          <cell r="G779">
            <v>7300</v>
          </cell>
          <cell r="H779" t="str">
            <v>Personnel Costs</v>
          </cell>
          <cell r="K779" t="str">
            <v>02.02.2006</v>
          </cell>
          <cell r="L779" t="str">
            <v>UNGERAC</v>
          </cell>
          <cell r="M779">
            <v>93</v>
          </cell>
          <cell r="N779">
            <v>649100</v>
          </cell>
          <cell r="O779" t="str">
            <v>Autres charges de personnel et autres charges soci</v>
          </cell>
        </row>
        <row r="780">
          <cell r="B780">
            <v>7435000</v>
          </cell>
          <cell r="C780" t="str">
            <v>Local Accom Other</v>
          </cell>
          <cell r="D780" t="str">
            <v>Benefits - Employee Accomodation - Other</v>
          </cell>
          <cell r="F780" t="str">
            <v>YZ</v>
          </cell>
          <cell r="G780">
            <v>7300</v>
          </cell>
          <cell r="H780" t="str">
            <v>Personnel Costs</v>
          </cell>
          <cell r="K780" t="str">
            <v>02.02.2006</v>
          </cell>
          <cell r="L780" t="str">
            <v>UNGERAC</v>
          </cell>
          <cell r="M780">
            <v>93</v>
          </cell>
          <cell r="N780">
            <v>649100</v>
          </cell>
          <cell r="O780" t="str">
            <v>Autres charges de personnel et autres charges soci</v>
          </cell>
        </row>
        <row r="781">
          <cell r="B781">
            <v>7440000</v>
          </cell>
          <cell r="C781" t="str">
            <v>Cafeteria Services</v>
          </cell>
          <cell r="D781" t="str">
            <v>Benefits - Cafeteria Services</v>
          </cell>
          <cell r="F781" t="str">
            <v>YZ</v>
          </cell>
          <cell r="G781">
            <v>7300</v>
          </cell>
          <cell r="H781" t="str">
            <v>Personnel Costs</v>
          </cell>
          <cell r="K781" t="str">
            <v>02.02.2006</v>
          </cell>
          <cell r="L781" t="str">
            <v>UNGERAC</v>
          </cell>
          <cell r="M781">
            <v>93</v>
          </cell>
          <cell r="N781">
            <v>649000</v>
          </cell>
          <cell r="O781" t="str">
            <v>Prestation retauration</v>
          </cell>
        </row>
        <row r="782">
          <cell r="B782">
            <v>7445000</v>
          </cell>
          <cell r="C782" t="str">
            <v>Local Relocation</v>
          </cell>
          <cell r="D782" t="str">
            <v>Benefits - Relocation</v>
          </cell>
          <cell r="F782" t="str">
            <v>YZ</v>
          </cell>
          <cell r="G782">
            <v>7300</v>
          </cell>
          <cell r="H782" t="str">
            <v>Personnel Costs</v>
          </cell>
          <cell r="K782" t="str">
            <v>02.02.2006</v>
          </cell>
          <cell r="L782" t="str">
            <v>UNGERAC</v>
          </cell>
          <cell r="M782">
            <v>93</v>
          </cell>
          <cell r="N782">
            <v>649100</v>
          </cell>
          <cell r="O782" t="str">
            <v>Autres charges de personnel et autres charges soci</v>
          </cell>
        </row>
        <row r="783">
          <cell r="B783">
            <v>7448000</v>
          </cell>
          <cell r="C783" t="str">
            <v>Local Bens Other</v>
          </cell>
          <cell r="D783" t="str">
            <v>Benefits - Other Benefits</v>
          </cell>
          <cell r="F783" t="str">
            <v>YZ</v>
          </cell>
          <cell r="G783">
            <v>7300</v>
          </cell>
          <cell r="H783" t="str">
            <v>Personnel Costs</v>
          </cell>
          <cell r="K783" t="str">
            <v>02.02.2006</v>
          </cell>
          <cell r="L783" t="str">
            <v>UNGERAC</v>
          </cell>
          <cell r="M783">
            <v>93</v>
          </cell>
          <cell r="N783">
            <v>649100</v>
          </cell>
          <cell r="O783" t="str">
            <v>Autres charges de personnel et autres charges soci</v>
          </cell>
        </row>
        <row r="784">
          <cell r="B784">
            <v>7449000</v>
          </cell>
          <cell r="C784" t="str">
            <v>Local Ben Non Deduct</v>
          </cell>
          <cell r="D784" t="str">
            <v>Benefits - Non Deductible</v>
          </cell>
          <cell r="F784" t="str">
            <v>YZ</v>
          </cell>
          <cell r="G784">
            <v>7300</v>
          </cell>
          <cell r="H784" t="str">
            <v>Personnel Costs</v>
          </cell>
          <cell r="K784" t="str">
            <v>02.02.2006</v>
          </cell>
          <cell r="L784" t="str">
            <v>UNGERAC</v>
          </cell>
          <cell r="M784">
            <v>93</v>
          </cell>
          <cell r="N784">
            <v>649100</v>
          </cell>
          <cell r="O784" t="str">
            <v>Autres charges de personnel et autres charges soci</v>
          </cell>
        </row>
        <row r="785">
          <cell r="B785">
            <v>7465000</v>
          </cell>
          <cell r="C785" t="str">
            <v>Expat Medical</v>
          </cell>
          <cell r="D785" t="str">
            <v>Expat Benefits - Medical</v>
          </cell>
          <cell r="F785" t="str">
            <v>YZ</v>
          </cell>
          <cell r="G785">
            <v>7300</v>
          </cell>
          <cell r="H785" t="str">
            <v>Personnel Costs</v>
          </cell>
          <cell r="K785" t="str">
            <v>02.02.2006</v>
          </cell>
          <cell r="L785" t="str">
            <v>UNGERAC</v>
          </cell>
          <cell r="M785">
            <v>93</v>
          </cell>
          <cell r="N785">
            <v>649100</v>
          </cell>
          <cell r="O785" t="str">
            <v>Autres charges de personnel et autres charges soci</v>
          </cell>
        </row>
        <row r="786">
          <cell r="B786">
            <v>7470000</v>
          </cell>
          <cell r="C786" t="str">
            <v>Expat Car Allowance</v>
          </cell>
          <cell r="D786" t="str">
            <v>Expat Benefits - Car Allowances</v>
          </cell>
          <cell r="F786" t="str">
            <v>YZ</v>
          </cell>
          <cell r="G786">
            <v>7300</v>
          </cell>
          <cell r="H786" t="str">
            <v>Personnel Costs</v>
          </cell>
          <cell r="K786" t="str">
            <v>02.02.2006</v>
          </cell>
          <cell r="L786" t="str">
            <v>UNGERAC</v>
          </cell>
          <cell r="M786">
            <v>93</v>
          </cell>
          <cell r="N786">
            <v>649100</v>
          </cell>
          <cell r="O786" t="str">
            <v>Autres charges de personnel et autres charges soci</v>
          </cell>
        </row>
        <row r="787">
          <cell r="B787">
            <v>7480000</v>
          </cell>
          <cell r="C787" t="str">
            <v>Expat Accom Rent</v>
          </cell>
          <cell r="D787" t="str">
            <v>Expat Benefits - Employee Accomodation - Rent</v>
          </cell>
          <cell r="F787" t="str">
            <v>YZ</v>
          </cell>
          <cell r="G787">
            <v>7300</v>
          </cell>
          <cell r="H787" t="str">
            <v>Personnel Costs</v>
          </cell>
          <cell r="K787" t="str">
            <v>02.02.2006</v>
          </cell>
          <cell r="L787" t="str">
            <v>UNGERAC</v>
          </cell>
          <cell r="M787">
            <v>93</v>
          </cell>
          <cell r="N787">
            <v>649100</v>
          </cell>
          <cell r="O787" t="str">
            <v>Autres charges de personnel et autres charges soci</v>
          </cell>
        </row>
        <row r="788">
          <cell r="B788">
            <v>7485000</v>
          </cell>
          <cell r="C788" t="str">
            <v>Expat Accom Other</v>
          </cell>
          <cell r="D788" t="str">
            <v>Expat Benefits - Employee Accomodation - Other</v>
          </cell>
          <cell r="F788" t="str">
            <v>YZ</v>
          </cell>
          <cell r="G788">
            <v>7300</v>
          </cell>
          <cell r="H788" t="str">
            <v>Personnel Costs</v>
          </cell>
          <cell r="K788" t="str">
            <v>02.02.2006</v>
          </cell>
          <cell r="L788" t="str">
            <v>UNGERAC</v>
          </cell>
          <cell r="M788">
            <v>93</v>
          </cell>
          <cell r="N788">
            <v>649100</v>
          </cell>
          <cell r="O788" t="str">
            <v>Autres charges de personnel et autres charges soci</v>
          </cell>
        </row>
        <row r="789">
          <cell r="B789">
            <v>7491000</v>
          </cell>
          <cell r="C789" t="str">
            <v>Expat Schools</v>
          </cell>
          <cell r="D789" t="str">
            <v>Expat Benefits - Schools</v>
          </cell>
          <cell r="F789" t="str">
            <v>YZ</v>
          </cell>
          <cell r="G789">
            <v>7300</v>
          </cell>
          <cell r="H789" t="str">
            <v>Personnel Costs</v>
          </cell>
          <cell r="K789" t="str">
            <v>02.02.2006</v>
          </cell>
          <cell r="L789" t="str">
            <v>UNGERAC</v>
          </cell>
          <cell r="M789">
            <v>93</v>
          </cell>
          <cell r="N789">
            <v>640430</v>
          </cell>
          <cell r="O789" t="str">
            <v>Indemnités de frais de scolarités des expatriés</v>
          </cell>
        </row>
        <row r="790">
          <cell r="B790">
            <v>7493000</v>
          </cell>
          <cell r="C790" t="str">
            <v>Expat Home Leave</v>
          </cell>
          <cell r="D790" t="str">
            <v>Expat Benefits - Home Leave</v>
          </cell>
          <cell r="F790" t="str">
            <v>YZ</v>
          </cell>
          <cell r="G790">
            <v>7300</v>
          </cell>
          <cell r="H790" t="str">
            <v>Personnel Costs</v>
          </cell>
          <cell r="K790" t="str">
            <v>02.02.2006</v>
          </cell>
          <cell r="L790" t="str">
            <v>UNGERAC</v>
          </cell>
          <cell r="M790">
            <v>93</v>
          </cell>
          <cell r="N790">
            <v>640440</v>
          </cell>
          <cell r="O790" t="str">
            <v>Indemnités de loyer</v>
          </cell>
        </row>
        <row r="791">
          <cell r="B791">
            <v>7495000</v>
          </cell>
          <cell r="C791" t="str">
            <v>Expat Relocation</v>
          </cell>
          <cell r="D791" t="str">
            <v>Expat Benefits - Relocation</v>
          </cell>
          <cell r="F791" t="str">
            <v>YZ</v>
          </cell>
          <cell r="G791">
            <v>7300</v>
          </cell>
          <cell r="H791" t="str">
            <v>Personnel Costs</v>
          </cell>
          <cell r="K791" t="str">
            <v>02.02.2006</v>
          </cell>
          <cell r="L791" t="str">
            <v>UNGERAC</v>
          </cell>
          <cell r="M791">
            <v>93</v>
          </cell>
          <cell r="N791">
            <v>649100</v>
          </cell>
          <cell r="O791" t="str">
            <v>Autres charges de personnel et autres charges soci</v>
          </cell>
        </row>
        <row r="792">
          <cell r="B792">
            <v>7498000</v>
          </cell>
          <cell r="C792" t="str">
            <v>Expat Bens Other</v>
          </cell>
          <cell r="D792" t="str">
            <v>Expat Benefits - Other Expat Benefits</v>
          </cell>
          <cell r="F792" t="str">
            <v>YZ</v>
          </cell>
          <cell r="G792">
            <v>7300</v>
          </cell>
          <cell r="H792" t="str">
            <v>Personnel Costs</v>
          </cell>
          <cell r="K792" t="str">
            <v>02.02.2006</v>
          </cell>
          <cell r="L792" t="str">
            <v>UNGERAC</v>
          </cell>
          <cell r="M792">
            <v>93</v>
          </cell>
          <cell r="N792">
            <v>640450</v>
          </cell>
          <cell r="O792" t="str">
            <v>Autres indemnités taxables</v>
          </cell>
        </row>
        <row r="793">
          <cell r="B793">
            <v>7499000</v>
          </cell>
          <cell r="C793" t="str">
            <v>Expat Ben non Deduct</v>
          </cell>
          <cell r="D793" t="str">
            <v>Expat Benefits - Non Deductible</v>
          </cell>
          <cell r="F793" t="str">
            <v>YZ</v>
          </cell>
          <cell r="G793">
            <v>7300</v>
          </cell>
          <cell r="H793" t="str">
            <v>Personnel Costs</v>
          </cell>
          <cell r="K793" t="str">
            <v>02.02.2006</v>
          </cell>
          <cell r="L793" t="str">
            <v>UNGERAC</v>
          </cell>
          <cell r="M793">
            <v>93</v>
          </cell>
          <cell r="N793">
            <v>640460</v>
          </cell>
          <cell r="O793" t="str">
            <v>Autres indemnités non taxables</v>
          </cell>
        </row>
        <row r="794">
          <cell r="B794">
            <v>7510000</v>
          </cell>
          <cell r="C794" t="str">
            <v>Contractors</v>
          </cell>
          <cell r="D794" t="str">
            <v>Contractors</v>
          </cell>
          <cell r="F794" t="str">
            <v>YZ</v>
          </cell>
          <cell r="G794">
            <v>7300</v>
          </cell>
          <cell r="H794" t="str">
            <v>Personnel Costs</v>
          </cell>
          <cell r="K794" t="str">
            <v>02.02.2006</v>
          </cell>
          <cell r="L794" t="str">
            <v>UNGERAC</v>
          </cell>
          <cell r="M794">
            <v>93</v>
          </cell>
          <cell r="N794">
            <v>622020</v>
          </cell>
          <cell r="O794" t="str">
            <v>Rémunérations du personnel interimaires</v>
          </cell>
        </row>
        <row r="795">
          <cell r="B795">
            <v>7520000</v>
          </cell>
          <cell r="C795" t="str">
            <v>Casual Labour</v>
          </cell>
          <cell r="D795" t="str">
            <v>Casual Labour</v>
          </cell>
          <cell r="F795" t="str">
            <v>YZ</v>
          </cell>
          <cell r="G795">
            <v>7300</v>
          </cell>
          <cell r="H795" t="str">
            <v>Personnel Costs</v>
          </cell>
          <cell r="K795" t="str">
            <v>02.02.2006</v>
          </cell>
          <cell r="L795" t="str">
            <v>UNGERAC</v>
          </cell>
          <cell r="M795">
            <v>93</v>
          </cell>
          <cell r="N795">
            <v>622010</v>
          </cell>
          <cell r="O795" t="str">
            <v>Rémunérations du personnel occasionnel</v>
          </cell>
        </row>
        <row r="796">
          <cell r="B796">
            <v>7530000</v>
          </cell>
          <cell r="C796" t="str">
            <v>Sub-Contractors Fees</v>
          </cell>
          <cell r="D796" t="str">
            <v>Sub-Contractors Fees</v>
          </cell>
          <cell r="F796" t="str">
            <v>YZ</v>
          </cell>
          <cell r="G796">
            <v>7300</v>
          </cell>
          <cell r="H796" t="str">
            <v>Personnel Costs</v>
          </cell>
          <cell r="K796" t="str">
            <v>05.07.2007</v>
          </cell>
          <cell r="L796" t="str">
            <v>RFC_COMM</v>
          </cell>
          <cell r="M796">
            <v>93</v>
          </cell>
          <cell r="N796">
            <v>604010</v>
          </cell>
          <cell r="O796" t="str">
            <v>Prestation de services(Soutraitants WH)</v>
          </cell>
        </row>
        <row r="797">
          <cell r="B797">
            <v>7610000</v>
          </cell>
          <cell r="C797" t="str">
            <v>Air Fares</v>
          </cell>
          <cell r="D797" t="str">
            <v>Travel - Air Fares</v>
          </cell>
          <cell r="F797" t="str">
            <v>YZ</v>
          </cell>
          <cell r="G797">
            <v>7600</v>
          </cell>
          <cell r="H797" t="str">
            <v>Travel, Auto and Entertainment</v>
          </cell>
          <cell r="K797" t="str">
            <v>02.02.2006</v>
          </cell>
          <cell r="L797" t="str">
            <v>UNGERAC</v>
          </cell>
          <cell r="M797">
            <v>93</v>
          </cell>
          <cell r="N797">
            <v>625110</v>
          </cell>
          <cell r="O797" t="str">
            <v>Voyages et deplacements (Billets )</v>
          </cell>
        </row>
        <row r="798">
          <cell r="B798">
            <v>7620000</v>
          </cell>
          <cell r="C798" t="str">
            <v>Hotels</v>
          </cell>
          <cell r="D798" t="str">
            <v>Travel - Hotels</v>
          </cell>
          <cell r="F798" t="str">
            <v>YZ</v>
          </cell>
          <cell r="G798">
            <v>7600</v>
          </cell>
          <cell r="H798" t="str">
            <v>Travel, Auto and Entertainment</v>
          </cell>
          <cell r="K798" t="str">
            <v>02.02.2006</v>
          </cell>
          <cell r="L798" t="str">
            <v>UNGERAC</v>
          </cell>
          <cell r="M798">
            <v>93</v>
          </cell>
          <cell r="N798">
            <v>625111</v>
          </cell>
          <cell r="O798" t="str">
            <v>Voyages et deplacements (Séjour Hotel )</v>
          </cell>
        </row>
        <row r="799">
          <cell r="B799">
            <v>7630010</v>
          </cell>
          <cell r="C799" t="str">
            <v>Local Subsistence</v>
          </cell>
          <cell r="D799" t="str">
            <v>Travel - Subsistence Local</v>
          </cell>
          <cell r="F799" t="str">
            <v>YZ</v>
          </cell>
          <cell r="G799">
            <v>7600</v>
          </cell>
          <cell r="H799" t="str">
            <v>Travel, Auto and Entertainment</v>
          </cell>
          <cell r="K799" t="str">
            <v>02.02.2006</v>
          </cell>
          <cell r="L799" t="str">
            <v>UNGERAC</v>
          </cell>
          <cell r="M799">
            <v>93</v>
          </cell>
          <cell r="N799">
            <v>625112</v>
          </cell>
          <cell r="O799" t="str">
            <v>Voyages et deplacements</v>
          </cell>
        </row>
        <row r="800">
          <cell r="B800">
            <v>7630020</v>
          </cell>
          <cell r="C800" t="str">
            <v>Overseas Subsistence</v>
          </cell>
          <cell r="D800" t="str">
            <v>Travel - Subsistence Overseas</v>
          </cell>
          <cell r="F800" t="str">
            <v>YZ</v>
          </cell>
          <cell r="G800">
            <v>7600</v>
          </cell>
          <cell r="H800" t="str">
            <v>Travel, Auto and Entertainment</v>
          </cell>
          <cell r="K800" t="str">
            <v>02.02.2006</v>
          </cell>
          <cell r="L800" t="str">
            <v>UNGERAC</v>
          </cell>
          <cell r="M800">
            <v>93</v>
          </cell>
          <cell r="N800">
            <v>625113</v>
          </cell>
          <cell r="O800" t="str">
            <v>Voyages et deplacements</v>
          </cell>
        </row>
        <row r="801">
          <cell r="B801">
            <v>7630030</v>
          </cell>
          <cell r="C801" t="str">
            <v>Daily Allowance</v>
          </cell>
          <cell r="D801" t="str">
            <v>Travel - Daily Travel Allowances</v>
          </cell>
          <cell r="F801" t="str">
            <v>YZ</v>
          </cell>
          <cell r="G801">
            <v>7600</v>
          </cell>
          <cell r="H801" t="str">
            <v>Travel, Auto and Entertainment</v>
          </cell>
          <cell r="K801" t="str">
            <v>02.02.2006</v>
          </cell>
          <cell r="L801" t="str">
            <v>UNGERAC</v>
          </cell>
          <cell r="M801">
            <v>93</v>
          </cell>
          <cell r="N801">
            <v>625114</v>
          </cell>
          <cell r="O801" t="str">
            <v>Voyages et deplacements (dotations de devises)</v>
          </cell>
        </row>
        <row r="802">
          <cell r="B802">
            <v>7630040</v>
          </cell>
          <cell r="C802" t="str">
            <v>Daily Allowance ND</v>
          </cell>
          <cell r="D802" t="str">
            <v>Travel - Daily Travel Allowances non Taxable</v>
          </cell>
          <cell r="F802" t="str">
            <v>YZ</v>
          </cell>
          <cell r="G802">
            <v>7600</v>
          </cell>
          <cell r="H802" t="str">
            <v>Travel, Auto and Entertainment</v>
          </cell>
          <cell r="K802" t="str">
            <v>02.02.2006</v>
          </cell>
          <cell r="L802" t="str">
            <v>UNGERAC</v>
          </cell>
          <cell r="M802">
            <v>93</v>
          </cell>
          <cell r="N802">
            <v>625115</v>
          </cell>
          <cell r="O802" t="str">
            <v>Voyages et deplacements (dotations de devises)</v>
          </cell>
        </row>
        <row r="803">
          <cell r="B803">
            <v>7640000</v>
          </cell>
          <cell r="C803" t="str">
            <v>Car Hire &amp; Other</v>
          </cell>
          <cell r="D803" t="str">
            <v>Travel - Car Hire and Other Car Expenses</v>
          </cell>
          <cell r="F803" t="str">
            <v>YZ</v>
          </cell>
          <cell r="G803">
            <v>7600</v>
          </cell>
          <cell r="H803" t="str">
            <v>Travel, Auto and Entertainment</v>
          </cell>
          <cell r="K803" t="str">
            <v>02.02.2006</v>
          </cell>
          <cell r="L803" t="str">
            <v>UNGERAC</v>
          </cell>
          <cell r="M803">
            <v>93</v>
          </cell>
          <cell r="N803">
            <v>625116</v>
          </cell>
          <cell r="O803" t="str">
            <v>Voyages et deplacements (location de voiture)</v>
          </cell>
        </row>
        <row r="804">
          <cell r="B804">
            <v>7650010</v>
          </cell>
          <cell r="C804" t="str">
            <v>Mileage Allowance</v>
          </cell>
          <cell r="D804" t="str">
            <v>Travel - Mileage Allowances (Deductible)</v>
          </cell>
          <cell r="F804" t="str">
            <v>YZ</v>
          </cell>
          <cell r="G804">
            <v>7600</v>
          </cell>
          <cell r="H804" t="str">
            <v>Travel, Auto and Entertainment</v>
          </cell>
          <cell r="K804" t="str">
            <v>02.02.2006</v>
          </cell>
          <cell r="L804" t="str">
            <v>UNGERAC</v>
          </cell>
          <cell r="M804">
            <v>93</v>
          </cell>
          <cell r="N804">
            <v>625117</v>
          </cell>
          <cell r="O804" t="str">
            <v>Voyages et deplacements (indemnités déductibles)</v>
          </cell>
        </row>
        <row r="805">
          <cell r="B805">
            <v>7650020</v>
          </cell>
          <cell r="C805" t="str">
            <v>Mileage Allowance ND</v>
          </cell>
          <cell r="D805" t="str">
            <v>Travel - Mileage Allowances (non Deductible)</v>
          </cell>
          <cell r="F805" t="str">
            <v>YZ</v>
          </cell>
          <cell r="G805">
            <v>7600</v>
          </cell>
          <cell r="H805" t="str">
            <v>Travel, Auto and Entertainment</v>
          </cell>
          <cell r="K805" t="str">
            <v>02.02.2006</v>
          </cell>
          <cell r="L805" t="str">
            <v>UNGERAC</v>
          </cell>
          <cell r="M805">
            <v>93</v>
          </cell>
          <cell r="N805">
            <v>625118</v>
          </cell>
          <cell r="O805" t="str">
            <v>Voyages et deplacements (indemnité non déductible)</v>
          </cell>
        </row>
        <row r="806">
          <cell r="B806">
            <v>7660000</v>
          </cell>
          <cell r="C806" t="str">
            <v>Passports &amp; Visas</v>
          </cell>
          <cell r="D806" t="str">
            <v>Travel - Passports and Visas</v>
          </cell>
          <cell r="F806" t="str">
            <v>YZ</v>
          </cell>
          <cell r="G806">
            <v>7600</v>
          </cell>
          <cell r="H806" t="str">
            <v>Travel, Auto and Entertainment</v>
          </cell>
          <cell r="K806" t="str">
            <v>02.02.2006</v>
          </cell>
          <cell r="L806" t="str">
            <v>UNGERAC</v>
          </cell>
          <cell r="M806">
            <v>93</v>
          </cell>
          <cell r="N806">
            <v>625119</v>
          </cell>
          <cell r="O806" t="str">
            <v>Voyages et deplacements (frais passport et visa)</v>
          </cell>
        </row>
        <row r="807">
          <cell r="B807">
            <v>7670000</v>
          </cell>
          <cell r="C807" t="str">
            <v>Travel Insurance</v>
          </cell>
          <cell r="D807" t="str">
            <v>Travel - Insurance</v>
          </cell>
          <cell r="F807" t="str">
            <v>YZ</v>
          </cell>
          <cell r="G807">
            <v>7600</v>
          </cell>
          <cell r="H807" t="str">
            <v>Travel, Auto and Entertainment</v>
          </cell>
          <cell r="K807" t="str">
            <v>02.02.2006</v>
          </cell>
          <cell r="L807" t="str">
            <v>UNGERAC</v>
          </cell>
          <cell r="M807">
            <v>93</v>
          </cell>
          <cell r="N807">
            <v>625120</v>
          </cell>
          <cell r="O807" t="str">
            <v>Voyages et deplacements (assurances de voyage)</v>
          </cell>
        </row>
        <row r="808">
          <cell r="B808">
            <v>7690000</v>
          </cell>
          <cell r="C808" t="str">
            <v>Travel Other</v>
          </cell>
          <cell r="D808" t="str">
            <v>Travel - Other</v>
          </cell>
          <cell r="F808" t="str">
            <v>YZ</v>
          </cell>
          <cell r="G808">
            <v>7600</v>
          </cell>
          <cell r="H808" t="str">
            <v>Travel, Auto and Entertainment</v>
          </cell>
          <cell r="K808" t="str">
            <v>02.02.2006</v>
          </cell>
          <cell r="L808" t="str">
            <v>UNGERAC</v>
          </cell>
          <cell r="M808">
            <v>93</v>
          </cell>
          <cell r="N808">
            <v>625121</v>
          </cell>
          <cell r="O808" t="str">
            <v>Voyages et deplacements (autres)</v>
          </cell>
        </row>
        <row r="809">
          <cell r="B809">
            <v>7699000</v>
          </cell>
          <cell r="C809" t="str">
            <v>Travel Non Deduct</v>
          </cell>
          <cell r="D809" t="str">
            <v>Travel - Non Deductible</v>
          </cell>
          <cell r="F809" t="str">
            <v>YZ</v>
          </cell>
          <cell r="G809">
            <v>7600</v>
          </cell>
          <cell r="H809" t="str">
            <v>Travel, Auto and Entertainment</v>
          </cell>
          <cell r="K809" t="str">
            <v>02.02.2006</v>
          </cell>
          <cell r="L809" t="str">
            <v>UNGERAC</v>
          </cell>
          <cell r="M809">
            <v>93</v>
          </cell>
          <cell r="N809">
            <v>625122</v>
          </cell>
          <cell r="O809" t="str">
            <v>Voyages et deplacements (autres charges non dédu)</v>
          </cell>
        </row>
        <row r="810">
          <cell r="B810">
            <v>7710000</v>
          </cell>
          <cell r="C810" t="str">
            <v>Auto Leasing Priv</v>
          </cell>
          <cell r="D810" t="str">
            <v>Auto - Vehicle Leasing Costs - Private Vehicles</v>
          </cell>
          <cell r="F810" t="str">
            <v>YZ</v>
          </cell>
          <cell r="G810">
            <v>7600</v>
          </cell>
          <cell r="H810" t="str">
            <v>Travel, Auto and Entertainment</v>
          </cell>
          <cell r="K810" t="str">
            <v>02.02.2006</v>
          </cell>
          <cell r="L810" t="str">
            <v>UNGERAC</v>
          </cell>
          <cell r="M810">
            <v>93</v>
          </cell>
          <cell r="N810">
            <v>613050</v>
          </cell>
          <cell r="O810" t="str">
            <v>Location et  de materiel de transport</v>
          </cell>
        </row>
        <row r="811">
          <cell r="B811">
            <v>7711000</v>
          </cell>
          <cell r="C811" t="str">
            <v>Auto Leasing Comm</v>
          </cell>
          <cell r="D811" t="str">
            <v>Auto - Vehicle Leasing Costs - Commercial Vehicles</v>
          </cell>
          <cell r="F811" t="str">
            <v>YZ</v>
          </cell>
          <cell r="G811">
            <v>7600</v>
          </cell>
          <cell r="H811" t="str">
            <v>Travel, Auto and Entertainment</v>
          </cell>
          <cell r="K811" t="str">
            <v>02.02.2006</v>
          </cell>
          <cell r="L811" t="str">
            <v>UNGERAC</v>
          </cell>
          <cell r="M811">
            <v>93</v>
          </cell>
          <cell r="N811">
            <v>613050</v>
          </cell>
          <cell r="O811" t="str">
            <v>Location et  de materiel de transport</v>
          </cell>
        </row>
        <row r="812">
          <cell r="B812">
            <v>7720000</v>
          </cell>
          <cell r="C812" t="str">
            <v>Auto Tax</v>
          </cell>
          <cell r="D812" t="str">
            <v>Auto - Vehicle Tax</v>
          </cell>
          <cell r="F812" t="str">
            <v>YZ</v>
          </cell>
          <cell r="G812">
            <v>7600</v>
          </cell>
          <cell r="H812" t="str">
            <v>Travel, Auto and Entertainment</v>
          </cell>
          <cell r="K812" t="str">
            <v>02.02.2006</v>
          </cell>
          <cell r="L812" t="str">
            <v>UNGERAC</v>
          </cell>
          <cell r="M812">
            <v>93</v>
          </cell>
          <cell r="N812">
            <v>665500</v>
          </cell>
          <cell r="O812" t="str">
            <v>Taxes sur les véhicules(vignettes)</v>
          </cell>
        </row>
        <row r="813">
          <cell r="B813">
            <v>7725000</v>
          </cell>
          <cell r="C813" t="str">
            <v>Auto Insurance</v>
          </cell>
          <cell r="D813" t="str">
            <v>Auto - Insurance</v>
          </cell>
          <cell r="F813" t="str">
            <v>YZ</v>
          </cell>
          <cell r="G813">
            <v>7600</v>
          </cell>
          <cell r="H813" t="str">
            <v>Travel, Auto and Entertainment</v>
          </cell>
          <cell r="K813" t="str">
            <v>02.02.2006</v>
          </cell>
          <cell r="L813" t="str">
            <v>UNGERAC</v>
          </cell>
          <cell r="M813">
            <v>93</v>
          </cell>
          <cell r="N813">
            <v>616030</v>
          </cell>
          <cell r="O813" t="str">
            <v>Assurances matériel de transport</v>
          </cell>
        </row>
        <row r="814">
          <cell r="B814">
            <v>7730000</v>
          </cell>
          <cell r="C814" t="str">
            <v>Auto Repairs</v>
          </cell>
          <cell r="D814" t="str">
            <v>Auto - Repairs and Maintenance</v>
          </cell>
          <cell r="F814" t="str">
            <v>YZ</v>
          </cell>
          <cell r="G814">
            <v>7600</v>
          </cell>
          <cell r="H814" t="str">
            <v>Travel, Auto and Entertainment</v>
          </cell>
          <cell r="K814" t="str">
            <v>02.02.2006</v>
          </cell>
          <cell r="L814" t="str">
            <v>UNGERAC</v>
          </cell>
          <cell r="M814">
            <v>93</v>
          </cell>
          <cell r="N814">
            <v>615010</v>
          </cell>
          <cell r="O814" t="str">
            <v>Entretien materiel de transport</v>
          </cell>
        </row>
        <row r="815">
          <cell r="B815">
            <v>7740000</v>
          </cell>
          <cell r="C815" t="str">
            <v>Auto Petrol</v>
          </cell>
          <cell r="D815" t="str">
            <v>Auto - Petrol</v>
          </cell>
          <cell r="F815" t="str">
            <v>YZ</v>
          </cell>
          <cell r="G815">
            <v>7600</v>
          </cell>
          <cell r="H815" t="str">
            <v>Travel, Auto and Entertainment</v>
          </cell>
          <cell r="K815" t="str">
            <v>02.02.2006</v>
          </cell>
          <cell r="L815" t="str">
            <v>UNGERAC</v>
          </cell>
          <cell r="M815">
            <v>93</v>
          </cell>
          <cell r="N815">
            <v>606000</v>
          </cell>
          <cell r="O815" t="str">
            <v>Achats Consommés de combustibles</v>
          </cell>
        </row>
        <row r="816">
          <cell r="B816">
            <v>7750000</v>
          </cell>
          <cell r="C816" t="str">
            <v>Auto Diesel</v>
          </cell>
          <cell r="D816" t="str">
            <v>Auto - Diesel</v>
          </cell>
          <cell r="F816" t="str">
            <v>YZ</v>
          </cell>
          <cell r="G816">
            <v>7600</v>
          </cell>
          <cell r="H816" t="str">
            <v>Travel, Auto and Entertainment</v>
          </cell>
          <cell r="K816" t="str">
            <v>02.02.2006</v>
          </cell>
          <cell r="L816" t="str">
            <v>UNGERAC</v>
          </cell>
          <cell r="M816">
            <v>93</v>
          </cell>
          <cell r="N816">
            <v>606001</v>
          </cell>
          <cell r="O816" t="str">
            <v>Achats Consommés de combustibles (véhicules)</v>
          </cell>
        </row>
        <row r="817">
          <cell r="B817">
            <v>7790000</v>
          </cell>
          <cell r="C817" t="str">
            <v>Auto Other Exps</v>
          </cell>
          <cell r="D817" t="str">
            <v>Auto - Other Expenses</v>
          </cell>
          <cell r="F817" t="str">
            <v>YZ</v>
          </cell>
          <cell r="G817">
            <v>7600</v>
          </cell>
          <cell r="H817" t="str">
            <v>Travel, Auto and Entertainment</v>
          </cell>
          <cell r="K817" t="str">
            <v>02.02.2006</v>
          </cell>
          <cell r="L817" t="str">
            <v>UNGERAC</v>
          </cell>
          <cell r="M817">
            <v>93</v>
          </cell>
          <cell r="N817">
            <v>615010</v>
          </cell>
          <cell r="O817" t="str">
            <v>Entretien materiel de transport</v>
          </cell>
        </row>
        <row r="818">
          <cell r="B818">
            <v>7799000</v>
          </cell>
          <cell r="C818" t="str">
            <v>Auto Non Deduct</v>
          </cell>
          <cell r="D818" t="str">
            <v>Auto - Non Deductible</v>
          </cell>
          <cell r="F818" t="str">
            <v>YZ</v>
          </cell>
          <cell r="G818">
            <v>7600</v>
          </cell>
          <cell r="H818" t="str">
            <v>Travel, Auto and Entertainment</v>
          </cell>
          <cell r="K818" t="str">
            <v>02.02.2006</v>
          </cell>
          <cell r="L818" t="str">
            <v>UNGERAC</v>
          </cell>
          <cell r="M818">
            <v>93</v>
          </cell>
          <cell r="N818">
            <v>615010</v>
          </cell>
          <cell r="O818" t="str">
            <v>Entretien materiel de transport</v>
          </cell>
        </row>
        <row r="819">
          <cell r="B819">
            <v>7810010</v>
          </cell>
          <cell r="C819" t="str">
            <v>Cust Ent Deduct</v>
          </cell>
          <cell r="D819" t="str">
            <v>Customer Entertainment Deductible</v>
          </cell>
          <cell r="F819" t="str">
            <v>YZ</v>
          </cell>
          <cell r="G819">
            <v>7600</v>
          </cell>
          <cell r="H819" t="str">
            <v>Travel, Auto and Entertainment</v>
          </cell>
          <cell r="K819" t="str">
            <v>02.02.2006</v>
          </cell>
          <cell r="L819" t="str">
            <v>UNGERAC</v>
          </cell>
          <cell r="M819">
            <v>93</v>
          </cell>
          <cell r="N819">
            <v>625700</v>
          </cell>
          <cell r="O819" t="str">
            <v>Réceptions</v>
          </cell>
        </row>
        <row r="820">
          <cell r="B820">
            <v>7810020</v>
          </cell>
          <cell r="C820" t="str">
            <v>Cust Ent Non Deduct</v>
          </cell>
          <cell r="D820" t="str">
            <v>Customer Entertainment Non Deductible</v>
          </cell>
          <cell r="F820" t="str">
            <v>YZ</v>
          </cell>
          <cell r="G820">
            <v>7600</v>
          </cell>
          <cell r="H820" t="str">
            <v>Travel, Auto and Entertainment</v>
          </cell>
          <cell r="K820" t="str">
            <v>02.02.2006</v>
          </cell>
          <cell r="L820" t="str">
            <v>UNGERAC</v>
          </cell>
          <cell r="M820">
            <v>93</v>
          </cell>
          <cell r="N820">
            <v>625700</v>
          </cell>
          <cell r="O820" t="str">
            <v>Réceptions</v>
          </cell>
        </row>
        <row r="821">
          <cell r="B821">
            <v>7810030</v>
          </cell>
          <cell r="C821" t="str">
            <v>Cust Ent 20% Deduct</v>
          </cell>
          <cell r="D821" t="str">
            <v>DEU Customer Entertainment Non Deductible 20%</v>
          </cell>
          <cell r="F821" t="str">
            <v>YZ</v>
          </cell>
          <cell r="G821">
            <v>7600</v>
          </cell>
          <cell r="H821" t="str">
            <v>Travel, Auto and Entertainment</v>
          </cell>
          <cell r="K821" t="str">
            <v>02.02.2006</v>
          </cell>
          <cell r="L821" t="str">
            <v>UNGERAC</v>
          </cell>
          <cell r="M821">
            <v>93</v>
          </cell>
          <cell r="N821">
            <v>623000</v>
          </cell>
          <cell r="O821" t="str">
            <v>Publicité</v>
          </cell>
        </row>
        <row r="822">
          <cell r="B822">
            <v>7820010</v>
          </cell>
          <cell r="C822" t="str">
            <v>Other Ent Deduct</v>
          </cell>
          <cell r="D822" t="str">
            <v>Other Entertainment Deductible</v>
          </cell>
          <cell r="F822" t="str">
            <v>YZ</v>
          </cell>
          <cell r="G822">
            <v>7600</v>
          </cell>
          <cell r="H822" t="str">
            <v>Travel, Auto and Entertainment</v>
          </cell>
          <cell r="K822" t="str">
            <v>02.02.2006</v>
          </cell>
          <cell r="L822" t="str">
            <v>UNGERAC</v>
          </cell>
          <cell r="M822">
            <v>93</v>
          </cell>
          <cell r="N822">
            <v>623000</v>
          </cell>
          <cell r="O822" t="str">
            <v>Publicité</v>
          </cell>
        </row>
        <row r="823">
          <cell r="B823">
            <v>7820020</v>
          </cell>
          <cell r="C823" t="str">
            <v>Other Ent Non Deduct</v>
          </cell>
          <cell r="D823" t="str">
            <v>Other Entertainment Non Deductible</v>
          </cell>
          <cell r="F823" t="str">
            <v>YZ</v>
          </cell>
          <cell r="G823">
            <v>7600</v>
          </cell>
          <cell r="H823" t="str">
            <v>Travel, Auto and Entertainment</v>
          </cell>
          <cell r="K823" t="str">
            <v>02.02.2006</v>
          </cell>
          <cell r="L823" t="str">
            <v>UNGERAC</v>
          </cell>
          <cell r="M823">
            <v>93</v>
          </cell>
          <cell r="N823">
            <v>623000</v>
          </cell>
          <cell r="O823" t="str">
            <v>Publicité</v>
          </cell>
        </row>
        <row r="824">
          <cell r="B824">
            <v>7820030</v>
          </cell>
          <cell r="C824" t="str">
            <v>Other Ent 20% Deduct</v>
          </cell>
          <cell r="D824" t="str">
            <v>DEU Other Entertainment Non Deductible 20%</v>
          </cell>
          <cell r="F824" t="str">
            <v>YZ</v>
          </cell>
          <cell r="G824">
            <v>7600</v>
          </cell>
          <cell r="H824" t="str">
            <v>Travel, Auto and Entertainment</v>
          </cell>
          <cell r="K824" t="str">
            <v>02.02.2006</v>
          </cell>
          <cell r="L824" t="str">
            <v>UNGERAC</v>
          </cell>
          <cell r="M824">
            <v>93</v>
          </cell>
          <cell r="N824">
            <v>623000</v>
          </cell>
          <cell r="O824" t="str">
            <v>Publicité</v>
          </cell>
        </row>
        <row r="825">
          <cell r="B825">
            <v>7820040</v>
          </cell>
          <cell r="C825" t="str">
            <v>Staff Ent Deduct</v>
          </cell>
          <cell r="D825" t="str">
            <v>SWE Staff Entertainment Deductible</v>
          </cell>
          <cell r="F825" t="str">
            <v>YZ</v>
          </cell>
          <cell r="G825">
            <v>7600</v>
          </cell>
          <cell r="H825" t="str">
            <v>Travel, Auto and Entertainment</v>
          </cell>
          <cell r="K825" t="str">
            <v>02.02.2006</v>
          </cell>
          <cell r="L825" t="str">
            <v>UNGERAC</v>
          </cell>
          <cell r="M825">
            <v>93</v>
          </cell>
          <cell r="N825">
            <v>623000</v>
          </cell>
          <cell r="O825" t="str">
            <v>Publicité</v>
          </cell>
        </row>
        <row r="826">
          <cell r="B826">
            <v>7820050</v>
          </cell>
          <cell r="C826" t="str">
            <v>Staff Ent Non Deduct</v>
          </cell>
          <cell r="D826" t="str">
            <v>SWE Staff Entertainment Non Deductible</v>
          </cell>
          <cell r="F826" t="str">
            <v>YZ</v>
          </cell>
          <cell r="G826">
            <v>7600</v>
          </cell>
          <cell r="H826" t="str">
            <v>Travel, Auto and Entertainment</v>
          </cell>
          <cell r="K826" t="str">
            <v>02.02.2006</v>
          </cell>
          <cell r="L826" t="str">
            <v>UNGERAC</v>
          </cell>
          <cell r="M826">
            <v>93</v>
          </cell>
          <cell r="N826">
            <v>623000</v>
          </cell>
          <cell r="O826" t="str">
            <v>Publicité</v>
          </cell>
        </row>
        <row r="827">
          <cell r="B827">
            <v>7830020</v>
          </cell>
          <cell r="C827" t="str">
            <v>Cust Gifts lower 35€</v>
          </cell>
          <cell r="D827" t="str">
            <v>Customer Gifts up to 35 Euros per person per year</v>
          </cell>
          <cell r="F827" t="str">
            <v>YZ</v>
          </cell>
          <cell r="G827">
            <v>7600</v>
          </cell>
          <cell r="H827" t="str">
            <v>Travel, Auto and Entertainment</v>
          </cell>
          <cell r="K827" t="str">
            <v>02.02.2006</v>
          </cell>
          <cell r="L827" t="str">
            <v>UNGERAC</v>
          </cell>
          <cell r="M827">
            <v>93</v>
          </cell>
          <cell r="N827">
            <v>623000</v>
          </cell>
          <cell r="O827" t="str">
            <v>Publicité</v>
          </cell>
        </row>
        <row r="828">
          <cell r="B828">
            <v>7830030</v>
          </cell>
          <cell r="C828" t="str">
            <v>Cust Gifts over 35€</v>
          </cell>
          <cell r="D828" t="str">
            <v>Customer Gifts over 35 Euros per person per year</v>
          </cell>
          <cell r="F828" t="str">
            <v>YZ</v>
          </cell>
          <cell r="G828">
            <v>7600</v>
          </cell>
          <cell r="H828" t="str">
            <v>Travel, Auto and Entertainment</v>
          </cell>
          <cell r="K828" t="str">
            <v>02.02.2006</v>
          </cell>
          <cell r="L828" t="str">
            <v>UNGERAC</v>
          </cell>
          <cell r="M828">
            <v>93</v>
          </cell>
          <cell r="N828">
            <v>623000</v>
          </cell>
          <cell r="O828" t="str">
            <v>Publicité</v>
          </cell>
        </row>
        <row r="829">
          <cell r="B829">
            <v>7840020</v>
          </cell>
          <cell r="C829" t="str">
            <v>Empl Gifts lower 35€</v>
          </cell>
          <cell r="D829" t="str">
            <v>Employee Gifts up to 35 Euros per person per year</v>
          </cell>
          <cell r="F829" t="str">
            <v>YZ</v>
          </cell>
          <cell r="G829">
            <v>7600</v>
          </cell>
          <cell r="H829" t="str">
            <v>Travel, Auto and Entertainment</v>
          </cell>
          <cell r="K829" t="str">
            <v>02.02.2006</v>
          </cell>
          <cell r="L829" t="str">
            <v>UNGERAC</v>
          </cell>
          <cell r="M829">
            <v>93</v>
          </cell>
          <cell r="N829">
            <v>623000</v>
          </cell>
          <cell r="O829" t="str">
            <v>Publicité</v>
          </cell>
        </row>
        <row r="830">
          <cell r="B830">
            <v>7840030</v>
          </cell>
          <cell r="C830" t="str">
            <v>Empl Gifts over 35€</v>
          </cell>
          <cell r="D830" t="str">
            <v>Employee Gifts over 35 Euros per person per year</v>
          </cell>
          <cell r="F830" t="str">
            <v>YZ</v>
          </cell>
          <cell r="G830">
            <v>7600</v>
          </cell>
          <cell r="H830" t="str">
            <v>Travel, Auto and Entertainment</v>
          </cell>
          <cell r="K830" t="str">
            <v>02.02.2006</v>
          </cell>
          <cell r="L830" t="str">
            <v>UNGERAC</v>
          </cell>
          <cell r="M830">
            <v>93</v>
          </cell>
          <cell r="N830">
            <v>623000</v>
          </cell>
          <cell r="O830" t="str">
            <v>Publicité</v>
          </cell>
        </row>
        <row r="831">
          <cell r="B831">
            <v>7910000</v>
          </cell>
          <cell r="C831" t="str">
            <v>Audit Fees</v>
          </cell>
          <cell r="D831" t="str">
            <v>Legal and Professional - Audit Fees</v>
          </cell>
          <cell r="F831" t="str">
            <v>YZ</v>
          </cell>
          <cell r="G831">
            <v>7900</v>
          </cell>
          <cell r="H831" t="str">
            <v>Legal and Professional</v>
          </cell>
          <cell r="K831" t="str">
            <v>02.02.2006</v>
          </cell>
          <cell r="L831" t="str">
            <v>UNGERAC</v>
          </cell>
          <cell r="M831">
            <v>93</v>
          </cell>
          <cell r="N831">
            <v>622030</v>
          </cell>
          <cell r="O831" t="str">
            <v>Honoraires commissaires au comptes</v>
          </cell>
        </row>
        <row r="832">
          <cell r="B832">
            <v>7920000</v>
          </cell>
          <cell r="C832" t="str">
            <v>Tax Services</v>
          </cell>
          <cell r="D832" t="str">
            <v>Legal and Professional - Tax Services</v>
          </cell>
          <cell r="F832" t="str">
            <v>YZ</v>
          </cell>
          <cell r="G832">
            <v>7900</v>
          </cell>
          <cell r="H832" t="str">
            <v>Legal and Professional</v>
          </cell>
          <cell r="K832" t="str">
            <v>02.02.2006</v>
          </cell>
          <cell r="L832" t="str">
            <v>UNGERAC</v>
          </cell>
          <cell r="M832">
            <v>93</v>
          </cell>
          <cell r="N832">
            <v>622040</v>
          </cell>
          <cell r="O832" t="str">
            <v>Honoraires</v>
          </cell>
        </row>
        <row r="833">
          <cell r="B833">
            <v>7930000</v>
          </cell>
          <cell r="C833" t="str">
            <v>Accountancy Fees</v>
          </cell>
          <cell r="D833" t="str">
            <v>Legal and Professional - Accounting Fees</v>
          </cell>
          <cell r="F833" t="str">
            <v>YZ</v>
          </cell>
          <cell r="G833">
            <v>7900</v>
          </cell>
          <cell r="H833" t="str">
            <v>Legal and Professional</v>
          </cell>
          <cell r="K833" t="str">
            <v>02.02.2006</v>
          </cell>
          <cell r="L833" t="str">
            <v>UNGERAC</v>
          </cell>
          <cell r="M833">
            <v>93</v>
          </cell>
          <cell r="N833">
            <v>622050</v>
          </cell>
          <cell r="O833" t="str">
            <v>Honoraires</v>
          </cell>
        </row>
        <row r="834">
          <cell r="B834">
            <v>7940000</v>
          </cell>
          <cell r="C834" t="str">
            <v>Legal Fees</v>
          </cell>
          <cell r="D834" t="str">
            <v>Legal and Professional - Legal Fees</v>
          </cell>
          <cell r="F834" t="str">
            <v>YZ</v>
          </cell>
          <cell r="G834">
            <v>7900</v>
          </cell>
          <cell r="H834" t="str">
            <v>Legal and Professional</v>
          </cell>
          <cell r="K834" t="str">
            <v>02.02.2006</v>
          </cell>
          <cell r="L834" t="str">
            <v>UNGERAC</v>
          </cell>
          <cell r="M834">
            <v>93</v>
          </cell>
          <cell r="N834">
            <v>622060</v>
          </cell>
          <cell r="O834" t="str">
            <v>Honoraires</v>
          </cell>
        </row>
        <row r="835">
          <cell r="B835">
            <v>7950000</v>
          </cell>
          <cell r="C835" t="str">
            <v>Consultancy</v>
          </cell>
          <cell r="D835" t="str">
            <v>Legal and Professional - Consultancy Fees</v>
          </cell>
          <cell r="F835" t="str">
            <v>YZ</v>
          </cell>
          <cell r="G835">
            <v>7900</v>
          </cell>
          <cell r="H835" t="str">
            <v>Legal and Professional</v>
          </cell>
          <cell r="K835" t="str">
            <v>02.02.2006</v>
          </cell>
          <cell r="L835" t="str">
            <v>UNGERAC</v>
          </cell>
          <cell r="M835">
            <v>93</v>
          </cell>
          <cell r="N835">
            <v>622070</v>
          </cell>
          <cell r="O835" t="str">
            <v>Honoraires (Consultations)</v>
          </cell>
        </row>
        <row r="836">
          <cell r="B836">
            <v>7960000</v>
          </cell>
          <cell r="C836" t="str">
            <v>Recruitment Fees</v>
          </cell>
          <cell r="D836" t="str">
            <v>Legal and Professional - Recruitment Fees</v>
          </cell>
          <cell r="F836" t="str">
            <v>YZ</v>
          </cell>
          <cell r="G836">
            <v>7900</v>
          </cell>
          <cell r="H836" t="str">
            <v>Legal and Professional</v>
          </cell>
          <cell r="K836" t="str">
            <v>02.02.2006</v>
          </cell>
          <cell r="L836" t="str">
            <v>UNGERAC</v>
          </cell>
          <cell r="M836">
            <v>93</v>
          </cell>
          <cell r="N836">
            <v>622080</v>
          </cell>
          <cell r="O836" t="str">
            <v>Honoraires (recrutements)</v>
          </cell>
        </row>
        <row r="837">
          <cell r="B837">
            <v>7970100</v>
          </cell>
          <cell r="C837" t="str">
            <v>D&amp;D External</v>
          </cell>
          <cell r="D837" t="str">
            <v>Bought In D&amp;D - External</v>
          </cell>
          <cell r="F837" t="str">
            <v>YZ</v>
          </cell>
          <cell r="G837">
            <v>7900</v>
          </cell>
          <cell r="H837" t="str">
            <v>Legal and Professional</v>
          </cell>
          <cell r="K837" t="str">
            <v>02.02.2006</v>
          </cell>
          <cell r="L837" t="str">
            <v>UNGERAC</v>
          </cell>
          <cell r="M837">
            <v>93</v>
          </cell>
          <cell r="N837">
            <v>617000</v>
          </cell>
          <cell r="O837" t="str">
            <v>Études, recherches et divers services extérieurs.</v>
          </cell>
        </row>
        <row r="838">
          <cell r="B838">
            <v>7970360</v>
          </cell>
          <cell r="C838" t="str">
            <v>D&amp;D Yzk Eur SBU</v>
          </cell>
          <cell r="D838" t="str">
            <v>Bought In D&amp;D - Europe SBU</v>
          </cell>
          <cell r="F838" t="str">
            <v>YZ</v>
          </cell>
          <cell r="G838">
            <v>7900</v>
          </cell>
          <cell r="H838" t="str">
            <v>Legal and Professional</v>
          </cell>
          <cell r="K838" t="str">
            <v>02.02.2006</v>
          </cell>
          <cell r="L838" t="str">
            <v>UNGERAC</v>
          </cell>
          <cell r="M838">
            <v>93</v>
          </cell>
          <cell r="N838">
            <v>617000</v>
          </cell>
          <cell r="O838" t="str">
            <v>Études, recherches et divers services extérieurs.</v>
          </cell>
        </row>
        <row r="839">
          <cell r="B839">
            <v>7970410</v>
          </cell>
          <cell r="C839" t="str">
            <v>D&amp;D I/c YC</v>
          </cell>
          <cell r="D839" t="str">
            <v>Bought In D&amp;D - Intercompany YC</v>
          </cell>
          <cell r="F839" t="str">
            <v>YZ</v>
          </cell>
          <cell r="G839">
            <v>7900</v>
          </cell>
          <cell r="H839" t="str">
            <v>Legal and Professional</v>
          </cell>
          <cell r="K839" t="str">
            <v>02.02.2006</v>
          </cell>
          <cell r="L839" t="str">
            <v>UNGERAC</v>
          </cell>
          <cell r="M839">
            <v>93</v>
          </cell>
          <cell r="N839">
            <v>617000</v>
          </cell>
          <cell r="O839" t="str">
            <v>Études, recherches et divers services extérieurs.</v>
          </cell>
        </row>
        <row r="840">
          <cell r="B840">
            <v>7970460</v>
          </cell>
          <cell r="C840" t="str">
            <v>D&amp;D I/c Yzk Oth</v>
          </cell>
          <cell r="D840" t="str">
            <v>Bought In D&amp;D - Intercompany Yazaki Other</v>
          </cell>
          <cell r="F840" t="str">
            <v>YZ</v>
          </cell>
          <cell r="G840">
            <v>7900</v>
          </cell>
          <cell r="H840" t="str">
            <v>Legal and Professional</v>
          </cell>
          <cell r="K840" t="str">
            <v>02.02.2006</v>
          </cell>
          <cell r="L840" t="str">
            <v>UNGERAC</v>
          </cell>
          <cell r="M840">
            <v>93</v>
          </cell>
          <cell r="N840">
            <v>617000</v>
          </cell>
          <cell r="O840" t="str">
            <v>Études, recherches et divers services extérieurs.</v>
          </cell>
        </row>
        <row r="841">
          <cell r="B841">
            <v>7990000</v>
          </cell>
          <cell r="C841" t="str">
            <v>Leg Prof Other</v>
          </cell>
          <cell r="D841" t="str">
            <v>Legal and Professional - Other</v>
          </cell>
          <cell r="F841" t="str">
            <v>YZ</v>
          </cell>
          <cell r="G841">
            <v>7900</v>
          </cell>
          <cell r="H841" t="str">
            <v>Legal and Professional</v>
          </cell>
          <cell r="K841" t="str">
            <v>02.02.2006</v>
          </cell>
          <cell r="L841" t="str">
            <v>UNGERAC</v>
          </cell>
          <cell r="M841">
            <v>93</v>
          </cell>
          <cell r="N841">
            <v>622090</v>
          </cell>
          <cell r="O841" t="str">
            <v>Autres honoraires</v>
          </cell>
        </row>
        <row r="842">
          <cell r="B842">
            <v>7991000</v>
          </cell>
          <cell r="C842" t="str">
            <v>Leg Prof Non Deduct</v>
          </cell>
          <cell r="D842" t="str">
            <v>Legal and Professional - Non Deductible</v>
          </cell>
          <cell r="F842" t="str">
            <v>YZ</v>
          </cell>
          <cell r="G842">
            <v>7900</v>
          </cell>
          <cell r="H842" t="str">
            <v>Legal and Professional</v>
          </cell>
          <cell r="K842" t="str">
            <v>02.02.2006</v>
          </cell>
          <cell r="L842" t="str">
            <v>UNGERAC</v>
          </cell>
          <cell r="M842">
            <v>93</v>
          </cell>
          <cell r="N842">
            <v>622090</v>
          </cell>
          <cell r="O842" t="str">
            <v>Autres honoraires</v>
          </cell>
        </row>
        <row r="843">
          <cell r="B843">
            <v>8110000</v>
          </cell>
          <cell r="C843" t="str">
            <v>Rent</v>
          </cell>
          <cell r="D843" t="str">
            <v>Site - Rent</v>
          </cell>
          <cell r="F843" t="str">
            <v>YZ</v>
          </cell>
          <cell r="G843">
            <v>8000</v>
          </cell>
          <cell r="H843" t="str">
            <v>Establishment Costs</v>
          </cell>
          <cell r="K843" t="str">
            <v>02.02.2006</v>
          </cell>
          <cell r="L843" t="str">
            <v>UNGERAC</v>
          </cell>
          <cell r="M843">
            <v>93</v>
          </cell>
          <cell r="N843">
            <v>613010</v>
          </cell>
          <cell r="O843" t="str">
            <v>Locations de constructions</v>
          </cell>
        </row>
        <row r="844">
          <cell r="B844">
            <v>8111000</v>
          </cell>
          <cell r="C844" t="str">
            <v>Rent Termination</v>
          </cell>
          <cell r="D844" t="str">
            <v>Site - Rent Termination Payments</v>
          </cell>
          <cell r="F844" t="str">
            <v>YZ</v>
          </cell>
          <cell r="G844">
            <v>8000</v>
          </cell>
          <cell r="H844" t="str">
            <v>Establishment Costs</v>
          </cell>
          <cell r="K844" t="str">
            <v>02.02.2006</v>
          </cell>
          <cell r="L844" t="str">
            <v>UNGERAC</v>
          </cell>
          <cell r="M844">
            <v>93</v>
          </cell>
          <cell r="N844">
            <v>613020</v>
          </cell>
          <cell r="O844" t="str">
            <v>Locations batiments(droit de résiliation)</v>
          </cell>
        </row>
        <row r="845">
          <cell r="B845">
            <v>8120000</v>
          </cell>
          <cell r="C845" t="str">
            <v>Property Taxes</v>
          </cell>
          <cell r="D845" t="str">
            <v>Site - Property Taxes</v>
          </cell>
          <cell r="F845" t="str">
            <v>YZ</v>
          </cell>
          <cell r="G845">
            <v>8000</v>
          </cell>
          <cell r="H845" t="str">
            <v>Establishment Costs</v>
          </cell>
          <cell r="K845" t="str">
            <v>02.02.2006</v>
          </cell>
          <cell r="L845" t="str">
            <v>UNGERAC</v>
          </cell>
          <cell r="M845">
            <v>93</v>
          </cell>
          <cell r="N845">
            <v>665800</v>
          </cell>
          <cell r="O845" t="str">
            <v>Autres droits</v>
          </cell>
        </row>
        <row r="846">
          <cell r="B846">
            <v>8140000</v>
          </cell>
          <cell r="C846" t="str">
            <v>Electricity</v>
          </cell>
          <cell r="D846" t="str">
            <v>Site - Electricity</v>
          </cell>
          <cell r="F846" t="str">
            <v>YZ</v>
          </cell>
          <cell r="G846">
            <v>8000</v>
          </cell>
          <cell r="H846" t="str">
            <v>Establishment Costs</v>
          </cell>
          <cell r="K846" t="str">
            <v>02.02.2006</v>
          </cell>
          <cell r="L846" t="str">
            <v>UNGERAC</v>
          </cell>
          <cell r="M846">
            <v>93</v>
          </cell>
          <cell r="N846">
            <v>606010</v>
          </cell>
          <cell r="O846" t="str">
            <v>Achats consommées de l'electricité</v>
          </cell>
        </row>
        <row r="847">
          <cell r="B847">
            <v>8145000</v>
          </cell>
          <cell r="C847" t="str">
            <v>Gas and Oil</v>
          </cell>
          <cell r="D847" t="str">
            <v>Site - Gas and Heating Oil</v>
          </cell>
          <cell r="F847" t="str">
            <v>YZ</v>
          </cell>
          <cell r="G847">
            <v>8000</v>
          </cell>
          <cell r="H847" t="str">
            <v>Establishment Costs</v>
          </cell>
          <cell r="K847" t="str">
            <v>02.02.2006</v>
          </cell>
          <cell r="L847" t="str">
            <v>UNGERAC</v>
          </cell>
          <cell r="M847">
            <v>93</v>
          </cell>
          <cell r="N847">
            <v>606030</v>
          </cell>
          <cell r="O847" t="str">
            <v>Achats consommées du gaz</v>
          </cell>
        </row>
        <row r="848">
          <cell r="B848">
            <v>8150000</v>
          </cell>
          <cell r="C848" t="str">
            <v>Water</v>
          </cell>
          <cell r="D848" t="str">
            <v>Site - Water</v>
          </cell>
          <cell r="F848" t="str">
            <v>YZ</v>
          </cell>
          <cell r="G848">
            <v>8000</v>
          </cell>
          <cell r="H848" t="str">
            <v>Establishment Costs</v>
          </cell>
          <cell r="K848" t="str">
            <v>02.02.2006</v>
          </cell>
          <cell r="L848" t="str">
            <v>UNGERAC</v>
          </cell>
          <cell r="M848">
            <v>93</v>
          </cell>
          <cell r="N848">
            <v>606020</v>
          </cell>
          <cell r="O848" t="str">
            <v>Achats consommées d'eau</v>
          </cell>
        </row>
        <row r="849">
          <cell r="B849">
            <v>8160000</v>
          </cell>
          <cell r="C849" t="str">
            <v>Security</v>
          </cell>
          <cell r="D849" t="str">
            <v>Site - Security</v>
          </cell>
          <cell r="F849" t="str">
            <v>YZ</v>
          </cell>
          <cell r="G849">
            <v>8000</v>
          </cell>
          <cell r="H849" t="str">
            <v>Establishment Costs</v>
          </cell>
          <cell r="K849" t="str">
            <v>02.02.2006</v>
          </cell>
          <cell r="L849" t="str">
            <v>UNGERAC</v>
          </cell>
          <cell r="M849">
            <v>93</v>
          </cell>
          <cell r="N849">
            <v>611020</v>
          </cell>
          <cell r="O849" t="str">
            <v>Prestation de services(Sécurité)</v>
          </cell>
        </row>
        <row r="850">
          <cell r="B850">
            <v>8170000</v>
          </cell>
          <cell r="C850" t="str">
            <v>Waste Removal</v>
          </cell>
          <cell r="D850" t="str">
            <v>Site - Waste Removal</v>
          </cell>
          <cell r="F850" t="str">
            <v>YZ</v>
          </cell>
          <cell r="G850">
            <v>8000</v>
          </cell>
          <cell r="H850" t="str">
            <v>Establishment Costs</v>
          </cell>
          <cell r="K850" t="str">
            <v>02.02.2006</v>
          </cell>
          <cell r="L850" t="str">
            <v>UNGERAC</v>
          </cell>
          <cell r="M850">
            <v>93</v>
          </cell>
          <cell r="N850">
            <v>611040</v>
          </cell>
          <cell r="O850" t="str">
            <v>Prestation de services(Déplacement de rebut)</v>
          </cell>
        </row>
        <row r="851">
          <cell r="B851">
            <v>8175000</v>
          </cell>
          <cell r="C851" t="str">
            <v>Cleaning</v>
          </cell>
          <cell r="D851" t="str">
            <v>Site - Cleaning</v>
          </cell>
          <cell r="F851" t="str">
            <v>YZ</v>
          </cell>
          <cell r="G851">
            <v>8000</v>
          </cell>
          <cell r="H851" t="str">
            <v>Establishment Costs</v>
          </cell>
          <cell r="K851" t="str">
            <v>02.02.2006</v>
          </cell>
          <cell r="L851" t="str">
            <v>UNGERAC</v>
          </cell>
          <cell r="M851">
            <v>93</v>
          </cell>
          <cell r="N851">
            <v>611030</v>
          </cell>
          <cell r="O851" t="str">
            <v>Prestation de services(Néttoyage)</v>
          </cell>
        </row>
        <row r="852">
          <cell r="B852">
            <v>8180000</v>
          </cell>
          <cell r="C852" t="str">
            <v>Repairs &amp; Maint</v>
          </cell>
          <cell r="D852" t="str">
            <v>Site - Repairs and Maintenance</v>
          </cell>
          <cell r="F852" t="str">
            <v>YZ</v>
          </cell>
          <cell r="G852">
            <v>8000</v>
          </cell>
          <cell r="H852" t="str">
            <v>Establishment Costs</v>
          </cell>
          <cell r="K852" t="str">
            <v>02.02.2006</v>
          </cell>
          <cell r="L852" t="str">
            <v>UNGERAC</v>
          </cell>
          <cell r="M852">
            <v>93</v>
          </cell>
          <cell r="N852">
            <v>615030</v>
          </cell>
          <cell r="O852" t="str">
            <v>Site - Repairs and Maintenance</v>
          </cell>
        </row>
        <row r="853">
          <cell r="B853">
            <v>8185000</v>
          </cell>
          <cell r="C853" t="str">
            <v>Insurance</v>
          </cell>
          <cell r="D853" t="str">
            <v>Site - Insurance</v>
          </cell>
          <cell r="F853" t="str">
            <v>YZ</v>
          </cell>
          <cell r="G853">
            <v>8000</v>
          </cell>
          <cell r="H853" t="str">
            <v>Establishment Costs</v>
          </cell>
          <cell r="K853" t="str">
            <v>02.02.2006</v>
          </cell>
          <cell r="L853" t="str">
            <v>UNGERAC</v>
          </cell>
          <cell r="M853">
            <v>93</v>
          </cell>
          <cell r="N853">
            <v>616020</v>
          </cell>
          <cell r="O853" t="str">
            <v>Assurances Multi-risques</v>
          </cell>
        </row>
        <row r="854">
          <cell r="B854">
            <v>8190000</v>
          </cell>
          <cell r="C854" t="str">
            <v>Safety</v>
          </cell>
          <cell r="D854" t="str">
            <v>Site - Safety</v>
          </cell>
          <cell r="F854" t="str">
            <v>YZ</v>
          </cell>
          <cell r="G854">
            <v>8000</v>
          </cell>
          <cell r="H854" t="str">
            <v>Establishment Costs</v>
          </cell>
          <cell r="K854" t="str">
            <v>02.02.2006</v>
          </cell>
          <cell r="L854" t="str">
            <v>UNGERAC</v>
          </cell>
          <cell r="M854">
            <v>93</v>
          </cell>
          <cell r="N854">
            <v>611010</v>
          </cell>
          <cell r="O854" t="str">
            <v>Prestation de services(Sécurité)</v>
          </cell>
        </row>
        <row r="855">
          <cell r="B855">
            <v>8191000</v>
          </cell>
          <cell r="C855" t="str">
            <v>Site Non Deductible</v>
          </cell>
          <cell r="D855" t="str">
            <v>Site - Non Deductible</v>
          </cell>
          <cell r="F855" t="str">
            <v>YZ</v>
          </cell>
          <cell r="G855">
            <v>8000</v>
          </cell>
          <cell r="H855" t="str">
            <v>Establishment Costs</v>
          </cell>
          <cell r="K855" t="str">
            <v>02.02.2006</v>
          </cell>
          <cell r="L855" t="str">
            <v>UNGERAC</v>
          </cell>
          <cell r="M855">
            <v>93</v>
          </cell>
          <cell r="N855">
            <v>611010</v>
          </cell>
          <cell r="O855" t="str">
            <v>Prestation de services(Sécurité)</v>
          </cell>
        </row>
        <row r="856">
          <cell r="B856">
            <v>8210000</v>
          </cell>
          <cell r="C856" t="str">
            <v>Telephone &amp; Fax</v>
          </cell>
          <cell r="D856" t="str">
            <v>Communications - Telephone and Fax</v>
          </cell>
          <cell r="F856" t="str">
            <v>YZ</v>
          </cell>
          <cell r="G856">
            <v>8000</v>
          </cell>
          <cell r="H856" t="str">
            <v>Establishment Costs</v>
          </cell>
          <cell r="K856" t="str">
            <v>02.02.2006</v>
          </cell>
          <cell r="L856" t="str">
            <v>UNGERAC</v>
          </cell>
          <cell r="M856">
            <v>93</v>
          </cell>
          <cell r="N856">
            <v>626030</v>
          </cell>
          <cell r="O856" t="str">
            <v>Frais de téléphone(Fixe et Fax)</v>
          </cell>
        </row>
        <row r="857">
          <cell r="B857">
            <v>8220000</v>
          </cell>
          <cell r="C857" t="str">
            <v>Datalines</v>
          </cell>
          <cell r="D857" t="str">
            <v>Communications - Datalines</v>
          </cell>
          <cell r="F857" t="str">
            <v>YZ</v>
          </cell>
          <cell r="G857">
            <v>8000</v>
          </cell>
          <cell r="H857" t="str">
            <v>Establishment Costs</v>
          </cell>
          <cell r="K857" t="str">
            <v>02.02.2006</v>
          </cell>
          <cell r="L857" t="str">
            <v>UNGERAC</v>
          </cell>
          <cell r="M857">
            <v>93</v>
          </cell>
          <cell r="N857">
            <v>626060</v>
          </cell>
          <cell r="O857" t="str">
            <v>Frais de communications(ligne de données)</v>
          </cell>
        </row>
        <row r="858">
          <cell r="B858">
            <v>8230000</v>
          </cell>
          <cell r="C858" t="str">
            <v>Video Conferencing</v>
          </cell>
          <cell r="D858" t="str">
            <v>Communications - Video-conferencing</v>
          </cell>
          <cell r="F858" t="str">
            <v>YZ</v>
          </cell>
          <cell r="G858">
            <v>8000</v>
          </cell>
          <cell r="H858" t="str">
            <v>Establishment Costs</v>
          </cell>
          <cell r="K858" t="str">
            <v>02.02.2006</v>
          </cell>
          <cell r="L858" t="str">
            <v>UNGERAC</v>
          </cell>
          <cell r="M858">
            <v>93</v>
          </cell>
          <cell r="N858">
            <v>626050</v>
          </cell>
          <cell r="O858" t="str">
            <v>Frais de communications(vidéo conférence)</v>
          </cell>
        </row>
        <row r="859">
          <cell r="B859">
            <v>8240000</v>
          </cell>
          <cell r="C859" t="str">
            <v>Internet</v>
          </cell>
          <cell r="D859" t="str">
            <v>Communications - Internet</v>
          </cell>
          <cell r="F859" t="str">
            <v>YZ</v>
          </cell>
          <cell r="G859">
            <v>8000</v>
          </cell>
          <cell r="H859" t="str">
            <v>Establishment Costs</v>
          </cell>
          <cell r="K859" t="str">
            <v>02.02.2006</v>
          </cell>
          <cell r="L859" t="str">
            <v>UNGERAC</v>
          </cell>
          <cell r="M859">
            <v>93</v>
          </cell>
          <cell r="N859">
            <v>626070</v>
          </cell>
          <cell r="O859" t="str">
            <v>Frais de communocation(Internet)</v>
          </cell>
        </row>
        <row r="860">
          <cell r="B860">
            <v>8250000</v>
          </cell>
          <cell r="C860" t="str">
            <v>Mobile Telephone</v>
          </cell>
          <cell r="D860" t="str">
            <v>Communications - Mobile Telephones</v>
          </cell>
          <cell r="F860" t="str">
            <v>YZ</v>
          </cell>
          <cell r="G860">
            <v>8000</v>
          </cell>
          <cell r="H860" t="str">
            <v>Establishment Costs</v>
          </cell>
          <cell r="K860" t="str">
            <v>02.02.2006</v>
          </cell>
          <cell r="L860" t="str">
            <v>UNGERAC</v>
          </cell>
          <cell r="M860">
            <v>93</v>
          </cell>
          <cell r="N860">
            <v>626040</v>
          </cell>
          <cell r="O860" t="str">
            <v>Frais de téléphone(mobile)</v>
          </cell>
        </row>
        <row r="861">
          <cell r="B861">
            <v>8260000</v>
          </cell>
          <cell r="C861" t="str">
            <v>Postage</v>
          </cell>
          <cell r="D861" t="str">
            <v>Communications - Postage</v>
          </cell>
          <cell r="F861" t="str">
            <v>YZ</v>
          </cell>
          <cell r="G861">
            <v>8000</v>
          </cell>
          <cell r="H861" t="str">
            <v>Establishment Costs</v>
          </cell>
          <cell r="K861" t="str">
            <v>02.02.2006</v>
          </cell>
          <cell r="L861" t="str">
            <v>UNGERAC</v>
          </cell>
          <cell r="M861">
            <v>93</v>
          </cell>
          <cell r="N861">
            <v>626010</v>
          </cell>
          <cell r="O861" t="str">
            <v>Frais postaux</v>
          </cell>
        </row>
        <row r="862">
          <cell r="B862">
            <v>8270000</v>
          </cell>
          <cell r="C862" t="str">
            <v>Courier Services</v>
          </cell>
          <cell r="D862" t="str">
            <v>Communications - Courier Services</v>
          </cell>
          <cell r="F862" t="str">
            <v>YZ</v>
          </cell>
          <cell r="G862">
            <v>8000</v>
          </cell>
          <cell r="H862" t="str">
            <v>Establishment Costs</v>
          </cell>
          <cell r="K862" t="str">
            <v>02.02.2006</v>
          </cell>
          <cell r="L862" t="str">
            <v>UNGERAC</v>
          </cell>
          <cell r="M862">
            <v>93</v>
          </cell>
          <cell r="N862">
            <v>626020</v>
          </cell>
          <cell r="O862" t="str">
            <v>Frais de courrier</v>
          </cell>
        </row>
        <row r="863">
          <cell r="B863">
            <v>8310000</v>
          </cell>
          <cell r="C863" t="str">
            <v>Equipment &amp; Supplies</v>
          </cell>
          <cell r="D863" t="str">
            <v>Overhead -  Equipment &amp; Supplies</v>
          </cell>
          <cell r="F863" t="str">
            <v>YZ</v>
          </cell>
          <cell r="G863">
            <v>8000</v>
          </cell>
          <cell r="H863" t="str">
            <v>Establishment Costs</v>
          </cell>
          <cell r="K863" t="str">
            <v>02.02.2006</v>
          </cell>
          <cell r="L863" t="str">
            <v>UNGERAC</v>
          </cell>
          <cell r="M863">
            <v>93</v>
          </cell>
          <cell r="N863">
            <v>602200</v>
          </cell>
          <cell r="O863" t="str">
            <v>Achats Consommés de fournitures de bureau</v>
          </cell>
        </row>
        <row r="864">
          <cell r="B864">
            <v>8312000</v>
          </cell>
          <cell r="C864" t="str">
            <v>Small Tools</v>
          </cell>
          <cell r="D864" t="str">
            <v>Overhead - Small Tools and Equipment</v>
          </cell>
          <cell r="F864" t="str">
            <v>YZ</v>
          </cell>
          <cell r="G864">
            <v>8000</v>
          </cell>
          <cell r="H864" t="str">
            <v>Establishment Costs</v>
          </cell>
          <cell r="K864" t="str">
            <v>02.02.2006</v>
          </cell>
          <cell r="L864" t="str">
            <v>UNGERAC</v>
          </cell>
          <cell r="M864">
            <v>93</v>
          </cell>
          <cell r="N864">
            <v>606040</v>
          </cell>
          <cell r="O864" t="str">
            <v>Achats des petits equipements et outillages</v>
          </cell>
        </row>
        <row r="865">
          <cell r="B865">
            <v>8315000</v>
          </cell>
          <cell r="C865" t="str">
            <v>Low Val Asset Deprn</v>
          </cell>
          <cell r="D865" t="str">
            <v>Overhead - Low Value Asset Depreciation (Germany)</v>
          </cell>
          <cell r="F865" t="str">
            <v>YZ</v>
          </cell>
          <cell r="G865">
            <v>8000</v>
          </cell>
          <cell r="H865" t="str">
            <v>Establishment Costs</v>
          </cell>
          <cell r="K865" t="str">
            <v>02.02.2006</v>
          </cell>
          <cell r="L865" t="str">
            <v>UNGERAC</v>
          </cell>
          <cell r="M865">
            <v>93</v>
          </cell>
          <cell r="N865">
            <v>606040</v>
          </cell>
          <cell r="O865" t="str">
            <v>Achats des petits equipements et outillages</v>
          </cell>
        </row>
        <row r="866">
          <cell r="B866">
            <v>8315001</v>
          </cell>
          <cell r="C866" t="str">
            <v>Low Val Asset Impair</v>
          </cell>
          <cell r="D866" t="str">
            <v>Impairment - Low Val Asset</v>
          </cell>
          <cell r="F866" t="str">
            <v>YZ</v>
          </cell>
          <cell r="G866">
            <v>8000</v>
          </cell>
          <cell r="H866" t="str">
            <v>Establishment Costs</v>
          </cell>
          <cell r="K866" t="str">
            <v>10.11.2014</v>
          </cell>
          <cell r="L866" t="str">
            <v>RFC_COMM</v>
          </cell>
          <cell r="M866">
            <v>93</v>
          </cell>
        </row>
        <row r="867">
          <cell r="B867">
            <v>8320000</v>
          </cell>
          <cell r="C867" t="str">
            <v>Computer Software</v>
          </cell>
          <cell r="D867" t="str">
            <v>Computer - Software Licence &amp; Upgrade</v>
          </cell>
          <cell r="F867" t="str">
            <v>YZ</v>
          </cell>
          <cell r="G867">
            <v>8000</v>
          </cell>
          <cell r="H867" t="str">
            <v>Establishment Costs</v>
          </cell>
          <cell r="K867" t="str">
            <v>02.02.2006</v>
          </cell>
          <cell r="L867" t="str">
            <v>UNGERAC</v>
          </cell>
          <cell r="M867">
            <v>93</v>
          </cell>
          <cell r="N867">
            <v>617000</v>
          </cell>
          <cell r="O867" t="str">
            <v>Études, recherches et divers services extérieurs.</v>
          </cell>
        </row>
        <row r="868">
          <cell r="B868">
            <v>8325000</v>
          </cell>
          <cell r="C868" t="str">
            <v>Production Software</v>
          </cell>
          <cell r="D868" t="str">
            <v>Overhead - Production Software</v>
          </cell>
          <cell r="F868" t="str">
            <v>YZ</v>
          </cell>
          <cell r="G868">
            <v>8000</v>
          </cell>
          <cell r="H868" t="str">
            <v>Establishment Costs</v>
          </cell>
          <cell r="K868" t="str">
            <v>07.11.2006</v>
          </cell>
          <cell r="L868" t="str">
            <v>HARDYJA</v>
          </cell>
          <cell r="M868">
            <v>93</v>
          </cell>
          <cell r="N868">
            <v>606040</v>
          </cell>
          <cell r="O868" t="str">
            <v>Achats des petits equipements et outillages</v>
          </cell>
        </row>
        <row r="869">
          <cell r="B869">
            <v>8330000</v>
          </cell>
          <cell r="C869" t="str">
            <v>Software Maintenance</v>
          </cell>
          <cell r="D869" t="str">
            <v>Computer - Software Maintenance &amp; Support</v>
          </cell>
          <cell r="F869" t="str">
            <v>YZ</v>
          </cell>
          <cell r="G869">
            <v>8000</v>
          </cell>
          <cell r="H869" t="str">
            <v>Establishment Costs</v>
          </cell>
          <cell r="K869" t="str">
            <v>02.02.2006</v>
          </cell>
          <cell r="L869" t="str">
            <v>UNGERAC</v>
          </cell>
          <cell r="M869">
            <v>93</v>
          </cell>
          <cell r="N869">
            <v>615060</v>
          </cell>
          <cell r="O869" t="str">
            <v>Maintenance logiciel informatique</v>
          </cell>
        </row>
        <row r="870">
          <cell r="B870">
            <v>8340000</v>
          </cell>
          <cell r="C870" t="str">
            <v>Computer Expenses</v>
          </cell>
          <cell r="D870" t="str">
            <v>Computer - Other Hardware Costs</v>
          </cell>
          <cell r="F870" t="str">
            <v>YZ</v>
          </cell>
          <cell r="G870">
            <v>8000</v>
          </cell>
          <cell r="H870" t="str">
            <v>Establishment Costs</v>
          </cell>
          <cell r="K870" t="str">
            <v>02.02.2006</v>
          </cell>
          <cell r="L870" t="str">
            <v>UNGERAC</v>
          </cell>
          <cell r="M870">
            <v>93</v>
          </cell>
          <cell r="N870">
            <v>615040</v>
          </cell>
          <cell r="O870" t="str">
            <v>Maintenance du materiel informatique</v>
          </cell>
        </row>
        <row r="871">
          <cell r="B871">
            <v>8350000</v>
          </cell>
          <cell r="C871" t="str">
            <v>Computer Rental</v>
          </cell>
          <cell r="D871" t="str">
            <v>Computer - Operating Leases</v>
          </cell>
          <cell r="F871" t="str">
            <v>YZ</v>
          </cell>
          <cell r="G871">
            <v>8000</v>
          </cell>
          <cell r="H871" t="str">
            <v>Establishment Costs</v>
          </cell>
          <cell r="K871" t="str">
            <v>02.02.2006</v>
          </cell>
          <cell r="L871" t="str">
            <v>UNGERAC</v>
          </cell>
          <cell r="M871">
            <v>93</v>
          </cell>
          <cell r="N871">
            <v>613040</v>
          </cell>
          <cell r="O871" t="str">
            <v>Location de materiel informatique</v>
          </cell>
        </row>
        <row r="872">
          <cell r="B872">
            <v>8360000</v>
          </cell>
          <cell r="C872" t="str">
            <v>Equip Rental Other</v>
          </cell>
          <cell r="D872" t="str">
            <v>Overhead - Equipment Rental Other</v>
          </cell>
          <cell r="F872" t="str">
            <v>YZ</v>
          </cell>
          <cell r="G872">
            <v>8000</v>
          </cell>
          <cell r="H872" t="str">
            <v>Establishment Costs</v>
          </cell>
          <cell r="K872" t="str">
            <v>02.02.2006</v>
          </cell>
          <cell r="L872" t="str">
            <v>UNGERAC</v>
          </cell>
          <cell r="M872">
            <v>93</v>
          </cell>
          <cell r="N872">
            <v>613030</v>
          </cell>
          <cell r="O872" t="str">
            <v>Autres locations</v>
          </cell>
        </row>
        <row r="873">
          <cell r="B873">
            <v>8370000</v>
          </cell>
          <cell r="C873" t="str">
            <v>Rep&amp;Maint M&amp;E Stock</v>
          </cell>
          <cell r="D873" t="str">
            <v>Repairs &amp; Maintenance, Machinery, equipment Stock</v>
          </cell>
          <cell r="F873" t="str">
            <v>YZ</v>
          </cell>
          <cell r="G873">
            <v>8000</v>
          </cell>
          <cell r="H873" t="str">
            <v>Establishment Costs</v>
          </cell>
          <cell r="K873" t="str">
            <v>02.02.2006</v>
          </cell>
          <cell r="L873" t="str">
            <v>UNGERAC</v>
          </cell>
          <cell r="M873">
            <v>93</v>
          </cell>
          <cell r="N873">
            <v>615020</v>
          </cell>
          <cell r="O873" t="str">
            <v>Entretien materiel de production</v>
          </cell>
        </row>
        <row r="874">
          <cell r="B874">
            <v>8371000</v>
          </cell>
          <cell r="C874" t="str">
            <v>Rep&amp;Maint M&amp;E Other</v>
          </cell>
          <cell r="D874" t="str">
            <v>Repairs &amp; Maintenance, Machinery, equipment Other</v>
          </cell>
          <cell r="F874" t="str">
            <v>YZ</v>
          </cell>
          <cell r="G874">
            <v>8000</v>
          </cell>
          <cell r="H874" t="str">
            <v>Establishment Costs</v>
          </cell>
          <cell r="K874" t="str">
            <v>20.11.2008</v>
          </cell>
          <cell r="L874" t="str">
            <v>RFC_COMM</v>
          </cell>
          <cell r="M874">
            <v>93</v>
          </cell>
          <cell r="N874">
            <v>615070</v>
          </cell>
          <cell r="O874" t="str">
            <v>Entretien et reparation equipement et machines</v>
          </cell>
        </row>
        <row r="875">
          <cell r="B875">
            <v>8380000</v>
          </cell>
          <cell r="C875" t="str">
            <v>Rep &amp; Maint Computer</v>
          </cell>
          <cell r="D875" t="str">
            <v>Computer  - Hardware Maintenance &amp; Support</v>
          </cell>
          <cell r="F875" t="str">
            <v>YZ</v>
          </cell>
          <cell r="G875">
            <v>8000</v>
          </cell>
          <cell r="H875" t="str">
            <v>Establishment Costs</v>
          </cell>
          <cell r="K875" t="str">
            <v>02.02.2006</v>
          </cell>
          <cell r="L875" t="str">
            <v>UNGERAC</v>
          </cell>
          <cell r="M875">
            <v>93</v>
          </cell>
          <cell r="N875">
            <v>615050</v>
          </cell>
          <cell r="O875" t="str">
            <v>Entretien du materiel informatique</v>
          </cell>
        </row>
        <row r="876">
          <cell r="B876">
            <v>8382000</v>
          </cell>
          <cell r="C876" t="str">
            <v>Rep &amp; Maint Leased</v>
          </cell>
          <cell r="D876" t="str">
            <v>Overhead - Repairs &amp; Maintenance (M&amp;E)</v>
          </cell>
          <cell r="F876" t="str">
            <v>YZ</v>
          </cell>
          <cell r="G876">
            <v>8000</v>
          </cell>
          <cell r="H876" t="str">
            <v>Establishment Costs</v>
          </cell>
          <cell r="K876" t="str">
            <v>02.02.2006</v>
          </cell>
          <cell r="L876" t="str">
            <v>UNGERAC</v>
          </cell>
          <cell r="M876">
            <v>93</v>
          </cell>
          <cell r="N876">
            <v>615000</v>
          </cell>
          <cell r="O876" t="str">
            <v>Entretien et réparations</v>
          </cell>
        </row>
        <row r="877">
          <cell r="B877">
            <v>8385000</v>
          </cell>
          <cell r="C877" t="str">
            <v>Contents Insurance</v>
          </cell>
          <cell r="D877" t="str">
            <v>Overhead - Contents Insurance</v>
          </cell>
          <cell r="F877" t="str">
            <v>YZ</v>
          </cell>
          <cell r="G877">
            <v>8000</v>
          </cell>
          <cell r="H877" t="str">
            <v>Establishment Costs</v>
          </cell>
          <cell r="K877" t="str">
            <v>02.02.2006</v>
          </cell>
          <cell r="L877" t="str">
            <v>UNGERAC</v>
          </cell>
          <cell r="M877">
            <v>93</v>
          </cell>
          <cell r="N877">
            <v>616000</v>
          </cell>
          <cell r="O877" t="str">
            <v>Primes d'assurances</v>
          </cell>
        </row>
        <row r="878">
          <cell r="B878">
            <v>8390000</v>
          </cell>
          <cell r="C878" t="str">
            <v>Product General Ins</v>
          </cell>
          <cell r="D878" t="str">
            <v>Overhead - Product and General Liability Insurance</v>
          </cell>
          <cell r="F878" t="str">
            <v>YZ</v>
          </cell>
          <cell r="G878">
            <v>8000</v>
          </cell>
          <cell r="H878" t="str">
            <v>Establishment Costs</v>
          </cell>
          <cell r="K878" t="str">
            <v>02.02.2006</v>
          </cell>
          <cell r="L878" t="str">
            <v>UNGERAC</v>
          </cell>
          <cell r="M878">
            <v>93</v>
          </cell>
          <cell r="N878">
            <v>616000</v>
          </cell>
          <cell r="O878" t="str">
            <v>Primes d'assurances</v>
          </cell>
        </row>
        <row r="879">
          <cell r="B879">
            <v>8395000</v>
          </cell>
          <cell r="C879" t="str">
            <v>Marine Insurance</v>
          </cell>
          <cell r="D879" t="str">
            <v>Overhead - Marine Insurance</v>
          </cell>
          <cell r="F879" t="str">
            <v>YZ</v>
          </cell>
          <cell r="G879">
            <v>8000</v>
          </cell>
          <cell r="H879" t="str">
            <v>Establishment Costs</v>
          </cell>
          <cell r="K879" t="str">
            <v>02.02.2006</v>
          </cell>
          <cell r="L879" t="str">
            <v>UNGERAC</v>
          </cell>
          <cell r="M879">
            <v>93</v>
          </cell>
          <cell r="N879">
            <v>616000</v>
          </cell>
          <cell r="O879" t="str">
            <v>Primes d'assurances</v>
          </cell>
        </row>
        <row r="880">
          <cell r="B880">
            <v>8420000</v>
          </cell>
          <cell r="C880" t="str">
            <v>Deprn Buildings</v>
          </cell>
          <cell r="D880" t="str">
            <v>Depreciation - Buildings</v>
          </cell>
          <cell r="F880" t="str">
            <v>YZ</v>
          </cell>
          <cell r="G880">
            <v>8400</v>
          </cell>
          <cell r="H880" t="str">
            <v>Depreciation</v>
          </cell>
          <cell r="K880" t="str">
            <v>02.02.2006</v>
          </cell>
          <cell r="L880" t="str">
            <v>UNGERAC</v>
          </cell>
          <cell r="M880">
            <v>93</v>
          </cell>
          <cell r="N880">
            <v>681121</v>
          </cell>
          <cell r="O880" t="str">
            <v>DEA constructions</v>
          </cell>
        </row>
        <row r="881">
          <cell r="B881">
            <v>8420001</v>
          </cell>
          <cell r="C881" t="str">
            <v>Impair Buildings</v>
          </cell>
          <cell r="D881" t="str">
            <v>Impairment - Buildings</v>
          </cell>
          <cell r="F881" t="str">
            <v>YZ</v>
          </cell>
          <cell r="G881">
            <v>8400</v>
          </cell>
          <cell r="H881" t="str">
            <v>Depreciation</v>
          </cell>
          <cell r="K881" t="str">
            <v>07.11.2014</v>
          </cell>
          <cell r="L881" t="str">
            <v>RFC_COMM</v>
          </cell>
          <cell r="M881">
            <v>93</v>
          </cell>
        </row>
        <row r="882">
          <cell r="B882">
            <v>8425000</v>
          </cell>
          <cell r="C882" t="str">
            <v xml:space="preserve"> Deprn Building Int</v>
          </cell>
          <cell r="D882" t="str">
            <v xml:space="preserve"> Deprn Buildings Internal Construction</v>
          </cell>
          <cell r="F882" t="str">
            <v>YZ</v>
          </cell>
          <cell r="G882">
            <v>8400</v>
          </cell>
          <cell r="H882" t="str">
            <v>Depreciation</v>
          </cell>
          <cell r="K882" t="str">
            <v>28.04.2010</v>
          </cell>
          <cell r="L882" t="str">
            <v>RFC_COMM</v>
          </cell>
          <cell r="M882">
            <v>93</v>
          </cell>
          <cell r="N882">
            <v>681121</v>
          </cell>
          <cell r="O882" t="str">
            <v>DEA constructions</v>
          </cell>
        </row>
        <row r="883">
          <cell r="B883">
            <v>8425001</v>
          </cell>
          <cell r="C883" t="str">
            <v>Impair Build Int Con</v>
          </cell>
          <cell r="D883" t="str">
            <v>Impairment - Buildings Internal Construction</v>
          </cell>
          <cell r="F883" t="str">
            <v>YZ</v>
          </cell>
          <cell r="G883">
            <v>8400</v>
          </cell>
          <cell r="H883" t="str">
            <v>Depreciation</v>
          </cell>
          <cell r="K883" t="str">
            <v>07.11.2014</v>
          </cell>
          <cell r="L883" t="str">
            <v>RFC_COMM</v>
          </cell>
          <cell r="M883">
            <v>93</v>
          </cell>
        </row>
        <row r="884">
          <cell r="B884">
            <v>8430000</v>
          </cell>
          <cell r="C884" t="str">
            <v>Deprn Leasehold Imps</v>
          </cell>
          <cell r="D884" t="str">
            <v>Depreciation - Leasehold Improvements</v>
          </cell>
          <cell r="F884" t="str">
            <v>YZ</v>
          </cell>
          <cell r="G884">
            <v>8400</v>
          </cell>
          <cell r="H884" t="str">
            <v>Depreciation</v>
          </cell>
          <cell r="K884" t="str">
            <v>02.02.2006</v>
          </cell>
          <cell r="L884" t="str">
            <v>UNGERAC</v>
          </cell>
          <cell r="M884">
            <v>93</v>
          </cell>
          <cell r="N884">
            <v>681129</v>
          </cell>
          <cell r="O884" t="str">
            <v>DEA d'agencements et autres installations</v>
          </cell>
        </row>
        <row r="885">
          <cell r="B885">
            <v>8430001</v>
          </cell>
          <cell r="C885" t="str">
            <v>Impair Leasehold Imp</v>
          </cell>
          <cell r="D885" t="str">
            <v>Impairment - Leasehold Improvements</v>
          </cell>
          <cell r="F885" t="str">
            <v>YZ</v>
          </cell>
          <cell r="G885">
            <v>8400</v>
          </cell>
          <cell r="H885" t="str">
            <v>Depreciation</v>
          </cell>
          <cell r="K885" t="str">
            <v>07.11.2014</v>
          </cell>
          <cell r="L885" t="str">
            <v>RFC_COMM</v>
          </cell>
          <cell r="M885">
            <v>93</v>
          </cell>
        </row>
        <row r="886">
          <cell r="B886">
            <v>8440000</v>
          </cell>
          <cell r="C886" t="str">
            <v>Deprn Office M&amp;E</v>
          </cell>
          <cell r="D886" t="str">
            <v>Depreciation - Machinery and Equipment (Office)</v>
          </cell>
          <cell r="F886" t="str">
            <v>YZ</v>
          </cell>
          <cell r="G886">
            <v>8400</v>
          </cell>
          <cell r="H886" t="str">
            <v>Depreciation</v>
          </cell>
          <cell r="K886" t="str">
            <v>02.02.2006</v>
          </cell>
          <cell r="L886" t="str">
            <v>UNGERAC</v>
          </cell>
          <cell r="M886">
            <v>93</v>
          </cell>
          <cell r="N886">
            <v>681126</v>
          </cell>
          <cell r="O886" t="str">
            <v>DEA Mobilier et matériel de bureau</v>
          </cell>
        </row>
        <row r="887">
          <cell r="B887">
            <v>8440001</v>
          </cell>
          <cell r="C887" t="str">
            <v>Impair Office M&amp;E</v>
          </cell>
          <cell r="D887" t="str">
            <v>Impairment - Machinery and Equipment (Office)</v>
          </cell>
          <cell r="F887" t="str">
            <v>YZ</v>
          </cell>
          <cell r="G887">
            <v>8400</v>
          </cell>
          <cell r="H887" t="str">
            <v>Depreciation</v>
          </cell>
          <cell r="K887" t="str">
            <v>07.11.2014</v>
          </cell>
          <cell r="L887" t="str">
            <v>RFC_COMM</v>
          </cell>
          <cell r="M887">
            <v>93</v>
          </cell>
        </row>
        <row r="888">
          <cell r="B888">
            <v>8441000</v>
          </cell>
          <cell r="C888" t="str">
            <v>Deprn Production M&amp;E</v>
          </cell>
          <cell r="D888" t="str">
            <v>Depreciation - Machinery and Equipment (Manu)</v>
          </cell>
          <cell r="F888" t="str">
            <v>YZ</v>
          </cell>
          <cell r="G888">
            <v>8400</v>
          </cell>
          <cell r="H888" t="str">
            <v>Depreciation</v>
          </cell>
          <cell r="K888" t="str">
            <v>02.02.2006</v>
          </cell>
          <cell r="L888" t="str">
            <v>UNGERAC</v>
          </cell>
          <cell r="M888">
            <v>93</v>
          </cell>
          <cell r="N888">
            <v>681122</v>
          </cell>
          <cell r="O888" t="str">
            <v>DEA materiel et outillage de production</v>
          </cell>
        </row>
        <row r="889">
          <cell r="B889">
            <v>8441001</v>
          </cell>
          <cell r="C889" t="str">
            <v>Impai Production M&amp;E</v>
          </cell>
          <cell r="D889" t="str">
            <v>Impairment - Machinery and Equipment (Manu)</v>
          </cell>
          <cell r="F889" t="str">
            <v>YZ</v>
          </cell>
          <cell r="G889">
            <v>8400</v>
          </cell>
          <cell r="H889" t="str">
            <v>Depreciation</v>
          </cell>
          <cell r="K889" t="str">
            <v>07.11.2014</v>
          </cell>
          <cell r="L889" t="str">
            <v>RFC_COMM</v>
          </cell>
          <cell r="M889">
            <v>93</v>
          </cell>
        </row>
        <row r="890">
          <cell r="B890">
            <v>8445000</v>
          </cell>
          <cell r="C890" t="str">
            <v>Deprn Comps Periph</v>
          </cell>
          <cell r="D890" t="str">
            <v>Depreciation - Computers &amp; Peripherals</v>
          </cell>
          <cell r="F890" t="str">
            <v>YZ</v>
          </cell>
          <cell r="G890">
            <v>8400</v>
          </cell>
          <cell r="H890" t="str">
            <v>Depreciation</v>
          </cell>
          <cell r="K890" t="str">
            <v>02.02.2006</v>
          </cell>
          <cell r="L890" t="str">
            <v>UNGERAC</v>
          </cell>
          <cell r="M890">
            <v>93</v>
          </cell>
          <cell r="N890">
            <v>681128</v>
          </cell>
          <cell r="O890" t="str">
            <v>DEA matériel informatique</v>
          </cell>
        </row>
        <row r="891">
          <cell r="B891">
            <v>8445001</v>
          </cell>
          <cell r="C891" t="str">
            <v>Impair Comps Periph</v>
          </cell>
          <cell r="D891" t="str">
            <v>Impairment - Computers &amp; Peripherals</v>
          </cell>
          <cell r="F891" t="str">
            <v>YZ</v>
          </cell>
          <cell r="G891">
            <v>8400</v>
          </cell>
          <cell r="H891" t="str">
            <v>Depreciation</v>
          </cell>
          <cell r="K891" t="str">
            <v>07.11.2014</v>
          </cell>
          <cell r="L891" t="str">
            <v>RFC_COMM</v>
          </cell>
          <cell r="M891">
            <v>93</v>
          </cell>
        </row>
        <row r="892">
          <cell r="B892">
            <v>8450000</v>
          </cell>
          <cell r="C892" t="str">
            <v>Deprn Furn Fixtures</v>
          </cell>
          <cell r="D892" t="str">
            <v>Depreciation - Furniture and Fixtures</v>
          </cell>
          <cell r="F892" t="str">
            <v>YZ</v>
          </cell>
          <cell r="G892">
            <v>8400</v>
          </cell>
          <cell r="H892" t="str">
            <v>Depreciation</v>
          </cell>
          <cell r="K892" t="str">
            <v>02.02.2006</v>
          </cell>
          <cell r="L892" t="str">
            <v>UNGERAC</v>
          </cell>
          <cell r="M892">
            <v>93</v>
          </cell>
          <cell r="N892">
            <v>681127</v>
          </cell>
          <cell r="O892" t="str">
            <v>DEA</v>
          </cell>
        </row>
        <row r="893">
          <cell r="B893">
            <v>8450001</v>
          </cell>
          <cell r="C893" t="str">
            <v>Impair Furn Fixtures</v>
          </cell>
          <cell r="D893" t="str">
            <v>Impairment - Furniture and Fixtures</v>
          </cell>
          <cell r="F893" t="str">
            <v>YZ</v>
          </cell>
          <cell r="G893">
            <v>8400</v>
          </cell>
          <cell r="H893" t="str">
            <v>Depreciation</v>
          </cell>
          <cell r="K893" t="str">
            <v>07.11.2014</v>
          </cell>
          <cell r="L893" t="str">
            <v>RFC_COMM</v>
          </cell>
          <cell r="M893">
            <v>93</v>
          </cell>
        </row>
        <row r="894">
          <cell r="B894">
            <v>8460000</v>
          </cell>
          <cell r="C894" t="str">
            <v>Deprn Motor Vehicles</v>
          </cell>
          <cell r="D894" t="str">
            <v>Depreciation - Motor Vehicles</v>
          </cell>
          <cell r="F894" t="str">
            <v>YZ</v>
          </cell>
          <cell r="G894">
            <v>8400</v>
          </cell>
          <cell r="H894" t="str">
            <v>Depreciation</v>
          </cell>
          <cell r="K894" t="str">
            <v>02.02.2006</v>
          </cell>
          <cell r="L894" t="str">
            <v>UNGERAC</v>
          </cell>
          <cell r="M894">
            <v>93</v>
          </cell>
          <cell r="N894">
            <v>681125</v>
          </cell>
          <cell r="O894" t="str">
            <v>DEA materiel du transport</v>
          </cell>
        </row>
        <row r="895">
          <cell r="B895">
            <v>8460001</v>
          </cell>
          <cell r="C895" t="str">
            <v>Impai Motor Vehicles</v>
          </cell>
          <cell r="D895" t="str">
            <v>Impairment - Motor Vehicles</v>
          </cell>
          <cell r="F895" t="str">
            <v>YZ</v>
          </cell>
          <cell r="G895">
            <v>8400</v>
          </cell>
          <cell r="H895" t="str">
            <v>Depreciation</v>
          </cell>
          <cell r="K895" t="str">
            <v>07.11.2014</v>
          </cell>
          <cell r="L895" t="str">
            <v>RFC_COMM</v>
          </cell>
          <cell r="M895">
            <v>93</v>
          </cell>
        </row>
        <row r="896">
          <cell r="B896">
            <v>8470000</v>
          </cell>
          <cell r="C896" t="str">
            <v>Deprn Leased Assets</v>
          </cell>
          <cell r="D896" t="str">
            <v>Depreciation - Leased Assets</v>
          </cell>
          <cell r="F896" t="str">
            <v>YZ</v>
          </cell>
          <cell r="G896">
            <v>8400</v>
          </cell>
          <cell r="H896" t="str">
            <v>Depreciation</v>
          </cell>
          <cell r="K896" t="str">
            <v>02.02.2006</v>
          </cell>
          <cell r="L896" t="str">
            <v>UNGERAC</v>
          </cell>
          <cell r="M896">
            <v>93</v>
          </cell>
          <cell r="N896">
            <v>681620</v>
          </cell>
          <cell r="O896" t="str">
            <v>dot amort Immobilisations corporelles</v>
          </cell>
        </row>
        <row r="897">
          <cell r="B897">
            <v>8470001</v>
          </cell>
          <cell r="C897" t="str">
            <v>Impair Leased Assets</v>
          </cell>
          <cell r="D897" t="str">
            <v>Impairment - Leased Assets</v>
          </cell>
          <cell r="F897" t="str">
            <v>YZ</v>
          </cell>
          <cell r="G897">
            <v>8400</v>
          </cell>
          <cell r="H897" t="str">
            <v>Depreciation</v>
          </cell>
          <cell r="K897" t="str">
            <v>07.11.2014</v>
          </cell>
          <cell r="L897" t="str">
            <v>RFC_COMM</v>
          </cell>
          <cell r="M897">
            <v>93</v>
          </cell>
        </row>
        <row r="898">
          <cell r="B898">
            <v>8480000</v>
          </cell>
          <cell r="C898" t="str">
            <v>Deprn Moulding Dies</v>
          </cell>
          <cell r="D898" t="str">
            <v>Depreciation - Moulding Dies</v>
          </cell>
          <cell r="F898" t="str">
            <v>YZ</v>
          </cell>
          <cell r="G898">
            <v>8400</v>
          </cell>
          <cell r="H898" t="str">
            <v>Depreciation</v>
          </cell>
          <cell r="K898" t="str">
            <v>02.02.2006</v>
          </cell>
          <cell r="L898" t="str">
            <v>UNGERAC</v>
          </cell>
          <cell r="M898">
            <v>93</v>
          </cell>
          <cell r="N898">
            <v>681124</v>
          </cell>
          <cell r="O898" t="str">
            <v>DEA</v>
          </cell>
        </row>
        <row r="899">
          <cell r="B899">
            <v>8480001</v>
          </cell>
          <cell r="C899" t="str">
            <v>Impair Moulding Dies</v>
          </cell>
          <cell r="D899" t="str">
            <v>Impairment - Moulding Dies</v>
          </cell>
          <cell r="F899" t="str">
            <v>YZ</v>
          </cell>
          <cell r="G899">
            <v>8400</v>
          </cell>
          <cell r="H899" t="str">
            <v>Depreciation</v>
          </cell>
          <cell r="K899" t="str">
            <v>07.11.2014</v>
          </cell>
          <cell r="L899" t="str">
            <v>RFC_COMM</v>
          </cell>
          <cell r="M899">
            <v>93</v>
          </cell>
        </row>
        <row r="900">
          <cell r="B900">
            <v>8485000</v>
          </cell>
          <cell r="C900" t="str">
            <v>Deprn Packaging</v>
          </cell>
          <cell r="D900" t="str">
            <v>Depreciation - Durable Packaging</v>
          </cell>
          <cell r="F900" t="str">
            <v>YZ</v>
          </cell>
          <cell r="G900">
            <v>8400</v>
          </cell>
          <cell r="H900" t="str">
            <v>Depreciation</v>
          </cell>
          <cell r="K900" t="str">
            <v>02.02.2006</v>
          </cell>
          <cell r="L900" t="str">
            <v>UNGERAC</v>
          </cell>
          <cell r="M900">
            <v>93</v>
          </cell>
          <cell r="N900">
            <v>681123</v>
          </cell>
          <cell r="O900" t="str">
            <v>DEA emballage récupérable identifiable</v>
          </cell>
        </row>
        <row r="901">
          <cell r="B901">
            <v>8485001</v>
          </cell>
          <cell r="C901" t="str">
            <v>Impair Packaging</v>
          </cell>
          <cell r="D901" t="str">
            <v>Impairment - Packaging</v>
          </cell>
          <cell r="F901" t="str">
            <v>YZ</v>
          </cell>
          <cell r="G901">
            <v>8400</v>
          </cell>
          <cell r="H901" t="str">
            <v>Depreciation</v>
          </cell>
          <cell r="K901" t="str">
            <v>07.11.2014</v>
          </cell>
          <cell r="L901" t="str">
            <v>RFC_COMM</v>
          </cell>
          <cell r="M901">
            <v>93</v>
          </cell>
        </row>
        <row r="902">
          <cell r="B902">
            <v>8489000</v>
          </cell>
          <cell r="C902" t="str">
            <v>Deprn Non Deduct</v>
          </cell>
          <cell r="D902" t="str">
            <v>Depreciation - Non Deductible</v>
          </cell>
          <cell r="F902" t="str">
            <v>YZ</v>
          </cell>
          <cell r="G902">
            <v>8400</v>
          </cell>
          <cell r="H902" t="str">
            <v>Depreciation</v>
          </cell>
          <cell r="K902" t="str">
            <v>02.02.2006</v>
          </cell>
          <cell r="L902" t="str">
            <v>UNGERAC</v>
          </cell>
          <cell r="M902">
            <v>93</v>
          </cell>
          <cell r="N902">
            <v>681620</v>
          </cell>
          <cell r="O902" t="str">
            <v>dot amort Immobilisations corporelles</v>
          </cell>
        </row>
        <row r="903">
          <cell r="B903">
            <v>8493000</v>
          </cell>
          <cell r="C903" t="str">
            <v>FA Gains Proceeds</v>
          </cell>
          <cell r="D903" t="str">
            <v>Fixed Asset Gains - Disposal Proceeds</v>
          </cell>
          <cell r="F903" t="str">
            <v>YZ</v>
          </cell>
          <cell r="G903">
            <v>8400</v>
          </cell>
          <cell r="H903" t="str">
            <v>Depreciation</v>
          </cell>
          <cell r="K903" t="str">
            <v>02.02.2006</v>
          </cell>
          <cell r="L903" t="str">
            <v>UNGERAC</v>
          </cell>
          <cell r="M903">
            <v>93</v>
          </cell>
          <cell r="N903">
            <v>736000</v>
          </cell>
          <cell r="O903" t="str">
            <v>Produits nets sur cessions  des immo</v>
          </cell>
        </row>
        <row r="904">
          <cell r="B904">
            <v>8494000</v>
          </cell>
          <cell r="C904" t="str">
            <v>FA Gains NBV</v>
          </cell>
          <cell r="D904" t="str">
            <v>Fixed Asset Gains - Net Book Value</v>
          </cell>
          <cell r="F904" t="str">
            <v>YZ</v>
          </cell>
          <cell r="G904">
            <v>8400</v>
          </cell>
          <cell r="H904" t="str">
            <v>Depreciation</v>
          </cell>
          <cell r="K904" t="str">
            <v>02.02.2006</v>
          </cell>
          <cell r="L904" t="str">
            <v>UNGERAC</v>
          </cell>
          <cell r="M904">
            <v>93</v>
          </cell>
          <cell r="N904">
            <v>636000</v>
          </cell>
          <cell r="O904" t="str">
            <v>Charges nettes sur cessions d'immo</v>
          </cell>
        </row>
        <row r="905">
          <cell r="B905">
            <v>8496000</v>
          </cell>
          <cell r="C905" t="str">
            <v>FA Losses Proceeds</v>
          </cell>
          <cell r="D905" t="str">
            <v>Fixed Asset Losses - Disposal Proceeds</v>
          </cell>
          <cell r="F905" t="str">
            <v>YZ</v>
          </cell>
          <cell r="G905">
            <v>8400</v>
          </cell>
          <cell r="H905" t="str">
            <v>Depreciation</v>
          </cell>
          <cell r="K905" t="str">
            <v>02.02.2006</v>
          </cell>
          <cell r="L905" t="str">
            <v>UNGERAC</v>
          </cell>
          <cell r="M905">
            <v>93</v>
          </cell>
          <cell r="N905">
            <v>736000</v>
          </cell>
          <cell r="O905" t="str">
            <v>Produits nets sur cessions  des immo</v>
          </cell>
        </row>
        <row r="906">
          <cell r="B906">
            <v>8497000</v>
          </cell>
          <cell r="C906" t="str">
            <v>FA Losses NBV</v>
          </cell>
          <cell r="D906" t="str">
            <v>Fixed Asset Losses - Net Book Value</v>
          </cell>
          <cell r="F906" t="str">
            <v>YZ</v>
          </cell>
          <cell r="G906">
            <v>8400</v>
          </cell>
          <cell r="H906" t="str">
            <v>Depreciation</v>
          </cell>
          <cell r="K906" t="str">
            <v>02.02.2006</v>
          </cell>
          <cell r="L906" t="str">
            <v>UNGERAC</v>
          </cell>
          <cell r="M906">
            <v>93</v>
          </cell>
          <cell r="N906">
            <v>636000</v>
          </cell>
          <cell r="O906" t="str">
            <v>Charges nettes sur cessions d'immo</v>
          </cell>
        </row>
        <row r="907">
          <cell r="B907">
            <v>8499000</v>
          </cell>
          <cell r="C907" t="str">
            <v>FA Disposal Clearing</v>
          </cell>
          <cell r="D907" t="str">
            <v>Fixed Asset Gains/Losses - Clearing Account</v>
          </cell>
          <cell r="F907" t="str">
            <v>YZ</v>
          </cell>
          <cell r="G907">
            <v>8400</v>
          </cell>
          <cell r="H907" t="str">
            <v>Depreciation</v>
          </cell>
          <cell r="K907" t="str">
            <v>02.02.2006</v>
          </cell>
          <cell r="L907" t="str">
            <v>UNGERAC</v>
          </cell>
          <cell r="M907">
            <v>93</v>
          </cell>
          <cell r="N907">
            <v>999002</v>
          </cell>
          <cell r="O907" t="str">
            <v>compte réflechis</v>
          </cell>
        </row>
        <row r="908">
          <cell r="B908">
            <v>8510000</v>
          </cell>
          <cell r="C908" t="str">
            <v>Amort Software</v>
          </cell>
          <cell r="D908" t="str">
            <v>Amortisation - Software</v>
          </cell>
          <cell r="F908" t="str">
            <v>YZ</v>
          </cell>
          <cell r="G908">
            <v>8500</v>
          </cell>
          <cell r="H908" t="str">
            <v>Amortisation</v>
          </cell>
          <cell r="K908" t="str">
            <v>02.02.2006</v>
          </cell>
          <cell r="L908" t="str">
            <v>UNGERAC</v>
          </cell>
          <cell r="M908">
            <v>93</v>
          </cell>
          <cell r="N908">
            <v>681112</v>
          </cell>
          <cell r="O908" t="str">
            <v>DEA Logiciel et progiciel</v>
          </cell>
        </row>
        <row r="909">
          <cell r="B909">
            <v>8510001</v>
          </cell>
          <cell r="C909" t="str">
            <v>Impair Software</v>
          </cell>
          <cell r="D909" t="str">
            <v>Impairment - Software</v>
          </cell>
          <cell r="F909" t="str">
            <v>YZ</v>
          </cell>
          <cell r="G909">
            <v>8500</v>
          </cell>
          <cell r="H909" t="str">
            <v>Amortisation</v>
          </cell>
          <cell r="K909" t="str">
            <v>07.11.2014</v>
          </cell>
          <cell r="L909" t="str">
            <v>RFC_COMM</v>
          </cell>
          <cell r="M909">
            <v>93</v>
          </cell>
        </row>
        <row r="910">
          <cell r="B910">
            <v>8515000</v>
          </cell>
          <cell r="C910" t="str">
            <v>Amortisation - ERP</v>
          </cell>
          <cell r="D910" t="str">
            <v>Amortisation - ERP Software</v>
          </cell>
          <cell r="F910" t="str">
            <v>YZ</v>
          </cell>
          <cell r="G910">
            <v>8500</v>
          </cell>
          <cell r="H910" t="str">
            <v>Amortisation</v>
          </cell>
          <cell r="K910" t="str">
            <v>02.02.2006</v>
          </cell>
          <cell r="L910" t="str">
            <v>UNGERAC</v>
          </cell>
          <cell r="M910">
            <v>93</v>
          </cell>
          <cell r="N910">
            <v>681113</v>
          </cell>
          <cell r="O910" t="str">
            <v>DEA ERP</v>
          </cell>
        </row>
        <row r="911">
          <cell r="B911">
            <v>8515001</v>
          </cell>
          <cell r="C911" t="str">
            <v>Impair - ERP</v>
          </cell>
          <cell r="D911" t="str">
            <v>Impairment -  ERP Software</v>
          </cell>
          <cell r="F911" t="str">
            <v>YZ</v>
          </cell>
          <cell r="G911">
            <v>8500</v>
          </cell>
          <cell r="H911" t="str">
            <v>Amortisation</v>
          </cell>
          <cell r="K911" t="str">
            <v>07.11.2014</v>
          </cell>
          <cell r="L911" t="str">
            <v>RFC_COMM</v>
          </cell>
          <cell r="M911">
            <v>93</v>
          </cell>
        </row>
        <row r="912">
          <cell r="B912">
            <v>8520000</v>
          </cell>
          <cell r="C912" t="str">
            <v>Amort Goodwill</v>
          </cell>
          <cell r="D912" t="str">
            <v>Amortisation - Goodwill</v>
          </cell>
          <cell r="F912" t="str">
            <v>YZ</v>
          </cell>
          <cell r="G912">
            <v>8500</v>
          </cell>
          <cell r="H912" t="str">
            <v>Amortisation</v>
          </cell>
          <cell r="K912" t="str">
            <v>02.02.2006</v>
          </cell>
          <cell r="L912" t="str">
            <v>UNGERAC</v>
          </cell>
          <cell r="M912">
            <v>93</v>
          </cell>
          <cell r="N912">
            <v>681610</v>
          </cell>
          <cell r="O912" t="str">
            <v>dot amort Immobilisations incorporelles</v>
          </cell>
        </row>
        <row r="913">
          <cell r="B913">
            <v>8520001</v>
          </cell>
          <cell r="C913" t="str">
            <v>Impair Goodwill</v>
          </cell>
          <cell r="D913" t="str">
            <v>Impairment - Goodwill</v>
          </cell>
          <cell r="F913" t="str">
            <v>YZ</v>
          </cell>
          <cell r="G913">
            <v>8500</v>
          </cell>
          <cell r="H913" t="str">
            <v>Amortisation</v>
          </cell>
          <cell r="K913" t="str">
            <v>07.11.2014</v>
          </cell>
          <cell r="L913" t="str">
            <v>RFC_COMM</v>
          </cell>
          <cell r="M913">
            <v>93</v>
          </cell>
        </row>
        <row r="914">
          <cell r="B914">
            <v>8530000</v>
          </cell>
          <cell r="C914" t="str">
            <v>Amort IPR</v>
          </cell>
          <cell r="D914" t="str">
            <v>Amortisation - Intellectual Property</v>
          </cell>
          <cell r="F914" t="str">
            <v>YZ</v>
          </cell>
          <cell r="G914">
            <v>8500</v>
          </cell>
          <cell r="H914" t="str">
            <v>Amortisation</v>
          </cell>
          <cell r="K914" t="str">
            <v>02.02.2006</v>
          </cell>
          <cell r="L914" t="str">
            <v>UNGERAC</v>
          </cell>
          <cell r="M914">
            <v>93</v>
          </cell>
          <cell r="N914">
            <v>681114</v>
          </cell>
          <cell r="O914" t="str">
            <v>DEA proprieté intelectuelle</v>
          </cell>
        </row>
        <row r="915">
          <cell r="B915">
            <v>8530001</v>
          </cell>
          <cell r="C915" t="str">
            <v>Impair IPR</v>
          </cell>
          <cell r="D915" t="str">
            <v>Impairment -  Intellectual Property</v>
          </cell>
          <cell r="F915" t="str">
            <v>YZ</v>
          </cell>
          <cell r="G915">
            <v>8500</v>
          </cell>
          <cell r="H915" t="str">
            <v>Amortisation</v>
          </cell>
          <cell r="K915" t="str">
            <v>07.11.2014</v>
          </cell>
          <cell r="L915" t="str">
            <v>RFC_COMM</v>
          </cell>
          <cell r="M915">
            <v>93</v>
          </cell>
        </row>
        <row r="916">
          <cell r="B916">
            <v>8590000</v>
          </cell>
          <cell r="C916" t="str">
            <v>Amort Other Intang</v>
          </cell>
          <cell r="D916" t="str">
            <v>Amortisation - Other Intangibles</v>
          </cell>
          <cell r="F916" t="str">
            <v>YZ</v>
          </cell>
          <cell r="G916">
            <v>8500</v>
          </cell>
          <cell r="H916" t="str">
            <v>Amortisation</v>
          </cell>
          <cell r="K916" t="str">
            <v>02.02.2006</v>
          </cell>
          <cell r="L916" t="str">
            <v>UNGERAC</v>
          </cell>
          <cell r="M916">
            <v>93</v>
          </cell>
          <cell r="N916">
            <v>681111</v>
          </cell>
          <cell r="O916" t="str">
            <v>DEA des immobilistaion en non valeurs</v>
          </cell>
        </row>
        <row r="917">
          <cell r="B917">
            <v>8590001</v>
          </cell>
          <cell r="C917" t="str">
            <v>Impair Other Intang</v>
          </cell>
          <cell r="D917" t="str">
            <v>Impairment - Other Intangibles</v>
          </cell>
          <cell r="F917" t="str">
            <v>YZ</v>
          </cell>
          <cell r="G917">
            <v>8500</v>
          </cell>
          <cell r="H917" t="str">
            <v>Amortisation</v>
          </cell>
          <cell r="K917" t="str">
            <v>07.11.2014</v>
          </cell>
          <cell r="L917" t="str">
            <v>RFC_COMM</v>
          </cell>
          <cell r="M917">
            <v>93</v>
          </cell>
        </row>
        <row r="918">
          <cell r="B918">
            <v>8610000</v>
          </cell>
          <cell r="C918" t="str">
            <v>Int Meeting Exps</v>
          </cell>
          <cell r="D918" t="str">
            <v>Meetings - Internal Meeting Expenses</v>
          </cell>
          <cell r="F918" t="str">
            <v>YZ</v>
          </cell>
          <cell r="G918">
            <v>8600</v>
          </cell>
          <cell r="H918" t="str">
            <v>Other Operational Expenses</v>
          </cell>
          <cell r="K918" t="str">
            <v>02.02.2006</v>
          </cell>
          <cell r="L918" t="str">
            <v>UNGERAC</v>
          </cell>
          <cell r="M918">
            <v>93</v>
          </cell>
          <cell r="N918">
            <v>649520</v>
          </cell>
          <cell r="O918" t="str">
            <v>Frais de formation interne</v>
          </cell>
        </row>
        <row r="919">
          <cell r="B919">
            <v>8620000</v>
          </cell>
          <cell r="C919" t="str">
            <v>Seminars Conventions</v>
          </cell>
          <cell r="D919" t="str">
            <v>Meetings - Seminars and Conventions</v>
          </cell>
          <cell r="F919" t="str">
            <v>YZ</v>
          </cell>
          <cell r="G919">
            <v>8600</v>
          </cell>
          <cell r="H919" t="str">
            <v>Other Operational Expenses</v>
          </cell>
          <cell r="K919" t="str">
            <v>02.02.2006</v>
          </cell>
          <cell r="L919" t="str">
            <v>UNGERAC</v>
          </cell>
          <cell r="M919">
            <v>93</v>
          </cell>
          <cell r="N919">
            <v>649530</v>
          </cell>
          <cell r="O919" t="str">
            <v>Seminaires et conventions</v>
          </cell>
        </row>
        <row r="920">
          <cell r="B920">
            <v>8630000</v>
          </cell>
          <cell r="C920" t="str">
            <v>Training - Pers Mgt</v>
          </cell>
          <cell r="D920" t="str">
            <v>Training - Personnel Management</v>
          </cell>
          <cell r="F920" t="str">
            <v>YZ</v>
          </cell>
          <cell r="G920">
            <v>8600</v>
          </cell>
          <cell r="H920" t="str">
            <v>Other Operational Expenses</v>
          </cell>
          <cell r="K920" t="str">
            <v>02.02.2006</v>
          </cell>
          <cell r="L920" t="str">
            <v>UNGERAC</v>
          </cell>
          <cell r="M920">
            <v>93</v>
          </cell>
          <cell r="N920">
            <v>649540</v>
          </cell>
          <cell r="O920" t="str">
            <v>Formation management</v>
          </cell>
        </row>
        <row r="921">
          <cell r="B921">
            <v>8635000</v>
          </cell>
          <cell r="C921" t="str">
            <v>Training - Technical</v>
          </cell>
          <cell r="D921" t="str">
            <v>Training - Technical</v>
          </cell>
          <cell r="F921" t="str">
            <v>YZ</v>
          </cell>
          <cell r="G921">
            <v>8600</v>
          </cell>
          <cell r="H921" t="str">
            <v>Other Operational Expenses</v>
          </cell>
          <cell r="K921" t="str">
            <v>02.02.2006</v>
          </cell>
          <cell r="L921" t="str">
            <v>UNGERAC</v>
          </cell>
          <cell r="M921">
            <v>93</v>
          </cell>
          <cell r="N921">
            <v>649550</v>
          </cell>
          <cell r="O921" t="str">
            <v>Formation technique</v>
          </cell>
        </row>
        <row r="922">
          <cell r="B922">
            <v>8640000</v>
          </cell>
          <cell r="C922" t="str">
            <v>Pubs - General</v>
          </cell>
          <cell r="D922" t="str">
            <v>Publications - General</v>
          </cell>
          <cell r="F922" t="str">
            <v>YZ</v>
          </cell>
          <cell r="G922">
            <v>8600</v>
          </cell>
          <cell r="H922" t="str">
            <v>Other Operational Expenses</v>
          </cell>
          <cell r="K922" t="str">
            <v>02.02.2006</v>
          </cell>
          <cell r="L922" t="str">
            <v>UNGERAC</v>
          </cell>
          <cell r="M922">
            <v>93</v>
          </cell>
          <cell r="N922">
            <v>606000</v>
          </cell>
          <cell r="O922" t="str">
            <v>Achats Consommés de combustibles</v>
          </cell>
        </row>
        <row r="923">
          <cell r="B923">
            <v>8650000</v>
          </cell>
          <cell r="C923" t="str">
            <v>Pubs - Technical</v>
          </cell>
          <cell r="D923" t="str">
            <v>Publications - Technical</v>
          </cell>
          <cell r="F923" t="str">
            <v>YZ</v>
          </cell>
          <cell r="G923">
            <v>8600</v>
          </cell>
          <cell r="H923" t="str">
            <v>Other Operational Expenses</v>
          </cell>
          <cell r="K923" t="str">
            <v>02.02.2006</v>
          </cell>
          <cell r="L923" t="str">
            <v>UNGERAC</v>
          </cell>
          <cell r="M923">
            <v>93</v>
          </cell>
          <cell r="N923">
            <v>606000</v>
          </cell>
          <cell r="O923" t="str">
            <v>Achats Consommés de combustibles</v>
          </cell>
        </row>
        <row r="924">
          <cell r="B924">
            <v>8660000</v>
          </cell>
          <cell r="C924" t="str">
            <v>Association Subs</v>
          </cell>
          <cell r="D924" t="str">
            <v>Association Subscriptions</v>
          </cell>
          <cell r="F924" t="str">
            <v>YZ</v>
          </cell>
          <cell r="G924">
            <v>8600</v>
          </cell>
          <cell r="H924" t="str">
            <v>Other Operational Expenses</v>
          </cell>
          <cell r="K924" t="str">
            <v>02.02.2006</v>
          </cell>
          <cell r="L924" t="str">
            <v>UNGERAC</v>
          </cell>
          <cell r="M924">
            <v>93</v>
          </cell>
          <cell r="N924">
            <v>623200</v>
          </cell>
          <cell r="O924" t="str">
            <v>Cotisation autres organismes</v>
          </cell>
        </row>
        <row r="925">
          <cell r="B925">
            <v>8670000</v>
          </cell>
          <cell r="C925" t="str">
            <v>Donations</v>
          </cell>
          <cell r="D925" t="str">
            <v>Donations</v>
          </cell>
          <cell r="F925" t="str">
            <v>YZ</v>
          </cell>
          <cell r="G925">
            <v>8600</v>
          </cell>
          <cell r="H925" t="str">
            <v>Other Operational Expenses</v>
          </cell>
          <cell r="K925" t="str">
            <v>02.02.2006</v>
          </cell>
          <cell r="L925" t="str">
            <v>UNGERAC</v>
          </cell>
          <cell r="M925">
            <v>93</v>
          </cell>
          <cell r="N925">
            <v>623100</v>
          </cell>
          <cell r="O925" t="str">
            <v>Dons et subvention</v>
          </cell>
        </row>
        <row r="926">
          <cell r="B926">
            <v>8680000</v>
          </cell>
          <cell r="C926" t="str">
            <v>Community Support</v>
          </cell>
          <cell r="D926" t="str">
            <v>Community Support</v>
          </cell>
          <cell r="F926" t="str">
            <v>YZ</v>
          </cell>
          <cell r="G926">
            <v>8600</v>
          </cell>
          <cell r="H926" t="str">
            <v>Other Operational Expenses</v>
          </cell>
          <cell r="K926" t="str">
            <v>02.02.2006</v>
          </cell>
          <cell r="L926" t="str">
            <v>UNGERAC</v>
          </cell>
          <cell r="M926">
            <v>93</v>
          </cell>
          <cell r="N926">
            <v>623100</v>
          </cell>
          <cell r="O926" t="str">
            <v>Dons et subvention</v>
          </cell>
        </row>
        <row r="927">
          <cell r="B927">
            <v>8690000</v>
          </cell>
          <cell r="C927" t="str">
            <v>Eng Consumables</v>
          </cell>
          <cell r="D927" t="str">
            <v>Engineering Consumables</v>
          </cell>
          <cell r="F927" t="str">
            <v>YZ</v>
          </cell>
          <cell r="G927">
            <v>8600</v>
          </cell>
          <cell r="H927" t="str">
            <v>Other Operational Expenses</v>
          </cell>
          <cell r="K927" t="str">
            <v>02.02.2006</v>
          </cell>
          <cell r="L927" t="str">
            <v>UNGERAC</v>
          </cell>
          <cell r="M927">
            <v>93</v>
          </cell>
          <cell r="N927">
            <v>617000</v>
          </cell>
          <cell r="O927" t="str">
            <v>Études, recherches et divers services extérieurs.</v>
          </cell>
        </row>
        <row r="928">
          <cell r="B928">
            <v>8695000</v>
          </cell>
          <cell r="C928" t="str">
            <v>Protective Clothing</v>
          </cell>
          <cell r="D928" t="str">
            <v>Protective Clothing</v>
          </cell>
          <cell r="F928" t="str">
            <v>YZ</v>
          </cell>
          <cell r="G928">
            <v>8600</v>
          </cell>
          <cell r="H928" t="str">
            <v>Other Operational Expenses</v>
          </cell>
          <cell r="K928" t="str">
            <v>03.02.2006</v>
          </cell>
          <cell r="L928" t="str">
            <v>BRANDEST</v>
          </cell>
          <cell r="M928">
            <v>93</v>
          </cell>
          <cell r="N928">
            <v>649010</v>
          </cell>
          <cell r="O928" t="str">
            <v>Habillement de travail</v>
          </cell>
        </row>
        <row r="929">
          <cell r="B929">
            <v>8710000</v>
          </cell>
          <cell r="C929" t="str">
            <v>Bank Charges</v>
          </cell>
          <cell r="D929" t="str">
            <v>Sundry - Bank Charges</v>
          </cell>
          <cell r="F929" t="str">
            <v>YZ</v>
          </cell>
          <cell r="G929">
            <v>8600</v>
          </cell>
          <cell r="H929" t="str">
            <v>Other Operational Expenses</v>
          </cell>
          <cell r="K929" t="str">
            <v>02.02.2006</v>
          </cell>
          <cell r="L929" t="str">
            <v>UNGERAC</v>
          </cell>
          <cell r="M929">
            <v>93</v>
          </cell>
          <cell r="N929">
            <v>627200</v>
          </cell>
          <cell r="O929" t="str">
            <v>Sevices bancaires</v>
          </cell>
        </row>
        <row r="930">
          <cell r="B930">
            <v>8715000</v>
          </cell>
          <cell r="C930" t="str">
            <v>Guarantee Fees</v>
          </cell>
          <cell r="D930" t="str">
            <v>Sundry - Guarantee Fees</v>
          </cell>
          <cell r="F930" t="str">
            <v>YZ</v>
          </cell>
          <cell r="G930">
            <v>8600</v>
          </cell>
          <cell r="H930" t="str">
            <v>Other Operational Expenses</v>
          </cell>
          <cell r="K930" t="str">
            <v>02.02.2006</v>
          </cell>
          <cell r="L930" t="str">
            <v>UNGERAC</v>
          </cell>
          <cell r="M930">
            <v>93</v>
          </cell>
          <cell r="N930">
            <v>627800</v>
          </cell>
          <cell r="O930" t="str">
            <v>Sevices bancaires</v>
          </cell>
        </row>
        <row r="931">
          <cell r="B931">
            <v>8720000</v>
          </cell>
          <cell r="C931" t="str">
            <v>Licences &amp; Permits</v>
          </cell>
          <cell r="D931" t="str">
            <v>Sundry - Licenses and Permits</v>
          </cell>
          <cell r="F931" t="str">
            <v>YZ</v>
          </cell>
          <cell r="G931">
            <v>8600</v>
          </cell>
          <cell r="H931" t="str">
            <v>Other Operational Expenses</v>
          </cell>
          <cell r="K931" t="str">
            <v>02.02.2006</v>
          </cell>
          <cell r="L931" t="str">
            <v>UNGERAC</v>
          </cell>
          <cell r="M931">
            <v>93</v>
          </cell>
          <cell r="N931">
            <v>617000</v>
          </cell>
          <cell r="O931" t="str">
            <v>Études, recherches et divers services extérieurs.</v>
          </cell>
        </row>
        <row r="932">
          <cell r="B932">
            <v>8730000</v>
          </cell>
          <cell r="C932" t="str">
            <v>Fines &amp; Pens Fiscal</v>
          </cell>
          <cell r="D932" t="str">
            <v>Sundry - Fines and Penalties Fiscal</v>
          </cell>
          <cell r="F932" t="str">
            <v>YZ</v>
          </cell>
          <cell r="G932">
            <v>8600</v>
          </cell>
          <cell r="H932" t="str">
            <v>Other Operational Expenses</v>
          </cell>
          <cell r="K932" t="str">
            <v>02.02.2006</v>
          </cell>
          <cell r="L932" t="str">
            <v>UNGERAC</v>
          </cell>
          <cell r="M932">
            <v>93</v>
          </cell>
          <cell r="N932">
            <v>665820</v>
          </cell>
          <cell r="O932" t="str">
            <v>Penalite Fiscal</v>
          </cell>
        </row>
        <row r="933">
          <cell r="B933">
            <v>8732000</v>
          </cell>
          <cell r="C933" t="str">
            <v>Fines &amp; Pens Other</v>
          </cell>
          <cell r="D933" t="str">
            <v>Sundry - Fines and Penalties non Fiscal</v>
          </cell>
          <cell r="F933" t="str">
            <v>YZ</v>
          </cell>
          <cell r="G933">
            <v>8600</v>
          </cell>
          <cell r="H933" t="str">
            <v>Other Operational Expenses</v>
          </cell>
          <cell r="K933" t="str">
            <v>02.02.2006</v>
          </cell>
          <cell r="L933" t="str">
            <v>UNGERAC</v>
          </cell>
          <cell r="M933">
            <v>93</v>
          </cell>
          <cell r="N933">
            <v>665810</v>
          </cell>
          <cell r="O933" t="str">
            <v>Penalite de retard</v>
          </cell>
        </row>
        <row r="934">
          <cell r="B934">
            <v>8735000</v>
          </cell>
          <cell r="C934" t="str">
            <v>Stamp Duty Payable</v>
          </cell>
          <cell r="D934" t="str">
            <v>Sundry - Stamp Duty</v>
          </cell>
          <cell r="F934" t="str">
            <v>YZ</v>
          </cell>
          <cell r="G934">
            <v>8600</v>
          </cell>
          <cell r="H934" t="str">
            <v>Other Operational Expenses</v>
          </cell>
          <cell r="K934" t="str">
            <v>02.02.2006</v>
          </cell>
          <cell r="L934" t="str">
            <v>UNGERAC</v>
          </cell>
          <cell r="M934">
            <v>93</v>
          </cell>
          <cell r="N934">
            <v>617000</v>
          </cell>
          <cell r="O934" t="str">
            <v>Études, recherches et divers services extérieurs.</v>
          </cell>
        </row>
        <row r="935">
          <cell r="B935">
            <v>8738000</v>
          </cell>
          <cell r="C935" t="str">
            <v>Environment Tax</v>
          </cell>
          <cell r="D935" t="str">
            <v>Sundry - Environment Tax</v>
          </cell>
          <cell r="F935" t="str">
            <v>YZ</v>
          </cell>
          <cell r="G935">
            <v>8600</v>
          </cell>
          <cell r="H935" t="str">
            <v>Other Operational Expenses</v>
          </cell>
          <cell r="K935" t="str">
            <v>02.02.2006</v>
          </cell>
          <cell r="L935" t="str">
            <v>UNGERAC</v>
          </cell>
          <cell r="M935">
            <v>93</v>
          </cell>
          <cell r="N935">
            <v>665800</v>
          </cell>
          <cell r="O935" t="str">
            <v>Autres droits</v>
          </cell>
        </row>
        <row r="936">
          <cell r="B936">
            <v>8740000</v>
          </cell>
          <cell r="C936" t="str">
            <v>Sundry - Misc Taxes</v>
          </cell>
          <cell r="D936" t="str">
            <v>Sundry - Miscellaneous Taxes</v>
          </cell>
          <cell r="F936" t="str">
            <v>YZ</v>
          </cell>
          <cell r="G936">
            <v>8600</v>
          </cell>
          <cell r="H936" t="str">
            <v>Other Operational Expenses</v>
          </cell>
          <cell r="K936" t="str">
            <v>02.02.2006</v>
          </cell>
          <cell r="L936" t="str">
            <v>UNGERAC</v>
          </cell>
          <cell r="M936">
            <v>93</v>
          </cell>
          <cell r="N936">
            <v>661800</v>
          </cell>
          <cell r="O936" t="str">
            <v>Autres taxes</v>
          </cell>
        </row>
        <row r="937">
          <cell r="B937">
            <v>8750000</v>
          </cell>
          <cell r="C937" t="str">
            <v>Bad Debt W/Off</v>
          </cell>
          <cell r="D937" t="str">
            <v>Sundry - Bad Debt Write Off</v>
          </cell>
          <cell r="F937" t="str">
            <v>YZ</v>
          </cell>
          <cell r="G937">
            <v>8600</v>
          </cell>
          <cell r="H937" t="str">
            <v>Other Operational Expenses</v>
          </cell>
          <cell r="K937" t="str">
            <v>02.02.2006</v>
          </cell>
          <cell r="L937" t="str">
            <v>UNGERAC</v>
          </cell>
          <cell r="M937">
            <v>93</v>
          </cell>
          <cell r="N937">
            <v>634000</v>
          </cell>
          <cell r="O937" t="str">
            <v>Pertes sur créances irrécouvrables</v>
          </cell>
        </row>
        <row r="938">
          <cell r="B938">
            <v>8751000</v>
          </cell>
          <cell r="C938" t="str">
            <v>Gen Prov Bad Debts</v>
          </cell>
          <cell r="D938" t="str">
            <v>Sundry - Gen Prov for Bad Debts</v>
          </cell>
          <cell r="F938" t="str">
            <v>YZ</v>
          </cell>
          <cell r="G938">
            <v>8600</v>
          </cell>
          <cell r="H938" t="str">
            <v>Other Operational Expenses</v>
          </cell>
          <cell r="K938" t="str">
            <v>02.02.2006</v>
          </cell>
          <cell r="L938" t="str">
            <v>UNGERAC</v>
          </cell>
          <cell r="M938">
            <v>93</v>
          </cell>
          <cell r="N938">
            <v>681740</v>
          </cell>
          <cell r="O938" t="str">
            <v>Dotations aux provisions pour dépréciation Créance</v>
          </cell>
        </row>
        <row r="939">
          <cell r="B939">
            <v>8752000</v>
          </cell>
          <cell r="C939" t="str">
            <v>Spec Prov Bad Debts</v>
          </cell>
          <cell r="D939" t="str">
            <v>Sundry - Spec Prov for Bad Debts</v>
          </cell>
          <cell r="F939" t="str">
            <v>YZ</v>
          </cell>
          <cell r="G939">
            <v>8600</v>
          </cell>
          <cell r="H939" t="str">
            <v>Other Operational Expenses</v>
          </cell>
          <cell r="K939" t="str">
            <v>02.02.2006</v>
          </cell>
          <cell r="L939" t="str">
            <v>UNGERAC</v>
          </cell>
          <cell r="M939">
            <v>93</v>
          </cell>
          <cell r="N939">
            <v>681740</v>
          </cell>
          <cell r="O939" t="str">
            <v>Dotations aux provisions pour dépréciation Créance</v>
          </cell>
        </row>
        <row r="940">
          <cell r="B940">
            <v>8760000</v>
          </cell>
          <cell r="C940" t="str">
            <v>Deductions</v>
          </cell>
          <cell r="D940" t="str">
            <v>Sundry - Deductions</v>
          </cell>
          <cell r="F940" t="str">
            <v>YZ</v>
          </cell>
          <cell r="G940">
            <v>8600</v>
          </cell>
          <cell r="H940" t="str">
            <v>Other Operational Expenses</v>
          </cell>
          <cell r="K940" t="str">
            <v>02.02.2006</v>
          </cell>
          <cell r="L940" t="str">
            <v>UNGERAC</v>
          </cell>
          <cell r="M940">
            <v>93</v>
          </cell>
          <cell r="N940">
            <v>634000</v>
          </cell>
          <cell r="O940" t="str">
            <v>Pertes sur créances irrécouvrables</v>
          </cell>
        </row>
        <row r="941">
          <cell r="B941">
            <v>8770000</v>
          </cell>
          <cell r="C941" t="str">
            <v>Settlmnt Disc Taken</v>
          </cell>
          <cell r="D941" t="str">
            <v>Sundry - Settlement Discounts available</v>
          </cell>
          <cell r="F941" t="str">
            <v>YZ</v>
          </cell>
          <cell r="G941">
            <v>8600</v>
          </cell>
          <cell r="H941" t="str">
            <v>Other Operational Expenses</v>
          </cell>
          <cell r="K941" t="str">
            <v>02.02.2006</v>
          </cell>
          <cell r="L941" t="str">
            <v>UNGERAC</v>
          </cell>
          <cell r="M941">
            <v>93</v>
          </cell>
          <cell r="N941">
            <v>609100</v>
          </cell>
          <cell r="O941" t="str">
            <v>Rabais, remises et ristournes obtenus sur achats</v>
          </cell>
        </row>
        <row r="942">
          <cell r="B942">
            <v>8775000</v>
          </cell>
          <cell r="C942" t="str">
            <v>Settlmnt Disc NotTkn</v>
          </cell>
          <cell r="D942" t="str">
            <v>Sundry - Settlement Discounts - not taken</v>
          </cell>
          <cell r="F942" t="str">
            <v>YZ</v>
          </cell>
          <cell r="G942">
            <v>8600</v>
          </cell>
          <cell r="H942" t="str">
            <v>Other Operational Expenses</v>
          </cell>
          <cell r="K942" t="str">
            <v>02.02.2006</v>
          </cell>
          <cell r="L942" t="str">
            <v>UNGERAC</v>
          </cell>
          <cell r="M942">
            <v>93</v>
          </cell>
          <cell r="N942">
            <v>609100</v>
          </cell>
          <cell r="O942" t="str">
            <v>Rabais, remises et ristournes obtenus sur achats</v>
          </cell>
        </row>
        <row r="943">
          <cell r="B943">
            <v>8790000</v>
          </cell>
          <cell r="C943" t="str">
            <v>Miscellaneous</v>
          </cell>
          <cell r="D943" t="str">
            <v>Sundry - Miscellaneous</v>
          </cell>
          <cell r="F943" t="str">
            <v>YZ</v>
          </cell>
          <cell r="G943">
            <v>8600</v>
          </cell>
          <cell r="H943" t="str">
            <v>Other Operational Expenses</v>
          </cell>
          <cell r="K943" t="str">
            <v>02.02.2006</v>
          </cell>
          <cell r="L943" t="str">
            <v>UNGERAC</v>
          </cell>
          <cell r="M943">
            <v>93</v>
          </cell>
          <cell r="N943">
            <v>639000</v>
          </cell>
          <cell r="O943" t="str">
            <v>Autres charges diverses ordinaires</v>
          </cell>
        </row>
        <row r="944">
          <cell r="B944">
            <v>8791000</v>
          </cell>
          <cell r="C944" t="str">
            <v>Sundry - Non Deduct</v>
          </cell>
          <cell r="D944" t="str">
            <v>Sundry - Non Deductible</v>
          </cell>
          <cell r="F944" t="str">
            <v>YZ</v>
          </cell>
          <cell r="G944">
            <v>8600</v>
          </cell>
          <cell r="H944" t="str">
            <v>Other Operational Expenses</v>
          </cell>
          <cell r="K944" t="str">
            <v>02.02.2006</v>
          </cell>
          <cell r="L944" t="str">
            <v>UNGERAC</v>
          </cell>
          <cell r="M944">
            <v>93</v>
          </cell>
          <cell r="N944">
            <v>630100</v>
          </cell>
          <cell r="O944" t="str">
            <v>Autres Charges diverses ordinaires</v>
          </cell>
        </row>
        <row r="945">
          <cell r="B945">
            <v>8794000</v>
          </cell>
          <cell r="C945" t="str">
            <v>Service Consumption</v>
          </cell>
          <cell r="D945" t="str">
            <v>Services Consumption</v>
          </cell>
          <cell r="F945" t="str">
            <v>YZ</v>
          </cell>
          <cell r="G945">
            <v>8600</v>
          </cell>
          <cell r="H945" t="str">
            <v>Other Operational Expenses</v>
          </cell>
          <cell r="K945" t="str">
            <v>02.02.2006</v>
          </cell>
          <cell r="L945" t="str">
            <v>UNGERAC</v>
          </cell>
          <cell r="M945">
            <v>93</v>
          </cell>
          <cell r="N945">
            <v>604000</v>
          </cell>
          <cell r="O945" t="str">
            <v>Achats d’études et de prestations de services</v>
          </cell>
        </row>
        <row r="946">
          <cell r="B946">
            <v>8795000</v>
          </cell>
          <cell r="C946" t="str">
            <v>Raw Material Consump</v>
          </cell>
          <cell r="D946" t="str">
            <v>Raw Material Consumption</v>
          </cell>
          <cell r="F946" t="str">
            <v>YZ</v>
          </cell>
          <cell r="G946">
            <v>8600</v>
          </cell>
          <cell r="H946" t="str">
            <v>Other Operational Expenses</v>
          </cell>
          <cell r="K946" t="str">
            <v>02.02.2006</v>
          </cell>
          <cell r="L946" t="str">
            <v>UNGERAC</v>
          </cell>
          <cell r="M946">
            <v>93</v>
          </cell>
          <cell r="N946">
            <v>603000</v>
          </cell>
          <cell r="O946" t="str">
            <v>VARIATION DE STOCKS</v>
          </cell>
        </row>
        <row r="947">
          <cell r="B947">
            <v>8795010</v>
          </cell>
          <cell r="C947" t="str">
            <v>Man Cost Abs Lab</v>
          </cell>
          <cell r="D947" t="str">
            <v>Manufacturing OH Absorption - Labour</v>
          </cell>
          <cell r="F947" t="str">
            <v>YZ</v>
          </cell>
          <cell r="G947">
            <v>8600</v>
          </cell>
          <cell r="H947" t="str">
            <v>Other Operational Expenses</v>
          </cell>
          <cell r="K947" t="str">
            <v>02.02.2006</v>
          </cell>
          <cell r="L947" t="str">
            <v>UNGERAC</v>
          </cell>
          <cell r="M947">
            <v>93</v>
          </cell>
          <cell r="N947">
            <v>646000</v>
          </cell>
          <cell r="O947" t="str">
            <v>Charges connexes aux salaires</v>
          </cell>
        </row>
        <row r="948">
          <cell r="B948">
            <v>8795011</v>
          </cell>
          <cell r="C948" t="str">
            <v>LAB Absorption Cl</v>
          </cell>
          <cell r="D948" t="str">
            <v>Labour Absorption Clearing</v>
          </cell>
          <cell r="F948" t="str">
            <v>YZ</v>
          </cell>
          <cell r="G948">
            <v>8600</v>
          </cell>
          <cell r="H948" t="str">
            <v>Other Operational Expenses</v>
          </cell>
          <cell r="K948" t="str">
            <v>27.01.2014</v>
          </cell>
          <cell r="L948" t="str">
            <v>RFC_COMM</v>
          </cell>
          <cell r="M948">
            <v>93</v>
          </cell>
          <cell r="N948">
            <v>999000</v>
          </cell>
          <cell r="O948" t="str">
            <v>compte réflechis</v>
          </cell>
        </row>
        <row r="949">
          <cell r="B949">
            <v>8795012</v>
          </cell>
          <cell r="C949" t="str">
            <v>LAB Absorp. LAB Ind.</v>
          </cell>
          <cell r="D949" t="str">
            <v>Labour Absorption indirect</v>
          </cell>
          <cell r="F949" t="str">
            <v>YZ</v>
          </cell>
          <cell r="G949">
            <v>8600</v>
          </cell>
          <cell r="H949" t="str">
            <v>Other Operational Expenses</v>
          </cell>
          <cell r="K949" t="str">
            <v>27.01.2014</v>
          </cell>
          <cell r="L949" t="str">
            <v>RFC_COMM</v>
          </cell>
          <cell r="M949">
            <v>93</v>
          </cell>
          <cell r="N949">
            <v>999000</v>
          </cell>
          <cell r="O949" t="str">
            <v>compte réflechis</v>
          </cell>
        </row>
        <row r="950">
          <cell r="B950">
            <v>8795013</v>
          </cell>
          <cell r="C950" t="str">
            <v>LAB Absorp. LAB Dir.</v>
          </cell>
          <cell r="D950" t="str">
            <v>Labour Absorption Direct</v>
          </cell>
          <cell r="F950" t="str">
            <v>YZ</v>
          </cell>
          <cell r="G950">
            <v>8600</v>
          </cell>
          <cell r="H950" t="str">
            <v>Other Operational Expenses</v>
          </cell>
          <cell r="K950" t="str">
            <v>27.01.2014</v>
          </cell>
          <cell r="L950" t="str">
            <v>RFC_COMM</v>
          </cell>
          <cell r="M950">
            <v>93</v>
          </cell>
          <cell r="N950">
            <v>999000</v>
          </cell>
          <cell r="O950" t="str">
            <v>compte réflechis</v>
          </cell>
        </row>
        <row r="951">
          <cell r="B951">
            <v>8795020</v>
          </cell>
          <cell r="C951" t="str">
            <v>Man Cost Abs Occ</v>
          </cell>
          <cell r="D951" t="str">
            <v>Manufacturing OH Absorption - Occupancy</v>
          </cell>
          <cell r="F951" t="str">
            <v>YZ</v>
          </cell>
          <cell r="G951">
            <v>8600</v>
          </cell>
          <cell r="H951" t="str">
            <v>Other Operational Expenses</v>
          </cell>
          <cell r="K951" t="str">
            <v>02.02.2006</v>
          </cell>
          <cell r="L951" t="str">
            <v>UNGERAC</v>
          </cell>
          <cell r="M951">
            <v>93</v>
          </cell>
          <cell r="N951">
            <v>605000</v>
          </cell>
          <cell r="O951" t="str">
            <v>Achats de matériel, équipements et travaux</v>
          </cell>
        </row>
        <row r="952">
          <cell r="B952">
            <v>8795030</v>
          </cell>
          <cell r="C952" t="str">
            <v>Man Cost Abs Mach</v>
          </cell>
          <cell r="D952" t="str">
            <v>Manufacturing OH Absorption - Machine</v>
          </cell>
          <cell r="F952" t="str">
            <v>YZ</v>
          </cell>
          <cell r="G952">
            <v>8600</v>
          </cell>
          <cell r="H952" t="str">
            <v>Other Operational Expenses</v>
          </cell>
          <cell r="K952" t="str">
            <v>02.02.2006</v>
          </cell>
          <cell r="L952" t="str">
            <v>UNGERAC</v>
          </cell>
          <cell r="M952">
            <v>93</v>
          </cell>
          <cell r="N952">
            <v>605000</v>
          </cell>
          <cell r="O952" t="str">
            <v>Achats de matériel, équipements et travaux</v>
          </cell>
        </row>
        <row r="953">
          <cell r="B953">
            <v>8795110</v>
          </cell>
          <cell r="C953" t="str">
            <v>SFG Production</v>
          </cell>
          <cell r="D953" t="str">
            <v>Semi Finished Goods Production</v>
          </cell>
          <cell r="F953" t="str">
            <v>YZ</v>
          </cell>
          <cell r="G953">
            <v>8600</v>
          </cell>
          <cell r="H953" t="str">
            <v>Other Operational Expenses</v>
          </cell>
          <cell r="K953" t="str">
            <v>05.07.2007</v>
          </cell>
          <cell r="L953" t="str">
            <v>RFC_COMM</v>
          </cell>
          <cell r="M953">
            <v>93</v>
          </cell>
          <cell r="N953">
            <v>603100</v>
          </cell>
          <cell r="O953" t="str">
            <v>Cout des achats consommes</v>
          </cell>
        </row>
        <row r="954">
          <cell r="B954">
            <v>8795120</v>
          </cell>
          <cell r="C954" t="str">
            <v>SFG Consumption</v>
          </cell>
          <cell r="D954" t="str">
            <v>Semi Finished Goods Consumption</v>
          </cell>
          <cell r="F954" t="str">
            <v>YZ</v>
          </cell>
          <cell r="G954">
            <v>8600</v>
          </cell>
          <cell r="H954" t="str">
            <v>Other Operational Expenses</v>
          </cell>
          <cell r="K954" t="str">
            <v>05.07.2007</v>
          </cell>
          <cell r="L954" t="str">
            <v>RFC_COMM</v>
          </cell>
          <cell r="M954">
            <v>93</v>
          </cell>
          <cell r="N954">
            <v>603100</v>
          </cell>
          <cell r="O954" t="str">
            <v>Cout des achats consommes</v>
          </cell>
        </row>
        <row r="955">
          <cell r="B955">
            <v>8795130</v>
          </cell>
          <cell r="C955" t="str">
            <v>BM Consumption</v>
          </cell>
          <cell r="D955" t="str">
            <v>Bulk Material Consumption</v>
          </cell>
          <cell r="F955" t="str">
            <v>YZ</v>
          </cell>
          <cell r="G955">
            <v>8600</v>
          </cell>
          <cell r="H955" t="str">
            <v>Other Operational Expenses</v>
          </cell>
          <cell r="K955" t="str">
            <v>25.01.2008</v>
          </cell>
          <cell r="L955" t="str">
            <v>RFC_COMM</v>
          </cell>
          <cell r="M955">
            <v>93</v>
          </cell>
          <cell r="N955">
            <v>603100</v>
          </cell>
          <cell r="O955" t="str">
            <v>Cout des achats consommes</v>
          </cell>
        </row>
        <row r="956">
          <cell r="B956">
            <v>8795140</v>
          </cell>
          <cell r="C956" t="str">
            <v>FG Production</v>
          </cell>
          <cell r="D956" t="str">
            <v>Finished Goods Production</v>
          </cell>
          <cell r="F956" t="str">
            <v>YZ</v>
          </cell>
          <cell r="G956">
            <v>8600</v>
          </cell>
          <cell r="H956" t="str">
            <v>Other Operational Expenses</v>
          </cell>
          <cell r="K956" t="str">
            <v>05.07.2007</v>
          </cell>
          <cell r="L956" t="str">
            <v>RFC_COMM</v>
          </cell>
          <cell r="M956">
            <v>93</v>
          </cell>
          <cell r="N956">
            <v>713000</v>
          </cell>
          <cell r="O956" t="str">
            <v>VARIATION DE STOCKS</v>
          </cell>
        </row>
        <row r="957">
          <cell r="B957">
            <v>8795150</v>
          </cell>
          <cell r="C957" t="str">
            <v>FG Consumption</v>
          </cell>
          <cell r="D957" t="str">
            <v>FG Consumption</v>
          </cell>
          <cell r="F957" t="str">
            <v>YZ</v>
          </cell>
          <cell r="G957">
            <v>8600</v>
          </cell>
          <cell r="H957" t="str">
            <v>Other Operational Expenses</v>
          </cell>
          <cell r="K957" t="str">
            <v>25.04.2014</v>
          </cell>
          <cell r="L957" t="str">
            <v>RFC_COMM</v>
          </cell>
          <cell r="M957">
            <v>93</v>
          </cell>
          <cell r="N957">
            <v>999002</v>
          </cell>
          <cell r="O957" t="str">
            <v>compte réflechis</v>
          </cell>
        </row>
        <row r="958">
          <cell r="B958">
            <v>8795160</v>
          </cell>
          <cell r="C958" t="str">
            <v>RM Industrial scrap</v>
          </cell>
          <cell r="D958" t="str">
            <v>Raw material - Industrial scrap planned</v>
          </cell>
          <cell r="F958" t="str">
            <v>YZ</v>
          </cell>
          <cell r="G958">
            <v>8600</v>
          </cell>
          <cell r="H958" t="str">
            <v>Other Operational Expenses</v>
          </cell>
          <cell r="K958" t="str">
            <v>01.07.2014</v>
          </cell>
          <cell r="L958" t="str">
            <v>RFC_COMM</v>
          </cell>
          <cell r="M958">
            <v>93</v>
          </cell>
          <cell r="N958">
            <v>603000</v>
          </cell>
          <cell r="O958" t="str">
            <v>VARIATION DE STOCKS</v>
          </cell>
        </row>
        <row r="959">
          <cell r="B959">
            <v>8795300</v>
          </cell>
          <cell r="C959" t="str">
            <v>To/ From Stock Clear</v>
          </cell>
          <cell r="D959" t="str">
            <v>To/ From Stock Clearing</v>
          </cell>
          <cell r="F959" t="str">
            <v>YZ</v>
          </cell>
          <cell r="G959">
            <v>8600</v>
          </cell>
          <cell r="H959" t="str">
            <v>Other Operational Expenses</v>
          </cell>
          <cell r="K959" t="str">
            <v>01.09.2014</v>
          </cell>
          <cell r="L959" t="str">
            <v>RFC_COMM</v>
          </cell>
          <cell r="M959">
            <v>93</v>
          </cell>
          <cell r="N959">
            <v>999002</v>
          </cell>
          <cell r="O959" t="str">
            <v>compte réflechis</v>
          </cell>
        </row>
        <row r="960">
          <cell r="B960">
            <v>8795320</v>
          </cell>
          <cell r="C960" t="str">
            <v>To/ From Stock Direc</v>
          </cell>
          <cell r="D960" t="str">
            <v>To/ From Stock Direct fixed</v>
          </cell>
          <cell r="F960" t="str">
            <v>YZ</v>
          </cell>
          <cell r="G960">
            <v>8600</v>
          </cell>
          <cell r="H960" t="str">
            <v>Other Operational Expenses</v>
          </cell>
          <cell r="K960" t="str">
            <v>01.09.2014</v>
          </cell>
          <cell r="L960" t="str">
            <v>RFC_COMM</v>
          </cell>
          <cell r="M960">
            <v>93</v>
          </cell>
          <cell r="N960">
            <v>999002</v>
          </cell>
          <cell r="O960" t="str">
            <v>compte réflechis</v>
          </cell>
        </row>
        <row r="961">
          <cell r="B961">
            <v>8795330</v>
          </cell>
          <cell r="C961" t="str">
            <v>To/ From Stock Suppo</v>
          </cell>
          <cell r="D961" t="str">
            <v>To/ From Stock Support</v>
          </cell>
          <cell r="F961" t="str">
            <v>YZ</v>
          </cell>
          <cell r="G961">
            <v>8600</v>
          </cell>
          <cell r="H961" t="str">
            <v>Other Operational Expenses</v>
          </cell>
          <cell r="K961" t="str">
            <v>01.09.2014</v>
          </cell>
          <cell r="L961" t="str">
            <v>RFC_COMM</v>
          </cell>
          <cell r="M961">
            <v>93</v>
          </cell>
          <cell r="N961">
            <v>999002</v>
          </cell>
          <cell r="O961" t="str">
            <v>compte réflechis</v>
          </cell>
        </row>
        <row r="962">
          <cell r="B962">
            <v>8795340</v>
          </cell>
          <cell r="C962" t="str">
            <v>To/ From Stock SGA</v>
          </cell>
          <cell r="D962" t="str">
            <v>To/ From Stock SGA</v>
          </cell>
          <cell r="F962" t="str">
            <v>YZ</v>
          </cell>
          <cell r="G962">
            <v>8600</v>
          </cell>
          <cell r="H962" t="str">
            <v>Other Operational Expenses</v>
          </cell>
          <cell r="K962" t="str">
            <v>01.09.2014</v>
          </cell>
          <cell r="L962" t="str">
            <v>RFC_COMM</v>
          </cell>
          <cell r="M962">
            <v>93</v>
          </cell>
          <cell r="N962">
            <v>999002</v>
          </cell>
          <cell r="O962" t="str">
            <v>compte réflechis</v>
          </cell>
        </row>
        <row r="963">
          <cell r="B963">
            <v>8795900</v>
          </cell>
          <cell r="C963" t="str">
            <v>TFA Consumption</v>
          </cell>
          <cell r="D963" t="str">
            <v>Fixed Asset Consumption</v>
          </cell>
          <cell r="F963" t="str">
            <v>YZ</v>
          </cell>
          <cell r="G963">
            <v>8600</v>
          </cell>
          <cell r="H963" t="str">
            <v>Other Operational Expenses</v>
          </cell>
          <cell r="K963" t="str">
            <v>29.08.2006</v>
          </cell>
          <cell r="L963" t="str">
            <v>HARDYJA</v>
          </cell>
          <cell r="M963">
            <v>93</v>
          </cell>
          <cell r="N963">
            <v>790600</v>
          </cell>
          <cell r="O963" t="str">
            <v>Transferts de charge immobilisations en cours</v>
          </cell>
        </row>
        <row r="964">
          <cell r="B964">
            <v>8796000</v>
          </cell>
          <cell r="C964" t="str">
            <v>WIP Absorption</v>
          </cell>
          <cell r="D964" t="str">
            <v>Work In-progress Absorption</v>
          </cell>
          <cell r="F964" t="str">
            <v>YZ</v>
          </cell>
          <cell r="G964">
            <v>8600</v>
          </cell>
          <cell r="H964" t="str">
            <v>Other Operational Expenses</v>
          </cell>
          <cell r="K964" t="str">
            <v>09.07.2006</v>
          </cell>
          <cell r="L964" t="str">
            <v>RFC_COMM</v>
          </cell>
          <cell r="M964">
            <v>93</v>
          </cell>
          <cell r="N964">
            <v>601000</v>
          </cell>
          <cell r="O964" t="str">
            <v>Ach.stockés- Matières prem. et fournitures liées</v>
          </cell>
        </row>
        <row r="965">
          <cell r="B965">
            <v>8796100</v>
          </cell>
          <cell r="C965" t="str">
            <v xml:space="preserve"> Assets Expense A/C</v>
          </cell>
          <cell r="D965" t="str">
            <v xml:space="preserve"> Assets Expense A/C</v>
          </cell>
          <cell r="F965" t="str">
            <v>YZ</v>
          </cell>
          <cell r="G965">
            <v>8600</v>
          </cell>
          <cell r="H965" t="str">
            <v>Other Operational Expenses</v>
          </cell>
          <cell r="K965" t="str">
            <v>28.04.2010</v>
          </cell>
          <cell r="L965" t="str">
            <v>RFC_COMM</v>
          </cell>
          <cell r="M965">
            <v>93</v>
          </cell>
          <cell r="N965">
            <v>638000</v>
          </cell>
          <cell r="O965" t="str">
            <v>Charges diverses ordinaires liées à une modificati</v>
          </cell>
        </row>
        <row r="966">
          <cell r="B966">
            <v>8796500</v>
          </cell>
          <cell r="C966" t="str">
            <v xml:space="preserve"> Manual WIP Absrptn</v>
          </cell>
          <cell r="D966" t="str">
            <v>Work In-progress Absorption Manual</v>
          </cell>
          <cell r="F966" t="str">
            <v>YZ</v>
          </cell>
          <cell r="G966">
            <v>8600</v>
          </cell>
          <cell r="H966" t="str">
            <v>Other Operational Expenses</v>
          </cell>
          <cell r="K966" t="str">
            <v>02.09.2007</v>
          </cell>
          <cell r="L966" t="str">
            <v>RFC_COMM</v>
          </cell>
          <cell r="M966">
            <v>93</v>
          </cell>
          <cell r="N966">
            <v>601000</v>
          </cell>
          <cell r="O966" t="str">
            <v>Ach.stockés- Matières prem. et fournitures liées</v>
          </cell>
        </row>
        <row r="967">
          <cell r="B967">
            <v>8799999</v>
          </cell>
          <cell r="C967" t="str">
            <v>PPR SG&amp;A</v>
          </cell>
          <cell r="D967" t="str">
            <v>Purchase Price Reduction</v>
          </cell>
          <cell r="F967" t="str">
            <v>YZ</v>
          </cell>
          <cell r="G967">
            <v>8600</v>
          </cell>
          <cell r="H967" t="str">
            <v>Other Operational Expenses</v>
          </cell>
          <cell r="K967" t="str">
            <v>22.03.2013</v>
          </cell>
          <cell r="L967" t="str">
            <v>RFC_COMM</v>
          </cell>
          <cell r="M967">
            <v>93</v>
          </cell>
          <cell r="N967">
            <v>609100</v>
          </cell>
          <cell r="O967" t="str">
            <v>Rabais, remises et ristournes obtenus sur achats</v>
          </cell>
        </row>
        <row r="968">
          <cell r="B968">
            <v>8800010</v>
          </cell>
          <cell r="C968" t="str">
            <v>D&amp;D Cost Abs Core</v>
          </cell>
          <cell r="D968" t="str">
            <v>D&amp;D OH Absorption - Core</v>
          </cell>
          <cell r="F968" t="str">
            <v>YZ</v>
          </cell>
          <cell r="G968">
            <v>8600</v>
          </cell>
          <cell r="H968" t="str">
            <v>Other Operational Expenses</v>
          </cell>
          <cell r="K968" t="str">
            <v>02.02.2006</v>
          </cell>
          <cell r="L968" t="str">
            <v>UNGERAC</v>
          </cell>
          <cell r="M968">
            <v>93</v>
          </cell>
          <cell r="N968">
            <v>638100</v>
          </cell>
          <cell r="O968" t="str">
            <v>Charges diverses ordinaires</v>
          </cell>
        </row>
        <row r="969">
          <cell r="B969">
            <v>8800020</v>
          </cell>
          <cell r="C969" t="str">
            <v>D&amp;D Cost Abs App</v>
          </cell>
          <cell r="D969" t="str">
            <v>D&amp;D OH Absorption - Application</v>
          </cell>
          <cell r="F969" t="str">
            <v>YZ</v>
          </cell>
          <cell r="G969">
            <v>8600</v>
          </cell>
          <cell r="H969" t="str">
            <v>Other Operational Expenses</v>
          </cell>
          <cell r="K969" t="str">
            <v>02.02.2006</v>
          </cell>
          <cell r="L969" t="str">
            <v>UNGERAC</v>
          </cell>
          <cell r="M969">
            <v>93</v>
          </cell>
          <cell r="N969">
            <v>638100</v>
          </cell>
          <cell r="O969" t="str">
            <v>Charges diverses ordinaires</v>
          </cell>
        </row>
        <row r="970">
          <cell r="B970">
            <v>8810000</v>
          </cell>
          <cell r="C970" t="str">
            <v>Inv Recharge Inc</v>
          </cell>
          <cell r="D970" t="str">
            <v>Recharges - Invoice Recharge Income</v>
          </cell>
          <cell r="F970" t="str">
            <v>YZ</v>
          </cell>
          <cell r="G970">
            <v>8600</v>
          </cell>
          <cell r="H970" t="str">
            <v>Other Operational Expenses</v>
          </cell>
          <cell r="K970" t="str">
            <v>02.02.2006</v>
          </cell>
          <cell r="L970" t="str">
            <v>UNGERAC</v>
          </cell>
          <cell r="M970">
            <v>93</v>
          </cell>
          <cell r="N970">
            <v>790500</v>
          </cell>
          <cell r="O970" t="str">
            <v>Transferts de charges</v>
          </cell>
        </row>
        <row r="971">
          <cell r="B971">
            <v>8811000</v>
          </cell>
          <cell r="C971" t="str">
            <v>Inv Recharge Exp</v>
          </cell>
          <cell r="D971" t="str">
            <v>Recharges - Invoice Recharge Expense</v>
          </cell>
          <cell r="F971" t="str">
            <v>YZ</v>
          </cell>
          <cell r="G971">
            <v>8600</v>
          </cell>
          <cell r="H971" t="str">
            <v>Other Operational Expenses</v>
          </cell>
          <cell r="K971" t="str">
            <v>02.02.2006</v>
          </cell>
          <cell r="L971" t="str">
            <v>UNGERAC</v>
          </cell>
          <cell r="M971">
            <v>93</v>
          </cell>
          <cell r="N971">
            <v>604020</v>
          </cell>
          <cell r="O971" t="str">
            <v>Achats de travaux et d'etudes</v>
          </cell>
        </row>
        <row r="972">
          <cell r="B972">
            <v>8815000</v>
          </cell>
          <cell r="C972" t="str">
            <v>Service Fees Inc</v>
          </cell>
          <cell r="D972" t="str">
            <v>Recharges - Service Fees Income</v>
          </cell>
          <cell r="F972" t="str">
            <v>YZ</v>
          </cell>
          <cell r="G972">
            <v>8600</v>
          </cell>
          <cell r="H972" t="str">
            <v>Other Operational Expenses</v>
          </cell>
          <cell r="K972" t="str">
            <v>02.02.2006</v>
          </cell>
          <cell r="L972" t="str">
            <v>UNGERAC</v>
          </cell>
          <cell r="M972">
            <v>93</v>
          </cell>
          <cell r="N972">
            <v>790500</v>
          </cell>
          <cell r="O972" t="str">
            <v>Transferts de charges</v>
          </cell>
        </row>
        <row r="973">
          <cell r="B973">
            <v>8816000</v>
          </cell>
          <cell r="C973" t="str">
            <v>Internal Branch Serv</v>
          </cell>
          <cell r="D973" t="str">
            <v>Internal Branch Services</v>
          </cell>
          <cell r="F973" t="str">
            <v>YZ</v>
          </cell>
          <cell r="G973">
            <v>8600</v>
          </cell>
          <cell r="H973" t="str">
            <v>Other Operational Expenses</v>
          </cell>
          <cell r="K973" t="str">
            <v>13.12.2012</v>
          </cell>
          <cell r="L973" t="str">
            <v>RFC_COMM</v>
          </cell>
          <cell r="M973">
            <v>93</v>
          </cell>
          <cell r="N973">
            <v>617000</v>
          </cell>
          <cell r="O973" t="str">
            <v>Études, recherches et divers services extérieurs.</v>
          </cell>
        </row>
        <row r="974">
          <cell r="B974">
            <v>8816100</v>
          </cell>
          <cell r="C974" t="str">
            <v>Serv Fee Income Ext</v>
          </cell>
          <cell r="D974" t="str">
            <v>Service Fee Income External</v>
          </cell>
          <cell r="F974" t="str">
            <v>YZ</v>
          </cell>
          <cell r="G974">
            <v>8600</v>
          </cell>
          <cell r="H974" t="str">
            <v>Other Operational Expenses</v>
          </cell>
          <cell r="K974" t="str">
            <v>13.12.2012</v>
          </cell>
          <cell r="L974" t="str">
            <v>RFC_COMM</v>
          </cell>
          <cell r="M974">
            <v>93</v>
          </cell>
          <cell r="N974">
            <v>771000</v>
          </cell>
          <cell r="O974" t="str">
            <v>AUTRES GAINS</v>
          </cell>
        </row>
        <row r="975">
          <cell r="B975">
            <v>8816380</v>
          </cell>
          <cell r="C975" t="str">
            <v>Serv Fee Income SYST</v>
          </cell>
          <cell r="D975" t="str">
            <v>Serv Fee Income SYST</v>
          </cell>
          <cell r="F975" t="str">
            <v>YZ</v>
          </cell>
          <cell r="G975">
            <v>8600</v>
          </cell>
          <cell r="H975" t="str">
            <v>Other Operational Expenses</v>
          </cell>
          <cell r="J975" t="str">
            <v>X</v>
          </cell>
          <cell r="K975" t="str">
            <v>13.12.2012</v>
          </cell>
          <cell r="L975" t="str">
            <v>RFC_COMM</v>
          </cell>
          <cell r="M975">
            <v>93</v>
          </cell>
          <cell r="N975">
            <v>771000</v>
          </cell>
          <cell r="O975" t="str">
            <v>AUTRES GAINS</v>
          </cell>
        </row>
        <row r="976">
          <cell r="B976">
            <v>8816410</v>
          </cell>
          <cell r="C976" t="str">
            <v>Serv Fee Income YC</v>
          </cell>
          <cell r="D976" t="str">
            <v>Serv Fee Income YC</v>
          </cell>
          <cell r="F976" t="str">
            <v>YZ</v>
          </cell>
          <cell r="G976">
            <v>8600</v>
          </cell>
          <cell r="H976" t="str">
            <v>Other Operational Expenses</v>
          </cell>
          <cell r="K976" t="str">
            <v>13.12.2012</v>
          </cell>
          <cell r="L976" t="str">
            <v>RFC_COMM</v>
          </cell>
          <cell r="M976">
            <v>93</v>
          </cell>
          <cell r="N976">
            <v>771000</v>
          </cell>
          <cell r="O976" t="str">
            <v>AUTRES GAINS</v>
          </cell>
        </row>
        <row r="977">
          <cell r="B977">
            <v>8816460</v>
          </cell>
          <cell r="C977" t="str">
            <v>Serv Fee Inc YZ Oth</v>
          </cell>
          <cell r="D977" t="str">
            <v>Service Fee Income Yazaki Other</v>
          </cell>
          <cell r="F977" t="str">
            <v>YZ</v>
          </cell>
          <cell r="G977">
            <v>8600</v>
          </cell>
          <cell r="H977" t="str">
            <v>Other Operational Expenses</v>
          </cell>
          <cell r="K977" t="str">
            <v>13.12.2012</v>
          </cell>
          <cell r="L977" t="str">
            <v>RFC_COMM</v>
          </cell>
          <cell r="M977">
            <v>93</v>
          </cell>
          <cell r="N977">
            <v>771000</v>
          </cell>
          <cell r="O977" t="str">
            <v>AUTRES GAINS</v>
          </cell>
        </row>
        <row r="978">
          <cell r="B978">
            <v>8818000</v>
          </cell>
          <cell r="C978" t="str">
            <v>Service Fees Exp</v>
          </cell>
          <cell r="D978" t="str">
            <v>Recharges - Service Fees Expense</v>
          </cell>
          <cell r="F978" t="str">
            <v>YZ</v>
          </cell>
          <cell r="G978">
            <v>8600</v>
          </cell>
          <cell r="H978" t="str">
            <v>Other Operational Expenses</v>
          </cell>
          <cell r="K978" t="str">
            <v>02.02.2006</v>
          </cell>
          <cell r="L978" t="str">
            <v>UNGERAC</v>
          </cell>
          <cell r="M978">
            <v>93</v>
          </cell>
          <cell r="N978">
            <v>604020</v>
          </cell>
          <cell r="O978" t="str">
            <v>Achats de travaux et d'etudes</v>
          </cell>
        </row>
        <row r="979">
          <cell r="B979">
            <v>8818100</v>
          </cell>
          <cell r="C979" t="str">
            <v>Serv Fee Exp Ext</v>
          </cell>
          <cell r="D979" t="str">
            <v>Recharges - Service Fees Expense External</v>
          </cell>
          <cell r="F979" t="str">
            <v>YZ</v>
          </cell>
          <cell r="G979">
            <v>8600</v>
          </cell>
          <cell r="H979" t="str">
            <v>Other Operational Expenses</v>
          </cell>
          <cell r="K979" t="str">
            <v>23.01.2015</v>
          </cell>
          <cell r="L979" t="str">
            <v>RFC_COMM</v>
          </cell>
          <cell r="M979">
            <v>93</v>
          </cell>
          <cell r="N979">
            <v>604020</v>
          </cell>
          <cell r="O979" t="str">
            <v>Achats de travaux et d'etudes</v>
          </cell>
        </row>
        <row r="980">
          <cell r="B980">
            <v>8818410</v>
          </cell>
          <cell r="C980" t="str">
            <v>Serv Fee Exp YC</v>
          </cell>
          <cell r="D980" t="str">
            <v>Recharges - Service Fees Expense YC</v>
          </cell>
          <cell r="F980" t="str">
            <v>YZ</v>
          </cell>
          <cell r="G980">
            <v>8600</v>
          </cell>
          <cell r="H980" t="str">
            <v>Other Operational Expenses</v>
          </cell>
          <cell r="K980" t="str">
            <v>23.01.2015</v>
          </cell>
          <cell r="L980" t="str">
            <v>RFC_COMM</v>
          </cell>
          <cell r="M980">
            <v>93</v>
          </cell>
          <cell r="N980">
            <v>604020</v>
          </cell>
          <cell r="O980" t="str">
            <v>Achats de travaux et d'etudes</v>
          </cell>
        </row>
        <row r="981">
          <cell r="B981">
            <v>8818460</v>
          </cell>
          <cell r="C981" t="str">
            <v>Serv Fee Exp Yzk Oth</v>
          </cell>
          <cell r="D981" t="str">
            <v>Recharges - Service Fees Expense Yzk Others</v>
          </cell>
          <cell r="F981" t="str">
            <v>YZ</v>
          </cell>
          <cell r="G981">
            <v>8600</v>
          </cell>
          <cell r="H981" t="str">
            <v>Other Operational Expenses</v>
          </cell>
          <cell r="K981" t="str">
            <v>23.01.2015</v>
          </cell>
          <cell r="L981" t="str">
            <v>RFC_COMM</v>
          </cell>
          <cell r="M981">
            <v>93</v>
          </cell>
          <cell r="N981">
            <v>604020</v>
          </cell>
          <cell r="O981" t="str">
            <v>Achats de travaux et d'etudes</v>
          </cell>
        </row>
        <row r="982">
          <cell r="B982">
            <v>8820100</v>
          </cell>
          <cell r="C982" t="str">
            <v>Mgmt Fee Inc Ext</v>
          </cell>
          <cell r="D982" t="str">
            <v>Management Fee Income External</v>
          </cell>
          <cell r="F982" t="str">
            <v>YZ</v>
          </cell>
          <cell r="G982">
            <v>8600</v>
          </cell>
          <cell r="H982" t="str">
            <v>Other Operational Expenses</v>
          </cell>
          <cell r="K982" t="str">
            <v>20.01.2014</v>
          </cell>
          <cell r="L982" t="str">
            <v>RFC_COMM</v>
          </cell>
          <cell r="M982">
            <v>93</v>
          </cell>
          <cell r="N982">
            <v>631002</v>
          </cell>
          <cell r="O982" t="str">
            <v>Redevance ReçuExternal</v>
          </cell>
        </row>
        <row r="983">
          <cell r="B983">
            <v>8820310</v>
          </cell>
          <cell r="C983" t="str">
            <v>Mgmt Fee Inc Intraco</v>
          </cell>
          <cell r="D983" t="str">
            <v>Management Fee Income Intraco</v>
          </cell>
          <cell r="F983" t="str">
            <v>YZ</v>
          </cell>
          <cell r="G983">
            <v>8600</v>
          </cell>
          <cell r="H983" t="str">
            <v>Other Operational Expenses</v>
          </cell>
          <cell r="K983" t="str">
            <v>20.01.2014</v>
          </cell>
          <cell r="L983" t="str">
            <v>RFC_COMM</v>
          </cell>
          <cell r="M983">
            <v>93</v>
          </cell>
          <cell r="N983">
            <v>631003</v>
          </cell>
          <cell r="O983" t="str">
            <v>Redevance Reçu Intraco</v>
          </cell>
        </row>
        <row r="984">
          <cell r="B984">
            <v>8820330</v>
          </cell>
          <cell r="C984" t="str">
            <v>Mgmt Fee Inc IntraGr</v>
          </cell>
          <cell r="D984" t="str">
            <v>Management Fee Income IntraGrp</v>
          </cell>
          <cell r="F984" t="str">
            <v>YZ</v>
          </cell>
          <cell r="G984">
            <v>8600</v>
          </cell>
          <cell r="H984" t="str">
            <v>Other Operational Expenses</v>
          </cell>
          <cell r="K984" t="str">
            <v>20.01.2014</v>
          </cell>
          <cell r="L984" t="str">
            <v>RFC_COMM</v>
          </cell>
          <cell r="M984">
            <v>93</v>
          </cell>
          <cell r="N984">
            <v>631004</v>
          </cell>
          <cell r="O984" t="str">
            <v>Redevance Reçu IntraGrp</v>
          </cell>
        </row>
        <row r="985">
          <cell r="B985">
            <v>8820360</v>
          </cell>
          <cell r="C985" t="str">
            <v>Mgmt Fee Inc Eur SBU</v>
          </cell>
          <cell r="D985" t="str">
            <v>Management Fee Income Eur SBU</v>
          </cell>
          <cell r="F985" t="str">
            <v>YZ</v>
          </cell>
          <cell r="G985">
            <v>8600</v>
          </cell>
          <cell r="H985" t="str">
            <v>Other Operational Expenses</v>
          </cell>
          <cell r="K985" t="str">
            <v>20.01.2014</v>
          </cell>
          <cell r="L985" t="str">
            <v>RFC_COMM</v>
          </cell>
          <cell r="M985">
            <v>93</v>
          </cell>
          <cell r="N985">
            <v>631005</v>
          </cell>
          <cell r="O985" t="str">
            <v>Redevance Reçu Eur SBU</v>
          </cell>
        </row>
        <row r="986">
          <cell r="B986">
            <v>8820380</v>
          </cell>
          <cell r="C986" t="str">
            <v>Mgmt Fee Inc SYST</v>
          </cell>
          <cell r="D986" t="str">
            <v>Management Fee Income SYST</v>
          </cell>
          <cell r="F986" t="str">
            <v>YZ</v>
          </cell>
          <cell r="G986">
            <v>8600</v>
          </cell>
          <cell r="H986" t="str">
            <v>Other Operational Expenses</v>
          </cell>
          <cell r="K986" t="str">
            <v>20.01.2014</v>
          </cell>
          <cell r="L986" t="str">
            <v>RFC_COMM</v>
          </cell>
          <cell r="M986">
            <v>93</v>
          </cell>
          <cell r="N986">
            <v>631006</v>
          </cell>
          <cell r="O986" t="str">
            <v>Redevance Reçu SYST</v>
          </cell>
        </row>
        <row r="987">
          <cell r="B987">
            <v>8820410</v>
          </cell>
          <cell r="C987" t="str">
            <v>Mgmt Fee Inc YC</v>
          </cell>
          <cell r="D987" t="str">
            <v>Management Fee Income YC</v>
          </cell>
          <cell r="F987" t="str">
            <v>YZ</v>
          </cell>
          <cell r="G987">
            <v>8600</v>
          </cell>
          <cell r="H987" t="str">
            <v>Other Operational Expenses</v>
          </cell>
          <cell r="K987" t="str">
            <v>20.01.2014</v>
          </cell>
          <cell r="L987" t="str">
            <v>RFC_COMM</v>
          </cell>
          <cell r="M987">
            <v>93</v>
          </cell>
          <cell r="N987">
            <v>631006</v>
          </cell>
          <cell r="O987" t="str">
            <v>Redevance Reçu SYST</v>
          </cell>
        </row>
        <row r="988">
          <cell r="B988">
            <v>8820460</v>
          </cell>
          <cell r="C988" t="str">
            <v>Mgmt Fee Inc Yzk Oth</v>
          </cell>
          <cell r="D988" t="str">
            <v>Management Fee Income Yzk Oth</v>
          </cell>
          <cell r="F988" t="str">
            <v>YZ</v>
          </cell>
          <cell r="G988">
            <v>8600</v>
          </cell>
          <cell r="H988" t="str">
            <v>Other Operational Expenses</v>
          </cell>
          <cell r="K988" t="str">
            <v>20.01.2014</v>
          </cell>
          <cell r="L988" t="str">
            <v>RFC_COMM</v>
          </cell>
          <cell r="M988">
            <v>93</v>
          </cell>
          <cell r="N988">
            <v>631008</v>
          </cell>
          <cell r="O988" t="str">
            <v>Redevance Reçu Yzk Oth</v>
          </cell>
        </row>
        <row r="989">
          <cell r="B989">
            <v>8821100</v>
          </cell>
          <cell r="C989" t="str">
            <v>Sales - Subcntrctrs</v>
          </cell>
          <cell r="D989" t="str">
            <v>Sales - Subcontractors</v>
          </cell>
          <cell r="F989" t="str">
            <v>YZ</v>
          </cell>
          <cell r="G989">
            <v>8600</v>
          </cell>
          <cell r="H989" t="str">
            <v>Other Operational Expenses</v>
          </cell>
          <cell r="K989" t="str">
            <v>13.02.2007</v>
          </cell>
          <cell r="L989" t="str">
            <v>HARDYJA</v>
          </cell>
          <cell r="M989">
            <v>93</v>
          </cell>
          <cell r="N989">
            <v>705000</v>
          </cell>
          <cell r="O989" t="str">
            <v>Études et prestations de services</v>
          </cell>
        </row>
        <row r="990">
          <cell r="B990">
            <v>8822100</v>
          </cell>
          <cell r="C990" t="str">
            <v>CoS - Subcontractors</v>
          </cell>
          <cell r="D990" t="str">
            <v>Cost of Sales - Subcontractors</v>
          </cell>
          <cell r="F990" t="str">
            <v>YZ</v>
          </cell>
          <cell r="G990">
            <v>8600</v>
          </cell>
          <cell r="H990" t="str">
            <v>Other Operational Expenses</v>
          </cell>
          <cell r="K990" t="str">
            <v>13.02.2007</v>
          </cell>
          <cell r="L990" t="str">
            <v>HARDYJA</v>
          </cell>
          <cell r="M990">
            <v>93</v>
          </cell>
          <cell r="N990">
            <v>705000</v>
          </cell>
          <cell r="O990" t="str">
            <v>Études et prestations de services</v>
          </cell>
        </row>
        <row r="991">
          <cell r="B991">
            <v>8830100</v>
          </cell>
          <cell r="C991" t="str">
            <v>Mgmt Fee Exp Ext</v>
          </cell>
          <cell r="D991" t="str">
            <v>Management Fee Expense External</v>
          </cell>
          <cell r="F991" t="str">
            <v>YZ</v>
          </cell>
          <cell r="G991">
            <v>8600</v>
          </cell>
          <cell r="H991" t="str">
            <v>Other Operational Expenses</v>
          </cell>
          <cell r="K991" t="str">
            <v>20.01.2014</v>
          </cell>
          <cell r="L991" t="str">
            <v>RFC_COMM</v>
          </cell>
          <cell r="M991">
            <v>93</v>
          </cell>
          <cell r="N991">
            <v>631002</v>
          </cell>
          <cell r="O991" t="str">
            <v>Redevance ReçuExternal</v>
          </cell>
        </row>
        <row r="992">
          <cell r="B992">
            <v>8830310</v>
          </cell>
          <cell r="C992" t="str">
            <v>Mgmt Fee Exp Intraco</v>
          </cell>
          <cell r="D992" t="str">
            <v>Management Fee Expense Intraco</v>
          </cell>
          <cell r="F992" t="str">
            <v>YZ</v>
          </cell>
          <cell r="G992">
            <v>8600</v>
          </cell>
          <cell r="H992" t="str">
            <v>Other Operational Expenses</v>
          </cell>
          <cell r="K992" t="str">
            <v>20.01.2014</v>
          </cell>
          <cell r="L992" t="str">
            <v>RFC_COMM</v>
          </cell>
          <cell r="M992">
            <v>93</v>
          </cell>
          <cell r="N992">
            <v>631003</v>
          </cell>
          <cell r="O992" t="str">
            <v>Redevance Reçu Intraco</v>
          </cell>
        </row>
        <row r="993">
          <cell r="B993">
            <v>8830330</v>
          </cell>
          <cell r="C993" t="str">
            <v>Mgmt Fee Exp IntraGr</v>
          </cell>
          <cell r="D993" t="str">
            <v>Management Fee Expense IntraGrp</v>
          </cell>
          <cell r="F993" t="str">
            <v>YZ</v>
          </cell>
          <cell r="G993">
            <v>8600</v>
          </cell>
          <cell r="H993" t="str">
            <v>Other Operational Expenses</v>
          </cell>
          <cell r="K993" t="str">
            <v>20.01.2014</v>
          </cell>
          <cell r="L993" t="str">
            <v>RFC_COMM</v>
          </cell>
          <cell r="M993">
            <v>93</v>
          </cell>
          <cell r="N993">
            <v>631004</v>
          </cell>
          <cell r="O993" t="str">
            <v>Redevance Reçu IntraGrp</v>
          </cell>
        </row>
        <row r="994">
          <cell r="B994">
            <v>8830360</v>
          </cell>
          <cell r="C994" t="str">
            <v>Mgmt Fee Exp Eur SBU</v>
          </cell>
          <cell r="D994" t="str">
            <v>Management Fee Expense Eur SBU</v>
          </cell>
          <cell r="F994" t="str">
            <v>YZ</v>
          </cell>
          <cell r="G994">
            <v>8600</v>
          </cell>
          <cell r="H994" t="str">
            <v>Other Operational Expenses</v>
          </cell>
          <cell r="K994" t="str">
            <v>20.01.2014</v>
          </cell>
          <cell r="L994" t="str">
            <v>RFC_COMM</v>
          </cell>
          <cell r="M994">
            <v>93</v>
          </cell>
          <cell r="N994">
            <v>631005</v>
          </cell>
          <cell r="O994" t="str">
            <v>Redevance Reçu Eur SBU</v>
          </cell>
        </row>
        <row r="995">
          <cell r="B995">
            <v>8830380</v>
          </cell>
          <cell r="C995" t="str">
            <v>Mgmt Fee Exp SYST</v>
          </cell>
          <cell r="D995" t="str">
            <v>Management Fee Expense SYST</v>
          </cell>
          <cell r="F995" t="str">
            <v>YZ</v>
          </cell>
          <cell r="G995">
            <v>8600</v>
          </cell>
          <cell r="H995" t="str">
            <v>Other Operational Expenses</v>
          </cell>
          <cell r="K995" t="str">
            <v>20.01.2014</v>
          </cell>
          <cell r="L995" t="str">
            <v>RFC_COMM</v>
          </cell>
          <cell r="M995">
            <v>93</v>
          </cell>
          <cell r="N995">
            <v>631006</v>
          </cell>
          <cell r="O995" t="str">
            <v>Redevance Reçu SYST</v>
          </cell>
        </row>
        <row r="996">
          <cell r="B996">
            <v>8830410</v>
          </cell>
          <cell r="C996" t="str">
            <v>Mgmt Fee Exp YC</v>
          </cell>
          <cell r="D996" t="str">
            <v>Management Fee Expense YC</v>
          </cell>
          <cell r="F996" t="str">
            <v>YZ</v>
          </cell>
          <cell r="G996">
            <v>8600</v>
          </cell>
          <cell r="H996" t="str">
            <v>Other Operational Expenses</v>
          </cell>
          <cell r="K996" t="str">
            <v>20.01.2014</v>
          </cell>
          <cell r="L996" t="str">
            <v>RFC_COMM</v>
          </cell>
          <cell r="M996">
            <v>93</v>
          </cell>
          <cell r="N996">
            <v>631006</v>
          </cell>
          <cell r="O996" t="str">
            <v>Redevance Reçu SYST</v>
          </cell>
        </row>
        <row r="997">
          <cell r="B997">
            <v>8830460</v>
          </cell>
          <cell r="C997" t="str">
            <v>Mgmt Fee Exp Yzk Oth</v>
          </cell>
          <cell r="D997" t="str">
            <v>Management Fee Expense Yzk Oth</v>
          </cell>
          <cell r="F997" t="str">
            <v>YZ</v>
          </cell>
          <cell r="G997">
            <v>8600</v>
          </cell>
          <cell r="H997" t="str">
            <v>Other Operational Expenses</v>
          </cell>
          <cell r="K997" t="str">
            <v>20.01.2014</v>
          </cell>
          <cell r="L997" t="str">
            <v>RFC_COMM</v>
          </cell>
          <cell r="M997">
            <v>93</v>
          </cell>
          <cell r="N997">
            <v>631008</v>
          </cell>
          <cell r="O997" t="str">
            <v>Redevance Reçu Yzk Oth</v>
          </cell>
        </row>
        <row r="998">
          <cell r="B998">
            <v>8840100</v>
          </cell>
          <cell r="C998" t="str">
            <v>SAP Lic Fee Inc Ext</v>
          </cell>
          <cell r="D998" t="str">
            <v>SAP Licence Fee Income External</v>
          </cell>
          <cell r="F998" t="str">
            <v>YZ</v>
          </cell>
          <cell r="G998">
            <v>8600</v>
          </cell>
          <cell r="H998" t="str">
            <v>Other Operational Expenses</v>
          </cell>
          <cell r="K998" t="str">
            <v>20.01.2014</v>
          </cell>
          <cell r="L998" t="str">
            <v>RFC_COMM</v>
          </cell>
          <cell r="M998">
            <v>93</v>
          </cell>
          <cell r="N998">
            <v>731009</v>
          </cell>
          <cell r="O998" t="str">
            <v>Redev Reçu pour Licence External</v>
          </cell>
        </row>
        <row r="999">
          <cell r="B999">
            <v>8840310</v>
          </cell>
          <cell r="C999" t="str">
            <v>SAP Fee Inc Intraco</v>
          </cell>
          <cell r="D999" t="str">
            <v>SAP Licence Fee Income Intraco</v>
          </cell>
          <cell r="F999" t="str">
            <v>YZ</v>
          </cell>
          <cell r="G999">
            <v>8600</v>
          </cell>
          <cell r="H999" t="str">
            <v>Other Operational Expenses</v>
          </cell>
          <cell r="K999" t="str">
            <v>20.01.2014</v>
          </cell>
          <cell r="L999" t="str">
            <v>RFC_COMM</v>
          </cell>
          <cell r="M999">
            <v>93</v>
          </cell>
          <cell r="N999">
            <v>731010</v>
          </cell>
          <cell r="O999" t="str">
            <v>Redev Reçu pour Licence Intraco</v>
          </cell>
        </row>
        <row r="1000">
          <cell r="B1000">
            <v>8840330</v>
          </cell>
          <cell r="C1000" t="str">
            <v>SAP Fee Inc IntraGrp</v>
          </cell>
          <cell r="D1000" t="str">
            <v>SAP Licence Fee Income IntraGrp</v>
          </cell>
          <cell r="F1000" t="str">
            <v>YZ</v>
          </cell>
          <cell r="G1000">
            <v>8600</v>
          </cell>
          <cell r="H1000" t="str">
            <v>Other Operational Expenses</v>
          </cell>
          <cell r="K1000" t="str">
            <v>20.01.2014</v>
          </cell>
          <cell r="L1000" t="str">
            <v>RFC_COMM</v>
          </cell>
          <cell r="M1000">
            <v>93</v>
          </cell>
          <cell r="N1000">
            <v>731011</v>
          </cell>
          <cell r="O1000" t="str">
            <v>Redev Reçu pour Licence IntaGrp</v>
          </cell>
        </row>
        <row r="1001">
          <cell r="B1001">
            <v>8840360</v>
          </cell>
          <cell r="C1001" t="str">
            <v>SAP Lic Fee Inc SBU</v>
          </cell>
          <cell r="D1001" t="str">
            <v>SAP Licence Fee Income Eur SBU</v>
          </cell>
          <cell r="F1001" t="str">
            <v>YZ</v>
          </cell>
          <cell r="G1001">
            <v>8600</v>
          </cell>
          <cell r="H1001" t="str">
            <v>Other Operational Expenses</v>
          </cell>
          <cell r="K1001" t="str">
            <v>20.01.2014</v>
          </cell>
          <cell r="L1001" t="str">
            <v>RFC_COMM</v>
          </cell>
          <cell r="M1001">
            <v>93</v>
          </cell>
          <cell r="N1001">
            <v>731012</v>
          </cell>
          <cell r="O1001" t="str">
            <v>Redev Reçu pour Licence Eur SBU</v>
          </cell>
        </row>
        <row r="1002">
          <cell r="B1002">
            <v>8840380</v>
          </cell>
          <cell r="C1002" t="str">
            <v>SAP Lic Fee Inc SYST</v>
          </cell>
          <cell r="D1002" t="str">
            <v>SAP Licence Fee Income SYST</v>
          </cell>
          <cell r="F1002" t="str">
            <v>YZ</v>
          </cell>
          <cell r="G1002">
            <v>8600</v>
          </cell>
          <cell r="H1002" t="str">
            <v>Other Operational Expenses</v>
          </cell>
          <cell r="K1002" t="str">
            <v>20.01.2014</v>
          </cell>
          <cell r="L1002" t="str">
            <v>RFC_COMM</v>
          </cell>
          <cell r="M1002">
            <v>93</v>
          </cell>
          <cell r="N1002">
            <v>731013</v>
          </cell>
          <cell r="O1002" t="str">
            <v>Redev Reçu pour Licence SYST</v>
          </cell>
        </row>
        <row r="1003">
          <cell r="B1003">
            <v>8840410</v>
          </cell>
          <cell r="C1003" t="str">
            <v>SAP Lic Fee Inc YC</v>
          </cell>
          <cell r="D1003" t="str">
            <v>SAP Licence Fee Income YC</v>
          </cell>
          <cell r="F1003" t="str">
            <v>YZ</v>
          </cell>
          <cell r="G1003">
            <v>8600</v>
          </cell>
          <cell r="H1003" t="str">
            <v>Other Operational Expenses</v>
          </cell>
          <cell r="K1003" t="str">
            <v>20.01.2014</v>
          </cell>
          <cell r="L1003" t="str">
            <v>RFC_COMM</v>
          </cell>
          <cell r="M1003">
            <v>93</v>
          </cell>
          <cell r="N1003">
            <v>731014</v>
          </cell>
          <cell r="O1003" t="str">
            <v>Redev Reçu pour Licence YC</v>
          </cell>
        </row>
        <row r="1004">
          <cell r="B1004">
            <v>8840460</v>
          </cell>
          <cell r="C1004" t="str">
            <v>SAP Fee Inc Yzk Oth</v>
          </cell>
          <cell r="D1004" t="str">
            <v>SAP Licence Fee Income Yzk Oth</v>
          </cell>
          <cell r="F1004" t="str">
            <v>YZ</v>
          </cell>
          <cell r="G1004">
            <v>8600</v>
          </cell>
          <cell r="H1004" t="str">
            <v>Other Operational Expenses</v>
          </cell>
          <cell r="K1004" t="str">
            <v>20.01.2014</v>
          </cell>
          <cell r="L1004" t="str">
            <v>RFC_COMM</v>
          </cell>
          <cell r="M1004">
            <v>93</v>
          </cell>
          <cell r="N1004">
            <v>731015</v>
          </cell>
          <cell r="O1004" t="str">
            <v>Redev Reçu pour Licence Yzk Oth</v>
          </cell>
        </row>
        <row r="1005">
          <cell r="B1005">
            <v>8850100</v>
          </cell>
          <cell r="C1005" t="str">
            <v>SAP Lic Fee Exp Ext</v>
          </cell>
          <cell r="D1005" t="str">
            <v>SAP Licence Fee Expense External</v>
          </cell>
          <cell r="F1005" t="str">
            <v>YZ</v>
          </cell>
          <cell r="G1005">
            <v>8600</v>
          </cell>
          <cell r="H1005" t="str">
            <v>Other Operational Expenses</v>
          </cell>
          <cell r="K1005" t="str">
            <v>20.01.2014</v>
          </cell>
          <cell r="L1005" t="str">
            <v>RFC_COMM</v>
          </cell>
          <cell r="M1005">
            <v>93</v>
          </cell>
          <cell r="N1005">
            <v>631009</v>
          </cell>
          <cell r="O1005" t="str">
            <v>Redev payée pour Licence External</v>
          </cell>
        </row>
        <row r="1006">
          <cell r="B1006">
            <v>8850310</v>
          </cell>
          <cell r="C1006" t="str">
            <v>SAP Fee Exp Intraco</v>
          </cell>
          <cell r="D1006" t="str">
            <v>SAP Licence Fee Expense Intraco</v>
          </cell>
          <cell r="F1006" t="str">
            <v>YZ</v>
          </cell>
          <cell r="G1006">
            <v>8600</v>
          </cell>
          <cell r="H1006" t="str">
            <v>Other Operational Expenses</v>
          </cell>
          <cell r="K1006" t="str">
            <v>20.01.2014</v>
          </cell>
          <cell r="L1006" t="str">
            <v>RFC_COMM</v>
          </cell>
          <cell r="M1006">
            <v>93</v>
          </cell>
          <cell r="N1006">
            <v>631010</v>
          </cell>
          <cell r="O1006" t="str">
            <v>Redev payée pour Licence Intraco</v>
          </cell>
        </row>
        <row r="1007">
          <cell r="B1007">
            <v>8850330</v>
          </cell>
          <cell r="C1007" t="str">
            <v>SAP Fee Exp IntraGrp</v>
          </cell>
          <cell r="D1007" t="str">
            <v>SAP Licence Fee Expense IntraGrp</v>
          </cell>
          <cell r="F1007" t="str">
            <v>YZ</v>
          </cell>
          <cell r="G1007">
            <v>8600</v>
          </cell>
          <cell r="H1007" t="str">
            <v>Other Operational Expenses</v>
          </cell>
          <cell r="K1007" t="str">
            <v>20.01.2014</v>
          </cell>
          <cell r="L1007" t="str">
            <v>RFC_COMM</v>
          </cell>
          <cell r="M1007">
            <v>93</v>
          </cell>
          <cell r="N1007">
            <v>631011</v>
          </cell>
          <cell r="O1007" t="str">
            <v>Redev payée pour Licence IntaGrp</v>
          </cell>
        </row>
        <row r="1008">
          <cell r="B1008">
            <v>8850360</v>
          </cell>
          <cell r="C1008" t="str">
            <v>SAP Lic Fee Exp SBU</v>
          </cell>
          <cell r="D1008" t="str">
            <v>SAP Licence Fee Expense Eur SBU</v>
          </cell>
          <cell r="F1008" t="str">
            <v>YZ</v>
          </cell>
          <cell r="G1008">
            <v>8600</v>
          </cell>
          <cell r="H1008" t="str">
            <v>Other Operational Expenses</v>
          </cell>
          <cell r="K1008" t="str">
            <v>20.01.2014</v>
          </cell>
          <cell r="L1008" t="str">
            <v>RFC_COMM</v>
          </cell>
          <cell r="M1008">
            <v>93</v>
          </cell>
          <cell r="N1008">
            <v>631012</v>
          </cell>
          <cell r="O1008" t="str">
            <v>Redev payée pour Licence Eur SBU</v>
          </cell>
        </row>
        <row r="1009">
          <cell r="B1009">
            <v>8850380</v>
          </cell>
          <cell r="C1009" t="str">
            <v>SAP Lic Fee Exp SYST</v>
          </cell>
          <cell r="D1009" t="str">
            <v>SAP Licence Fee Expense SYST</v>
          </cell>
          <cell r="F1009" t="str">
            <v>YZ</v>
          </cell>
          <cell r="G1009">
            <v>8600</v>
          </cell>
          <cell r="H1009" t="str">
            <v>Other Operational Expenses</v>
          </cell>
          <cell r="K1009" t="str">
            <v>20.01.2014</v>
          </cell>
          <cell r="L1009" t="str">
            <v>RFC_COMM</v>
          </cell>
          <cell r="M1009">
            <v>93</v>
          </cell>
          <cell r="N1009">
            <v>631013</v>
          </cell>
          <cell r="O1009" t="str">
            <v>Redev payée pour Licence SYST</v>
          </cell>
        </row>
        <row r="1010">
          <cell r="B1010">
            <v>8850410</v>
          </cell>
          <cell r="C1010" t="str">
            <v>SAP Lic Fee Exp YC</v>
          </cell>
          <cell r="D1010" t="str">
            <v>SAP Licence Fee Expense YC</v>
          </cell>
          <cell r="F1010" t="str">
            <v>YZ</v>
          </cell>
          <cell r="G1010">
            <v>8600</v>
          </cell>
          <cell r="H1010" t="str">
            <v>Other Operational Expenses</v>
          </cell>
          <cell r="K1010" t="str">
            <v>20.01.2014</v>
          </cell>
          <cell r="L1010" t="str">
            <v>RFC_COMM</v>
          </cell>
          <cell r="M1010">
            <v>93</v>
          </cell>
          <cell r="N1010">
            <v>631014</v>
          </cell>
          <cell r="O1010" t="str">
            <v>Redev payée pour Licence YC</v>
          </cell>
        </row>
        <row r="1011">
          <cell r="B1011">
            <v>8850460</v>
          </cell>
          <cell r="C1011" t="str">
            <v>SAP Fee Exp Yzk Oth</v>
          </cell>
          <cell r="D1011" t="str">
            <v>SAP Licence Fee Expense Yzk Oth</v>
          </cell>
          <cell r="F1011" t="str">
            <v>YZ</v>
          </cell>
          <cell r="G1011">
            <v>8600</v>
          </cell>
          <cell r="H1011" t="str">
            <v>Other Operational Expenses</v>
          </cell>
          <cell r="K1011" t="str">
            <v>20.01.2014</v>
          </cell>
          <cell r="L1011" t="str">
            <v>RFC_COMM</v>
          </cell>
          <cell r="M1011">
            <v>93</v>
          </cell>
          <cell r="N1011">
            <v>631015</v>
          </cell>
          <cell r="O1011" t="str">
            <v>Redev payée pour Licence Yzk Oth</v>
          </cell>
        </row>
        <row r="1012">
          <cell r="B1012">
            <v>8899000</v>
          </cell>
          <cell r="C1012" t="str">
            <v>SAP Data transfer PL</v>
          </cell>
          <cell r="D1012" t="str">
            <v>SAP Data Transfer P&amp;L a/c</v>
          </cell>
          <cell r="F1012" t="str">
            <v>YZ</v>
          </cell>
          <cell r="G1012">
            <v>8600</v>
          </cell>
          <cell r="H1012" t="str">
            <v>Other Operational Expenses</v>
          </cell>
          <cell r="K1012" t="str">
            <v>23.06.2006</v>
          </cell>
          <cell r="L1012" t="str">
            <v>FI_MIG</v>
          </cell>
          <cell r="M1012">
            <v>93</v>
          </cell>
          <cell r="N1012">
            <v>638100</v>
          </cell>
          <cell r="O1012" t="str">
            <v>Charges diverses ordinaires</v>
          </cell>
        </row>
        <row r="1013">
          <cell r="B1013">
            <v>9110000</v>
          </cell>
          <cell r="C1013" t="str">
            <v>Exch Gain Realised</v>
          </cell>
          <cell r="D1013" t="str">
            <v>Exchange Gains - Realised</v>
          </cell>
          <cell r="F1013" t="str">
            <v>YZ</v>
          </cell>
          <cell r="G1013">
            <v>9000</v>
          </cell>
          <cell r="H1013" t="str">
            <v>Non Operating</v>
          </cell>
          <cell r="K1013" t="str">
            <v>02.02.2006</v>
          </cell>
          <cell r="L1013" t="str">
            <v>UNGERAC</v>
          </cell>
          <cell r="M1013">
            <v>93</v>
          </cell>
          <cell r="N1013">
            <v>756000</v>
          </cell>
          <cell r="O1013" t="str">
            <v>Gain de change</v>
          </cell>
        </row>
        <row r="1014">
          <cell r="B1014">
            <v>9115000</v>
          </cell>
          <cell r="C1014" t="str">
            <v>Exch Gain Forwards</v>
          </cell>
          <cell r="D1014" t="str">
            <v>Exchange Gains Fowards - Realised</v>
          </cell>
          <cell r="F1014" t="str">
            <v>YZ</v>
          </cell>
          <cell r="G1014">
            <v>9000</v>
          </cell>
          <cell r="H1014" t="str">
            <v>Non Operating</v>
          </cell>
          <cell r="K1014" t="str">
            <v>29.05.2008</v>
          </cell>
          <cell r="L1014" t="str">
            <v>RFC_COMM</v>
          </cell>
          <cell r="M1014">
            <v>93</v>
          </cell>
          <cell r="N1014">
            <v>756000</v>
          </cell>
          <cell r="O1014" t="str">
            <v>Gain de change</v>
          </cell>
        </row>
        <row r="1015">
          <cell r="B1015">
            <v>9120000</v>
          </cell>
          <cell r="C1015" t="str">
            <v>Exch Gain Unrealised</v>
          </cell>
          <cell r="D1015" t="str">
            <v>Exchange Gains - Unrealised</v>
          </cell>
          <cell r="F1015" t="str">
            <v>YZ</v>
          </cell>
          <cell r="G1015">
            <v>9000</v>
          </cell>
          <cell r="H1015" t="str">
            <v>Non Operating</v>
          </cell>
          <cell r="K1015" t="str">
            <v>02.02.2006</v>
          </cell>
          <cell r="L1015" t="str">
            <v>UNGERAC</v>
          </cell>
          <cell r="M1015">
            <v>93</v>
          </cell>
          <cell r="N1015">
            <v>756100</v>
          </cell>
          <cell r="O1015" t="str">
            <v>Gain de change non realisé</v>
          </cell>
        </row>
        <row r="1016">
          <cell r="B1016">
            <v>9210000</v>
          </cell>
          <cell r="C1016" t="str">
            <v>Int Inc - Bank</v>
          </cell>
          <cell r="D1016" t="str">
            <v>Interest Income - Bank</v>
          </cell>
          <cell r="F1016" t="str">
            <v>YZ</v>
          </cell>
          <cell r="G1016">
            <v>9000</v>
          </cell>
          <cell r="H1016" t="str">
            <v>Non Operating</v>
          </cell>
          <cell r="K1016" t="str">
            <v>02.02.2006</v>
          </cell>
          <cell r="L1016" t="str">
            <v>UNGERAC</v>
          </cell>
          <cell r="M1016">
            <v>93</v>
          </cell>
          <cell r="N1016">
            <v>752000</v>
          </cell>
          <cell r="O1016" t="str">
            <v>Interet et produits assimilés</v>
          </cell>
        </row>
        <row r="1017">
          <cell r="B1017">
            <v>9211000</v>
          </cell>
          <cell r="C1017" t="str">
            <v>Int Inc - Credit</v>
          </cell>
          <cell r="D1017" t="str">
            <v>Interest Income - Credit</v>
          </cell>
          <cell r="F1017" t="str">
            <v>YZ</v>
          </cell>
          <cell r="G1017">
            <v>9000</v>
          </cell>
          <cell r="H1017" t="str">
            <v>Non Operating</v>
          </cell>
          <cell r="K1017" t="str">
            <v>02.02.2006</v>
          </cell>
          <cell r="L1017" t="str">
            <v>UNGERAC</v>
          </cell>
          <cell r="M1017">
            <v>93</v>
          </cell>
          <cell r="N1017">
            <v>752010</v>
          </cell>
          <cell r="O1017" t="str">
            <v>Interet et produits assimilés(interets des prets)</v>
          </cell>
        </row>
        <row r="1018">
          <cell r="B1018">
            <v>9212000</v>
          </cell>
          <cell r="C1018" t="str">
            <v>Int Inc - Assets</v>
          </cell>
          <cell r="D1018" t="str">
            <v>Interest Income - Assets</v>
          </cell>
          <cell r="F1018" t="str">
            <v>YZ</v>
          </cell>
          <cell r="G1018">
            <v>9000</v>
          </cell>
          <cell r="H1018" t="str">
            <v>Non Operating</v>
          </cell>
          <cell r="K1018" t="str">
            <v>02.02.2006</v>
          </cell>
          <cell r="L1018" t="str">
            <v>UNGERAC</v>
          </cell>
          <cell r="M1018">
            <v>93</v>
          </cell>
          <cell r="N1018">
            <v>753100</v>
          </cell>
          <cell r="O1018" t="str">
            <v>PRODUITS DES AUTRES CREANCES</v>
          </cell>
        </row>
        <row r="1019">
          <cell r="B1019">
            <v>9220100</v>
          </cell>
          <cell r="C1019" t="str">
            <v>Int Inc External</v>
          </cell>
          <cell r="D1019" t="str">
            <v>Interest Income - External</v>
          </cell>
          <cell r="F1019" t="str">
            <v>YZ</v>
          </cell>
          <cell r="G1019">
            <v>9000</v>
          </cell>
          <cell r="H1019" t="str">
            <v>Non Operating</v>
          </cell>
          <cell r="K1019" t="str">
            <v>02.02.2006</v>
          </cell>
          <cell r="L1019" t="str">
            <v>UNGERAC</v>
          </cell>
          <cell r="M1019">
            <v>93</v>
          </cell>
          <cell r="N1019">
            <v>753100</v>
          </cell>
          <cell r="O1019" t="str">
            <v>PRODUITS DES AUTRES CREANCES</v>
          </cell>
        </row>
        <row r="1020">
          <cell r="B1020">
            <v>9220310</v>
          </cell>
          <cell r="C1020" t="str">
            <v>Int Inc Intraco</v>
          </cell>
          <cell r="D1020" t="str">
            <v>Interest Income - Intraco</v>
          </cell>
          <cell r="F1020" t="str">
            <v>YZ</v>
          </cell>
          <cell r="G1020">
            <v>9000</v>
          </cell>
          <cell r="H1020" t="str">
            <v>Non Operating</v>
          </cell>
          <cell r="K1020" t="str">
            <v>02.02.2006</v>
          </cell>
          <cell r="L1020" t="str">
            <v>UNGERAC</v>
          </cell>
          <cell r="M1020">
            <v>93</v>
          </cell>
          <cell r="N1020">
            <v>753100</v>
          </cell>
          <cell r="O1020" t="str">
            <v>PRODUITS DES AUTRES CREANCES</v>
          </cell>
        </row>
        <row r="1021">
          <cell r="B1021">
            <v>9220330</v>
          </cell>
          <cell r="C1021" t="str">
            <v>Int Inc Intra Grp</v>
          </cell>
          <cell r="D1021" t="str">
            <v>Interest Income - Intra YEL Group</v>
          </cell>
          <cell r="F1021" t="str">
            <v>YZ</v>
          </cell>
          <cell r="G1021">
            <v>9000</v>
          </cell>
          <cell r="H1021" t="str">
            <v>Non Operating</v>
          </cell>
          <cell r="K1021" t="str">
            <v>02.02.2006</v>
          </cell>
          <cell r="L1021" t="str">
            <v>UNGERAC</v>
          </cell>
          <cell r="M1021">
            <v>93</v>
          </cell>
          <cell r="N1021">
            <v>753100</v>
          </cell>
          <cell r="O1021" t="str">
            <v>PRODUITS DES AUTRES CREANCES</v>
          </cell>
        </row>
        <row r="1022">
          <cell r="B1022">
            <v>9220360</v>
          </cell>
          <cell r="C1022" t="str">
            <v>Int Inc Yzk Eur SBU</v>
          </cell>
          <cell r="D1022" t="str">
            <v>Interest Income - Europe SBU</v>
          </cell>
          <cell r="F1022" t="str">
            <v>YZ</v>
          </cell>
          <cell r="G1022">
            <v>9000</v>
          </cell>
          <cell r="H1022" t="str">
            <v>Non Operating</v>
          </cell>
          <cell r="K1022" t="str">
            <v>02.02.2006</v>
          </cell>
          <cell r="L1022" t="str">
            <v>UNGERAC</v>
          </cell>
          <cell r="M1022">
            <v>93</v>
          </cell>
          <cell r="N1022">
            <v>753100</v>
          </cell>
          <cell r="O1022" t="str">
            <v>PRODUITS DES AUTRES CREANCES</v>
          </cell>
        </row>
        <row r="1023">
          <cell r="B1023">
            <v>9220410</v>
          </cell>
          <cell r="C1023" t="str">
            <v>Int Inc I/c YC</v>
          </cell>
          <cell r="D1023" t="str">
            <v>Interest Income - Intercompany YC</v>
          </cell>
          <cell r="F1023" t="str">
            <v>YZ</v>
          </cell>
          <cell r="G1023">
            <v>9000</v>
          </cell>
          <cell r="H1023" t="str">
            <v>Non Operating</v>
          </cell>
          <cell r="K1023" t="str">
            <v>02.02.2006</v>
          </cell>
          <cell r="L1023" t="str">
            <v>UNGERAC</v>
          </cell>
          <cell r="M1023">
            <v>93</v>
          </cell>
          <cell r="N1023">
            <v>753100</v>
          </cell>
          <cell r="O1023" t="str">
            <v>PRODUITS DES AUTRES CREANCES</v>
          </cell>
        </row>
        <row r="1024">
          <cell r="B1024">
            <v>9220460</v>
          </cell>
          <cell r="C1024" t="str">
            <v>Int Inc I/c Yzk Oth</v>
          </cell>
          <cell r="D1024" t="str">
            <v>Interest Income - Yazaki Other</v>
          </cell>
          <cell r="F1024" t="str">
            <v>YZ</v>
          </cell>
          <cell r="G1024">
            <v>9000</v>
          </cell>
          <cell r="H1024" t="str">
            <v>Non Operating</v>
          </cell>
          <cell r="K1024" t="str">
            <v>02.02.2006</v>
          </cell>
          <cell r="L1024" t="str">
            <v>UNGERAC</v>
          </cell>
          <cell r="M1024">
            <v>93</v>
          </cell>
          <cell r="N1024">
            <v>753100</v>
          </cell>
          <cell r="O1024" t="str">
            <v>PRODUITS DES AUTRES CREANCES</v>
          </cell>
        </row>
        <row r="1025">
          <cell r="B1025">
            <v>9250000</v>
          </cell>
          <cell r="C1025" t="str">
            <v>Settlmnt Disc Tkn</v>
          </cell>
          <cell r="D1025" t="str">
            <v>Settlmnt Disc Tkn</v>
          </cell>
          <cell r="F1025" t="str">
            <v>YZ</v>
          </cell>
          <cell r="G1025">
            <v>9000</v>
          </cell>
          <cell r="H1025" t="str">
            <v>Non Operating</v>
          </cell>
          <cell r="K1025" t="str">
            <v>23.01.2012</v>
          </cell>
          <cell r="L1025" t="str">
            <v>RFC_COMM</v>
          </cell>
          <cell r="M1025">
            <v>93</v>
          </cell>
          <cell r="N1025">
            <v>609100</v>
          </cell>
          <cell r="O1025" t="str">
            <v>Rabais, remises et ristournes obtenus sur achats</v>
          </cell>
        </row>
        <row r="1026">
          <cell r="B1026">
            <v>9251000</v>
          </cell>
          <cell r="C1026" t="str">
            <v>Settlmnt Disc NotTkn</v>
          </cell>
          <cell r="D1026" t="str">
            <v>Settlmnt Disc NotTkn</v>
          </cell>
          <cell r="F1026" t="str">
            <v>YZ</v>
          </cell>
          <cell r="G1026">
            <v>9000</v>
          </cell>
          <cell r="H1026" t="str">
            <v>Non Operating</v>
          </cell>
          <cell r="K1026" t="str">
            <v>23.01.2012</v>
          </cell>
          <cell r="L1026" t="str">
            <v>RFC_COMM</v>
          </cell>
          <cell r="M1026">
            <v>93</v>
          </cell>
          <cell r="N1026">
            <v>609100</v>
          </cell>
          <cell r="O1026" t="str">
            <v>Rabais, remises et ristournes obtenus sur achats</v>
          </cell>
        </row>
        <row r="1027">
          <cell r="B1027">
            <v>9260000</v>
          </cell>
          <cell r="C1027" t="str">
            <v>Dividends Received</v>
          </cell>
          <cell r="D1027" t="str">
            <v>Dividends Received</v>
          </cell>
          <cell r="F1027" t="str">
            <v>YZ</v>
          </cell>
          <cell r="G1027">
            <v>9000</v>
          </cell>
          <cell r="H1027" t="str">
            <v>Non Operating</v>
          </cell>
          <cell r="K1027" t="str">
            <v>02.02.2006</v>
          </cell>
          <cell r="L1027" t="str">
            <v>UNGERAC</v>
          </cell>
          <cell r="M1027">
            <v>93</v>
          </cell>
          <cell r="N1027">
            <v>751000</v>
          </cell>
          <cell r="O1027" t="str">
            <v>Revenus des titres de participation ou immobilisés</v>
          </cell>
        </row>
        <row r="1028">
          <cell r="B1028">
            <v>9270000</v>
          </cell>
          <cell r="C1028" t="str">
            <v>Insurance Proceeds</v>
          </cell>
          <cell r="D1028" t="str">
            <v>Insurance Proceeds</v>
          </cell>
          <cell r="F1028" t="str">
            <v>YZ</v>
          </cell>
          <cell r="G1028">
            <v>9000</v>
          </cell>
          <cell r="H1028" t="str">
            <v>Non Operating</v>
          </cell>
          <cell r="K1028" t="str">
            <v>02.02.2006</v>
          </cell>
          <cell r="L1028" t="str">
            <v>UNGERAC</v>
          </cell>
          <cell r="M1028">
            <v>93</v>
          </cell>
          <cell r="N1028">
            <v>671100</v>
          </cell>
          <cell r="O1028" t="str">
            <v>Pertes extraordinaires</v>
          </cell>
        </row>
        <row r="1029">
          <cell r="B1029">
            <v>9280000</v>
          </cell>
          <cell r="C1029" t="str">
            <v>Write Back Accruals</v>
          </cell>
          <cell r="D1029" t="str">
            <v>Write Back of Accruals</v>
          </cell>
          <cell r="F1029" t="str">
            <v>YZ</v>
          </cell>
          <cell r="G1029">
            <v>9000</v>
          </cell>
          <cell r="H1029" t="str">
            <v>Non Operating</v>
          </cell>
          <cell r="K1029" t="str">
            <v>02.02.2006</v>
          </cell>
          <cell r="L1029" t="str">
            <v>UNGERAC</v>
          </cell>
          <cell r="M1029">
            <v>93</v>
          </cell>
          <cell r="N1029">
            <v>781000</v>
          </cell>
          <cell r="O1029" t="str">
            <v>Reprises sur amort des immobilisations</v>
          </cell>
        </row>
        <row r="1030">
          <cell r="B1030">
            <v>9285000</v>
          </cell>
          <cell r="C1030" t="str">
            <v>Subsidies Received</v>
          </cell>
          <cell r="D1030" t="str">
            <v>Subsidies Received</v>
          </cell>
          <cell r="F1030" t="str">
            <v>YZ</v>
          </cell>
          <cell r="G1030">
            <v>9000</v>
          </cell>
          <cell r="H1030" t="str">
            <v>Non Operating</v>
          </cell>
          <cell r="K1030" t="str">
            <v>02.02.2006</v>
          </cell>
          <cell r="L1030" t="str">
            <v>UNGERAC</v>
          </cell>
          <cell r="M1030">
            <v>93</v>
          </cell>
          <cell r="N1030">
            <v>741000</v>
          </cell>
          <cell r="O1030" t="str">
            <v>Subvention d'exploitation reçues</v>
          </cell>
        </row>
        <row r="1031">
          <cell r="B1031">
            <v>9290000</v>
          </cell>
          <cell r="C1031" t="str">
            <v>Other Non Op Inc</v>
          </cell>
          <cell r="D1031" t="str">
            <v>Other Non Operating Income</v>
          </cell>
          <cell r="F1031" t="str">
            <v>YZ</v>
          </cell>
          <cell r="G1031">
            <v>9000</v>
          </cell>
          <cell r="H1031" t="str">
            <v>Non Operating</v>
          </cell>
          <cell r="K1031" t="str">
            <v>02.02.2006</v>
          </cell>
          <cell r="L1031" t="str">
            <v>UNGERAC</v>
          </cell>
          <cell r="M1031">
            <v>93</v>
          </cell>
          <cell r="N1031">
            <v>770000</v>
          </cell>
          <cell r="O1031" t="str">
            <v>Produits et gains extraordinaires</v>
          </cell>
        </row>
        <row r="1032">
          <cell r="B1032">
            <v>9310000</v>
          </cell>
          <cell r="C1032" t="str">
            <v>Exch Loss Realised</v>
          </cell>
          <cell r="D1032" t="str">
            <v>Exchange Losses - Realised</v>
          </cell>
          <cell r="F1032" t="str">
            <v>YZ</v>
          </cell>
          <cell r="G1032">
            <v>9000</v>
          </cell>
          <cell r="H1032" t="str">
            <v>Non Operating</v>
          </cell>
          <cell r="K1032" t="str">
            <v>02.02.2006</v>
          </cell>
          <cell r="L1032" t="str">
            <v>UNGERAC</v>
          </cell>
          <cell r="M1032">
            <v>93</v>
          </cell>
          <cell r="N1032">
            <v>655000</v>
          </cell>
          <cell r="O1032" t="str">
            <v>Pertes de change realisee</v>
          </cell>
        </row>
        <row r="1033">
          <cell r="B1033">
            <v>9315000</v>
          </cell>
          <cell r="C1033" t="str">
            <v>Exch Loss Forwards</v>
          </cell>
          <cell r="D1033" t="str">
            <v>Exchange Losses Forwards - Realised</v>
          </cell>
          <cell r="F1033" t="str">
            <v>YZ</v>
          </cell>
          <cell r="G1033">
            <v>9000</v>
          </cell>
          <cell r="H1033" t="str">
            <v>Non Operating</v>
          </cell>
          <cell r="K1033" t="str">
            <v>29.05.2008</v>
          </cell>
          <cell r="L1033" t="str">
            <v>RFC_COMM</v>
          </cell>
          <cell r="M1033">
            <v>93</v>
          </cell>
          <cell r="N1033">
            <v>655000</v>
          </cell>
          <cell r="O1033" t="str">
            <v>Pertes de change realisee</v>
          </cell>
        </row>
        <row r="1034">
          <cell r="B1034">
            <v>9320000</v>
          </cell>
          <cell r="C1034" t="str">
            <v>Exch Loss Unrealised</v>
          </cell>
          <cell r="D1034" t="str">
            <v>Exchange Losses - Unrealised</v>
          </cell>
          <cell r="F1034" t="str">
            <v>YZ</v>
          </cell>
          <cell r="G1034">
            <v>9000</v>
          </cell>
          <cell r="H1034" t="str">
            <v>Non Operating</v>
          </cell>
          <cell r="K1034" t="str">
            <v>02.02.2006</v>
          </cell>
          <cell r="L1034" t="str">
            <v>UNGERAC</v>
          </cell>
          <cell r="M1034">
            <v>93</v>
          </cell>
          <cell r="N1034">
            <v>655200</v>
          </cell>
          <cell r="O1034" t="str">
            <v>Pertes de change non realisee</v>
          </cell>
        </row>
        <row r="1035">
          <cell r="B1035">
            <v>9410000</v>
          </cell>
          <cell r="C1035" t="str">
            <v>Int Exp - Bank</v>
          </cell>
          <cell r="D1035" t="str">
            <v>Interest Expense - Bank</v>
          </cell>
          <cell r="F1035" t="str">
            <v>YZ</v>
          </cell>
          <cell r="G1035">
            <v>9000</v>
          </cell>
          <cell r="H1035" t="str">
            <v>Non Operating</v>
          </cell>
          <cell r="K1035" t="str">
            <v>02.02.2006</v>
          </cell>
          <cell r="L1035" t="str">
            <v>UNGERAC</v>
          </cell>
          <cell r="M1035">
            <v>93</v>
          </cell>
          <cell r="N1035">
            <v>651160</v>
          </cell>
          <cell r="O1035" t="str">
            <v>Interets des emprunt</v>
          </cell>
        </row>
        <row r="1036">
          <cell r="B1036">
            <v>9411000</v>
          </cell>
          <cell r="C1036" t="str">
            <v>Int Exp - Govt</v>
          </cell>
          <cell r="D1036" t="str">
            <v>Interest Expense - Government</v>
          </cell>
          <cell r="F1036" t="str">
            <v>YZ</v>
          </cell>
          <cell r="G1036">
            <v>9000</v>
          </cell>
          <cell r="H1036" t="str">
            <v>Non Operating</v>
          </cell>
          <cell r="K1036" t="str">
            <v>02.02.2006</v>
          </cell>
          <cell r="L1036" t="str">
            <v>UNGERAC</v>
          </cell>
          <cell r="M1036">
            <v>93</v>
          </cell>
          <cell r="N1036">
            <v>651161</v>
          </cell>
          <cell r="O1036" t="str">
            <v>Interets - gouvernement</v>
          </cell>
        </row>
        <row r="1037">
          <cell r="B1037">
            <v>9420100</v>
          </cell>
          <cell r="C1037" t="str">
            <v>Int Exp External</v>
          </cell>
          <cell r="D1037" t="str">
            <v>Interest Expense - External</v>
          </cell>
          <cell r="F1037" t="str">
            <v>YZ</v>
          </cell>
          <cell r="G1037">
            <v>9000</v>
          </cell>
          <cell r="H1037" t="str">
            <v>Non Operating</v>
          </cell>
          <cell r="K1037" t="str">
            <v>02.02.2006</v>
          </cell>
          <cell r="L1037" t="str">
            <v>UNGERAC</v>
          </cell>
          <cell r="M1037">
            <v>93</v>
          </cell>
          <cell r="N1037">
            <v>651162</v>
          </cell>
          <cell r="O1037" t="str">
            <v>Interets - External</v>
          </cell>
        </row>
        <row r="1038">
          <cell r="B1038">
            <v>9420310</v>
          </cell>
          <cell r="C1038" t="str">
            <v>Int Exp Intraco</v>
          </cell>
          <cell r="D1038" t="str">
            <v>Interest Expense - Intraco</v>
          </cell>
          <cell r="F1038" t="str">
            <v>YZ</v>
          </cell>
          <cell r="G1038">
            <v>9000</v>
          </cell>
          <cell r="H1038" t="str">
            <v>Non Operating</v>
          </cell>
          <cell r="K1038" t="str">
            <v>02.02.2006</v>
          </cell>
          <cell r="L1038" t="str">
            <v>UNGERAC</v>
          </cell>
          <cell r="M1038">
            <v>93</v>
          </cell>
          <cell r="N1038">
            <v>651163</v>
          </cell>
          <cell r="O1038" t="str">
            <v>Interets - Intraco</v>
          </cell>
        </row>
        <row r="1039">
          <cell r="B1039">
            <v>9420330</v>
          </cell>
          <cell r="C1039" t="str">
            <v>Int Exp IntraGrp</v>
          </cell>
          <cell r="D1039" t="str">
            <v>Interest Expense - Intra YEL Group</v>
          </cell>
          <cell r="F1039" t="str">
            <v>YZ</v>
          </cell>
          <cell r="G1039">
            <v>9000</v>
          </cell>
          <cell r="H1039" t="str">
            <v>Non Operating</v>
          </cell>
          <cell r="K1039" t="str">
            <v>02.02.2006</v>
          </cell>
          <cell r="L1039" t="str">
            <v>UNGERAC</v>
          </cell>
          <cell r="M1039">
            <v>93</v>
          </cell>
          <cell r="N1039">
            <v>651164</v>
          </cell>
          <cell r="O1039" t="str">
            <v>Interets - Intra YEL Group</v>
          </cell>
        </row>
        <row r="1040">
          <cell r="B1040">
            <v>9420360</v>
          </cell>
          <cell r="C1040" t="str">
            <v>Int Exp Yzk Eur SBU</v>
          </cell>
          <cell r="D1040" t="str">
            <v>Interest Expense - Europe SBU</v>
          </cell>
          <cell r="F1040" t="str">
            <v>YZ</v>
          </cell>
          <cell r="G1040">
            <v>9000</v>
          </cell>
          <cell r="H1040" t="str">
            <v>Non Operating</v>
          </cell>
          <cell r="K1040" t="str">
            <v>02.02.2006</v>
          </cell>
          <cell r="L1040" t="str">
            <v>UNGERAC</v>
          </cell>
          <cell r="M1040">
            <v>93</v>
          </cell>
          <cell r="N1040">
            <v>651165</v>
          </cell>
          <cell r="O1040" t="str">
            <v>Interets - Europe SBU</v>
          </cell>
        </row>
        <row r="1041">
          <cell r="B1041">
            <v>9420410</v>
          </cell>
          <cell r="C1041" t="str">
            <v>Int Exp I/c YC</v>
          </cell>
          <cell r="D1041" t="str">
            <v>Interest Expense - Intercompany YC</v>
          </cell>
          <cell r="F1041" t="str">
            <v>YZ</v>
          </cell>
          <cell r="G1041">
            <v>9000</v>
          </cell>
          <cell r="H1041" t="str">
            <v>Non Operating</v>
          </cell>
          <cell r="K1041" t="str">
            <v>02.02.2006</v>
          </cell>
          <cell r="L1041" t="str">
            <v>UNGERAC</v>
          </cell>
          <cell r="M1041">
            <v>93</v>
          </cell>
          <cell r="N1041">
            <v>651166</v>
          </cell>
          <cell r="O1041" t="str">
            <v>Interets - Intercompany YC</v>
          </cell>
        </row>
        <row r="1042">
          <cell r="B1042">
            <v>9420460</v>
          </cell>
          <cell r="C1042" t="str">
            <v>Int Exp I/c Yzk Oth</v>
          </cell>
          <cell r="D1042" t="str">
            <v>Interest Expense - Yazaki Other</v>
          </cell>
          <cell r="F1042" t="str">
            <v>YZ</v>
          </cell>
          <cell r="G1042">
            <v>9000</v>
          </cell>
          <cell r="H1042" t="str">
            <v>Non Operating</v>
          </cell>
          <cell r="K1042" t="str">
            <v>02.02.2006</v>
          </cell>
          <cell r="L1042" t="str">
            <v>UNGERAC</v>
          </cell>
          <cell r="M1042">
            <v>93</v>
          </cell>
          <cell r="N1042">
            <v>651167</v>
          </cell>
          <cell r="O1042" t="str">
            <v>Interets - Yazaki Other</v>
          </cell>
        </row>
        <row r="1043">
          <cell r="B1043">
            <v>9425000</v>
          </cell>
          <cell r="C1043" t="str">
            <v>Fin Lease Charges</v>
          </cell>
          <cell r="D1043" t="str">
            <v>Finance Leasing Charges</v>
          </cell>
          <cell r="F1043" t="str">
            <v>YZ</v>
          </cell>
          <cell r="G1043">
            <v>9000</v>
          </cell>
          <cell r="H1043" t="str">
            <v>Non Operating</v>
          </cell>
          <cell r="K1043" t="str">
            <v>02.02.2006</v>
          </cell>
          <cell r="L1043" t="str">
            <v>UNGERAC</v>
          </cell>
          <cell r="M1043">
            <v>93</v>
          </cell>
          <cell r="N1043">
            <v>651000</v>
          </cell>
          <cell r="O1043" t="str">
            <v>Charges d'intérêts</v>
          </cell>
        </row>
        <row r="1044">
          <cell r="B1044">
            <v>9430000</v>
          </cell>
          <cell r="C1044" t="str">
            <v>Usance Int</v>
          </cell>
          <cell r="D1044" t="str">
            <v>Usance Interest</v>
          </cell>
          <cell r="F1044" t="str">
            <v>YZ</v>
          </cell>
          <cell r="G1044">
            <v>9000</v>
          </cell>
          <cell r="H1044" t="str">
            <v>Non Operating</v>
          </cell>
          <cell r="K1044" t="str">
            <v>02.02.2006</v>
          </cell>
          <cell r="L1044" t="str">
            <v>UNGERAC</v>
          </cell>
          <cell r="M1044">
            <v>93</v>
          </cell>
          <cell r="N1044">
            <v>657000</v>
          </cell>
          <cell r="O1044" t="str">
            <v>Interet fournisseurs</v>
          </cell>
        </row>
        <row r="1045">
          <cell r="B1045">
            <v>9440000</v>
          </cell>
          <cell r="C1045" t="str">
            <v>Guarantee Fees NonOp</v>
          </cell>
          <cell r="D1045" t="str">
            <v>Guarantee Fees - Non Operating result</v>
          </cell>
          <cell r="F1045" t="str">
            <v>YZ</v>
          </cell>
          <cell r="G1045">
            <v>9000</v>
          </cell>
          <cell r="H1045" t="str">
            <v>Non Operating</v>
          </cell>
          <cell r="K1045" t="str">
            <v>29.11.2013</v>
          </cell>
          <cell r="L1045" t="str">
            <v>RFC_COMM</v>
          </cell>
          <cell r="M1045">
            <v>93</v>
          </cell>
          <cell r="N1045">
            <v>627800</v>
          </cell>
          <cell r="O1045" t="str">
            <v>Sevices bancaires</v>
          </cell>
        </row>
        <row r="1046">
          <cell r="B1046">
            <v>9460000</v>
          </cell>
          <cell r="C1046" t="str">
            <v>Dividends Paid</v>
          </cell>
          <cell r="D1046" t="str">
            <v>Dividends Paid</v>
          </cell>
          <cell r="F1046" t="str">
            <v>YZ</v>
          </cell>
          <cell r="G1046">
            <v>9000</v>
          </cell>
          <cell r="H1046" t="str">
            <v>Non Operating</v>
          </cell>
          <cell r="K1046" t="str">
            <v>02.02.2006</v>
          </cell>
          <cell r="L1046" t="str">
            <v>UNGERAC</v>
          </cell>
          <cell r="M1046">
            <v>93</v>
          </cell>
          <cell r="N1046">
            <v>633000</v>
          </cell>
          <cell r="O1046" t="str">
            <v>Jetons de présence</v>
          </cell>
        </row>
        <row r="1047">
          <cell r="B1047">
            <v>9470000</v>
          </cell>
          <cell r="C1047" t="str">
            <v>Indemnity</v>
          </cell>
          <cell r="D1047" t="str">
            <v>Non Operating Indemnity</v>
          </cell>
          <cell r="F1047" t="str">
            <v>YZ</v>
          </cell>
          <cell r="G1047">
            <v>9000</v>
          </cell>
          <cell r="H1047" t="str">
            <v>Non Operating</v>
          </cell>
          <cell r="K1047" t="str">
            <v>31.08.2007</v>
          </cell>
          <cell r="L1047" t="str">
            <v>RFC_COMM</v>
          </cell>
          <cell r="M1047">
            <v>93</v>
          </cell>
          <cell r="N1047">
            <v>649100</v>
          </cell>
          <cell r="O1047" t="str">
            <v>Autres charges de personnel et autres charges soci</v>
          </cell>
        </row>
        <row r="1048">
          <cell r="B1048">
            <v>9490000</v>
          </cell>
          <cell r="C1048" t="str">
            <v>Other Non Op</v>
          </cell>
          <cell r="D1048" t="str">
            <v>Other Non Operating Expenses</v>
          </cell>
          <cell r="F1048" t="str">
            <v>YZ</v>
          </cell>
          <cell r="G1048">
            <v>9000</v>
          </cell>
          <cell r="H1048" t="str">
            <v>Non Operating</v>
          </cell>
          <cell r="K1048" t="str">
            <v>02.02.2006</v>
          </cell>
          <cell r="L1048" t="str">
            <v>UNGERAC</v>
          </cell>
          <cell r="M1048">
            <v>93</v>
          </cell>
          <cell r="N1048">
            <v>617000</v>
          </cell>
          <cell r="O1048" t="str">
            <v>Études, recherches et divers services extérieurs.</v>
          </cell>
        </row>
        <row r="1049">
          <cell r="B1049">
            <v>9491000</v>
          </cell>
          <cell r="C1049" t="str">
            <v>Non Op Non Deduct</v>
          </cell>
          <cell r="D1049" t="str">
            <v>Non Operating Non Deductible</v>
          </cell>
          <cell r="F1049" t="str">
            <v>YZ</v>
          </cell>
          <cell r="G1049">
            <v>9000</v>
          </cell>
          <cell r="H1049" t="str">
            <v>Non Operating</v>
          </cell>
          <cell r="K1049" t="str">
            <v>02.02.2006</v>
          </cell>
          <cell r="L1049" t="str">
            <v>UNGERAC</v>
          </cell>
          <cell r="M1049">
            <v>93</v>
          </cell>
          <cell r="N1049">
            <v>617000</v>
          </cell>
          <cell r="O1049" t="str">
            <v>Études, recherches et divers services extérieurs.</v>
          </cell>
        </row>
        <row r="1050">
          <cell r="B1050">
            <v>9495000</v>
          </cell>
          <cell r="C1050" t="str">
            <v>Roundings</v>
          </cell>
          <cell r="D1050" t="str">
            <v>Roundings</v>
          </cell>
          <cell r="F1050" t="str">
            <v>YZ</v>
          </cell>
          <cell r="G1050">
            <v>9000</v>
          </cell>
          <cell r="H1050" t="str">
            <v>Non Operating</v>
          </cell>
          <cell r="K1050" t="str">
            <v>02.02.2006</v>
          </cell>
          <cell r="L1050" t="str">
            <v>UNGERAC</v>
          </cell>
          <cell r="M1050">
            <v>93</v>
          </cell>
          <cell r="N1050">
            <v>670000</v>
          </cell>
          <cell r="O1050" t="str">
            <v>Autres charges non couarantes( arrondis)</v>
          </cell>
        </row>
        <row r="1051">
          <cell r="B1051">
            <v>9510000</v>
          </cell>
          <cell r="C1051" t="str">
            <v>Management Fee Inc</v>
          </cell>
          <cell r="D1051" t="str">
            <v>Management Fee Income</v>
          </cell>
          <cell r="F1051" t="str">
            <v>YZ</v>
          </cell>
          <cell r="G1051">
            <v>9000</v>
          </cell>
          <cell r="H1051" t="str">
            <v>Non Operating</v>
          </cell>
          <cell r="K1051" t="str">
            <v>02.02.2006</v>
          </cell>
          <cell r="L1051" t="str">
            <v>UNGERAC</v>
          </cell>
          <cell r="M1051">
            <v>93</v>
          </cell>
          <cell r="N1051">
            <v>731000</v>
          </cell>
          <cell r="O1051" t="str">
            <v>Redevances reçues</v>
          </cell>
        </row>
        <row r="1052">
          <cell r="B1052">
            <v>9520000</v>
          </cell>
          <cell r="C1052" t="str">
            <v>Management Fee Exp</v>
          </cell>
          <cell r="D1052" t="str">
            <v>Management Fee Expense</v>
          </cell>
          <cell r="F1052" t="str">
            <v>YZ</v>
          </cell>
          <cell r="G1052">
            <v>9000</v>
          </cell>
          <cell r="H1052" t="str">
            <v>Non Operating</v>
          </cell>
          <cell r="K1052" t="str">
            <v>02.02.2006</v>
          </cell>
          <cell r="L1052" t="str">
            <v>UNGERAC</v>
          </cell>
          <cell r="M1052">
            <v>93</v>
          </cell>
          <cell r="N1052">
            <v>617200</v>
          </cell>
          <cell r="O1052" t="str">
            <v>EXPATRIETS ASSISTANCE DIVERSE</v>
          </cell>
        </row>
        <row r="1053">
          <cell r="B1053">
            <v>9610000</v>
          </cell>
          <cell r="C1053" t="str">
            <v>PY Adjustments - Inc</v>
          </cell>
          <cell r="D1053" t="str">
            <v>Prior Year Adjustments - Income</v>
          </cell>
          <cell r="F1053" t="str">
            <v>YZ</v>
          </cell>
          <cell r="G1053">
            <v>9000</v>
          </cell>
          <cell r="H1053" t="str">
            <v>Non Operating</v>
          </cell>
          <cell r="K1053" t="str">
            <v>02.02.2006</v>
          </cell>
          <cell r="L1053" t="str">
            <v>UNGERAC</v>
          </cell>
          <cell r="M1053">
            <v>93</v>
          </cell>
          <cell r="N1053">
            <v>736110</v>
          </cell>
          <cell r="O1053" t="str">
            <v>autres gains sur exercices antérieurs</v>
          </cell>
        </row>
        <row r="1054">
          <cell r="B1054">
            <v>9620000</v>
          </cell>
          <cell r="C1054" t="str">
            <v>PY Adjustments - Exp</v>
          </cell>
          <cell r="D1054" t="str">
            <v>Prior Year Adjustments - Expense</v>
          </cell>
          <cell r="F1054" t="str">
            <v>YZ</v>
          </cell>
          <cell r="G1054">
            <v>9000</v>
          </cell>
          <cell r="H1054" t="str">
            <v>Non Operating</v>
          </cell>
          <cell r="K1054" t="str">
            <v>02.02.2006</v>
          </cell>
          <cell r="L1054" t="str">
            <v>UNGERAC</v>
          </cell>
          <cell r="M1054">
            <v>93</v>
          </cell>
          <cell r="N1054">
            <v>634410</v>
          </cell>
          <cell r="O1054" t="str">
            <v>Pertes sur exercices antérieurs</v>
          </cell>
        </row>
        <row r="1055">
          <cell r="B1055">
            <v>9710000</v>
          </cell>
          <cell r="C1055" t="str">
            <v>Except Items - Inc</v>
          </cell>
          <cell r="D1055" t="str">
            <v>Exceptional Items - Income</v>
          </cell>
          <cell r="F1055" t="str">
            <v>YZ</v>
          </cell>
          <cell r="G1055">
            <v>9000</v>
          </cell>
          <cell r="H1055" t="str">
            <v>Non Operating</v>
          </cell>
          <cell r="K1055" t="str">
            <v>02.02.2006</v>
          </cell>
          <cell r="L1055" t="str">
            <v>UNGERAC</v>
          </cell>
          <cell r="M1055">
            <v>93</v>
          </cell>
          <cell r="N1055">
            <v>736110</v>
          </cell>
          <cell r="O1055" t="str">
            <v>autres gains sur exercices antérieurs</v>
          </cell>
        </row>
        <row r="1056">
          <cell r="B1056">
            <v>9720000</v>
          </cell>
          <cell r="C1056" t="str">
            <v>Except Items - Exp</v>
          </cell>
          <cell r="D1056" t="str">
            <v>Exceptional Items - Expense</v>
          </cell>
          <cell r="F1056" t="str">
            <v>YZ</v>
          </cell>
          <cell r="G1056">
            <v>9000</v>
          </cell>
          <cell r="H1056" t="str">
            <v>Non Operating</v>
          </cell>
          <cell r="K1056" t="str">
            <v>02.02.2006</v>
          </cell>
          <cell r="L1056" t="str">
            <v>UNGERAC</v>
          </cell>
          <cell r="M1056">
            <v>93</v>
          </cell>
          <cell r="N1056">
            <v>636200</v>
          </cell>
          <cell r="O1056" t="str">
            <v>Autres charges sur elements exceptionels</v>
          </cell>
        </row>
        <row r="1057">
          <cell r="B1057">
            <v>9910000</v>
          </cell>
          <cell r="C1057" t="str">
            <v>Tax on CY Profits</v>
          </cell>
          <cell r="D1057" t="str">
            <v>Corporation Tax on Current Years Profits</v>
          </cell>
          <cell r="F1057" t="str">
            <v>YZ</v>
          </cell>
          <cell r="G1057">
            <v>9000</v>
          </cell>
          <cell r="H1057" t="str">
            <v>Non Operating</v>
          </cell>
          <cell r="K1057" t="str">
            <v>02.02.2006</v>
          </cell>
          <cell r="L1057" t="str">
            <v>UNGERAC</v>
          </cell>
          <cell r="M1057">
            <v>93</v>
          </cell>
          <cell r="N1057">
            <v>691000</v>
          </cell>
          <cell r="O1057" t="str">
            <v>Impots sur le résultat</v>
          </cell>
        </row>
        <row r="1058">
          <cell r="B1058">
            <v>9915000</v>
          </cell>
          <cell r="C1058" t="str">
            <v>Deferred Taxation</v>
          </cell>
          <cell r="D1058" t="str">
            <v>Deferred Taxation</v>
          </cell>
          <cell r="F1058" t="str">
            <v>YZ</v>
          </cell>
          <cell r="G1058">
            <v>9000</v>
          </cell>
          <cell r="H1058" t="str">
            <v>Non Operating</v>
          </cell>
          <cell r="K1058" t="str">
            <v>03.06.2008</v>
          </cell>
          <cell r="L1058" t="str">
            <v>RFC_COMM</v>
          </cell>
          <cell r="M1058">
            <v>93</v>
          </cell>
          <cell r="N1058">
            <v>668100</v>
          </cell>
          <cell r="O1058" t="str">
            <v>Impôts et taxes à imputer au résultat de l'exercic</v>
          </cell>
        </row>
        <row r="1059">
          <cell r="B1059">
            <v>9920000</v>
          </cell>
          <cell r="C1059" t="str">
            <v>Tax on PY Profits</v>
          </cell>
          <cell r="D1059" t="str">
            <v>Corporation Tax on Prior Years Profits</v>
          </cell>
          <cell r="F1059" t="str">
            <v>YZ</v>
          </cell>
          <cell r="G1059">
            <v>9000</v>
          </cell>
          <cell r="H1059" t="str">
            <v>Non Operating</v>
          </cell>
          <cell r="K1059" t="str">
            <v>02.02.2006</v>
          </cell>
          <cell r="L1059" t="str">
            <v>UNGERAC</v>
          </cell>
          <cell r="M1059">
            <v>93</v>
          </cell>
          <cell r="N1059">
            <v>691000</v>
          </cell>
          <cell r="O1059" t="str">
            <v>Impots sur le résultat</v>
          </cell>
        </row>
        <row r="1060">
          <cell r="B1060">
            <v>9930000</v>
          </cell>
          <cell r="C1060" t="str">
            <v>Local Taxation 1</v>
          </cell>
          <cell r="D1060" t="str">
            <v>Local Taxation 1</v>
          </cell>
          <cell r="F1060" t="str">
            <v>YZ</v>
          </cell>
          <cell r="G1060">
            <v>9000</v>
          </cell>
          <cell r="H1060" t="str">
            <v>Non Operating</v>
          </cell>
          <cell r="K1060" t="str">
            <v>02.02.2006</v>
          </cell>
          <cell r="L1060" t="str">
            <v>UNGERAC</v>
          </cell>
          <cell r="M1060">
            <v>93</v>
          </cell>
          <cell r="N1060">
            <v>691000</v>
          </cell>
          <cell r="O1060" t="str">
            <v>Impots sur le résultat</v>
          </cell>
        </row>
        <row r="1061">
          <cell r="B1061">
            <v>9932000</v>
          </cell>
          <cell r="C1061" t="str">
            <v>Local Taxation 2</v>
          </cell>
          <cell r="D1061" t="str">
            <v>Local Taxation 2</v>
          </cell>
          <cell r="F1061" t="str">
            <v>YZ</v>
          </cell>
          <cell r="G1061">
            <v>9000</v>
          </cell>
          <cell r="H1061" t="str">
            <v>Non Operating</v>
          </cell>
          <cell r="K1061" t="str">
            <v>02.02.2006</v>
          </cell>
          <cell r="L1061" t="str">
            <v>UNGERAC</v>
          </cell>
          <cell r="M1061">
            <v>93</v>
          </cell>
          <cell r="N1061">
            <v>691000</v>
          </cell>
          <cell r="O1061" t="str">
            <v>Impots sur le résultat</v>
          </cell>
        </row>
        <row r="1062">
          <cell r="B1062">
            <v>9933000</v>
          </cell>
          <cell r="C1062" t="str">
            <v>Local Taxation 3</v>
          </cell>
          <cell r="D1062" t="str">
            <v>Local Taxation 3</v>
          </cell>
          <cell r="F1062" t="str">
            <v>YZ</v>
          </cell>
          <cell r="G1062">
            <v>9000</v>
          </cell>
          <cell r="H1062" t="str">
            <v>Non Operating</v>
          </cell>
          <cell r="K1062" t="str">
            <v>02.02.2006</v>
          </cell>
          <cell r="L1062" t="str">
            <v>UNGERAC</v>
          </cell>
          <cell r="M1062">
            <v>93</v>
          </cell>
          <cell r="N1062">
            <v>691000</v>
          </cell>
          <cell r="O1062" t="str">
            <v>Impots sur le résultat</v>
          </cell>
        </row>
        <row r="1063">
          <cell r="B1063">
            <v>9937000</v>
          </cell>
          <cell r="C1063" t="str">
            <v>Local Taxation 4</v>
          </cell>
          <cell r="D1063" t="str">
            <v>Local Taxation 4</v>
          </cell>
          <cell r="F1063" t="str">
            <v>YZ</v>
          </cell>
          <cell r="G1063">
            <v>9000</v>
          </cell>
          <cell r="H1063" t="str">
            <v>Non Operating</v>
          </cell>
          <cell r="K1063" t="str">
            <v>02.02.2006</v>
          </cell>
          <cell r="L1063" t="str">
            <v>UNGERAC</v>
          </cell>
          <cell r="M1063">
            <v>93</v>
          </cell>
          <cell r="N1063">
            <v>691000</v>
          </cell>
          <cell r="O1063" t="str">
            <v>Impots sur le résultat</v>
          </cell>
        </row>
        <row r="1064">
          <cell r="B1064">
            <v>9938000</v>
          </cell>
          <cell r="C1064" t="str">
            <v>Local Taxation 5</v>
          </cell>
          <cell r="D1064" t="str">
            <v>Local Taxation 5</v>
          </cell>
          <cell r="F1064" t="str">
            <v>YZ</v>
          </cell>
          <cell r="G1064">
            <v>9000</v>
          </cell>
          <cell r="H1064" t="str">
            <v>Non Operating</v>
          </cell>
          <cell r="K1064" t="str">
            <v>02.02.2006</v>
          </cell>
          <cell r="L1064" t="str">
            <v>UNGERAC</v>
          </cell>
          <cell r="M1064">
            <v>93</v>
          </cell>
          <cell r="N1064">
            <v>691000</v>
          </cell>
          <cell r="O1064" t="str">
            <v>Impots sur le résultat</v>
          </cell>
        </row>
        <row r="1065">
          <cell r="B1065">
            <v>9960000</v>
          </cell>
          <cell r="C1065" t="str">
            <v>Dividends Payable</v>
          </cell>
          <cell r="D1065" t="str">
            <v>Dividends Payable</v>
          </cell>
          <cell r="F1065" t="str">
            <v>YZ</v>
          </cell>
          <cell r="G1065">
            <v>9000</v>
          </cell>
          <cell r="H1065" t="str">
            <v>Non Operating</v>
          </cell>
          <cell r="K1065" t="str">
            <v>02.02.2006</v>
          </cell>
          <cell r="L1065" t="str">
            <v>UNGERAC</v>
          </cell>
          <cell r="M1065">
            <v>93</v>
          </cell>
          <cell r="N1065">
            <v>633000</v>
          </cell>
          <cell r="O1065" t="str">
            <v>Jetons de présence</v>
          </cell>
        </row>
        <row r="1066">
          <cell r="B1066" t="str">
            <v>X127101</v>
          </cell>
          <cell r="C1066" t="str">
            <v>UAB Tunisia EUR</v>
          </cell>
          <cell r="D1066" t="str">
            <v>UAB Tunisia EUR TN5912026000005500037539 (local)</v>
          </cell>
          <cell r="E1066" t="str">
            <v>X</v>
          </cell>
          <cell r="G1066" t="str">
            <v>X110</v>
          </cell>
          <cell r="H1066" t="str">
            <v>Cash &amp; Bank Local</v>
          </cell>
          <cell r="K1066" t="str">
            <v>02.06.2009</v>
          </cell>
          <cell r="L1066" t="str">
            <v>RFC_COMM</v>
          </cell>
          <cell r="M1066">
            <v>93</v>
          </cell>
          <cell r="N1066">
            <v>532400</v>
          </cell>
          <cell r="O1066" t="str">
            <v>Comptes en Euro</v>
          </cell>
        </row>
        <row r="1067">
          <cell r="B1067" t="str">
            <v>X129305</v>
          </cell>
          <cell r="C1067" t="str">
            <v>UIB Tunisia EUR</v>
          </cell>
          <cell r="D1067" t="str">
            <v>UIB Tunisia EUR TN5912041000005500081096</v>
          </cell>
          <cell r="E1067" t="str">
            <v>X</v>
          </cell>
          <cell r="G1067" t="str">
            <v>X110</v>
          </cell>
          <cell r="H1067" t="str">
            <v>Cash &amp; Bank Local</v>
          </cell>
          <cell r="K1067" t="str">
            <v>19.03.2015</v>
          </cell>
          <cell r="L1067" t="str">
            <v>RFC_COMM</v>
          </cell>
          <cell r="M1067">
            <v>93</v>
          </cell>
          <cell r="N1067">
            <v>532400</v>
          </cell>
          <cell r="O1067" t="str">
            <v>Comptes en Euro</v>
          </cell>
        </row>
        <row r="1068">
          <cell r="B1068" t="str">
            <v>X129314</v>
          </cell>
          <cell r="C1068" t="str">
            <v>Citibank Tunisia EUR</v>
          </cell>
          <cell r="D1068" t="str">
            <v>Citibank Tunisia EUR TN59 7500 0000 0100 2270 2916</v>
          </cell>
          <cell r="E1068" t="str">
            <v>X</v>
          </cell>
          <cell r="G1068" t="str">
            <v>X110</v>
          </cell>
          <cell r="H1068" t="str">
            <v>Cash &amp; Bank Local</v>
          </cell>
          <cell r="K1068" t="str">
            <v>19.03.2015</v>
          </cell>
          <cell r="L1068" t="str">
            <v>RFC_COMM</v>
          </cell>
          <cell r="M1068">
            <v>93</v>
          </cell>
          <cell r="N1068">
            <v>532400</v>
          </cell>
          <cell r="O1068" t="str">
            <v>Comptes en Euro</v>
          </cell>
        </row>
        <row r="1069">
          <cell r="B1069" t="str">
            <v>X137101</v>
          </cell>
          <cell r="C1069" t="str">
            <v>UAB Tunisia EUR</v>
          </cell>
          <cell r="D1069" t="str">
            <v>RECON UAB Tunisia EUR TN5912026000005500037539 loc</v>
          </cell>
          <cell r="E1069" t="str">
            <v>X</v>
          </cell>
          <cell r="G1069" t="str">
            <v>X110</v>
          </cell>
          <cell r="H1069" t="str">
            <v>Cash &amp; Bank Local</v>
          </cell>
          <cell r="K1069" t="str">
            <v>04.06.2009</v>
          </cell>
          <cell r="L1069" t="str">
            <v>RFC_COMM</v>
          </cell>
          <cell r="M1069">
            <v>93</v>
          </cell>
          <cell r="N1069">
            <v>532400</v>
          </cell>
          <cell r="O1069" t="str">
            <v>Comptes en Euro</v>
          </cell>
        </row>
        <row r="1070">
          <cell r="B1070" t="str">
            <v>X169000</v>
          </cell>
          <cell r="C1070" t="str">
            <v>Unreal Gains Losses</v>
          </cell>
          <cell r="D1070" t="str">
            <v>Unrealised Gains and Losses</v>
          </cell>
          <cell r="E1070" t="str">
            <v>X</v>
          </cell>
          <cell r="G1070" t="str">
            <v>X160</v>
          </cell>
          <cell r="H1070" t="str">
            <v>Receivables Local</v>
          </cell>
          <cell r="K1070" t="str">
            <v>13.12.2006</v>
          </cell>
          <cell r="L1070" t="str">
            <v>HARDYJA</v>
          </cell>
          <cell r="M1070">
            <v>93</v>
          </cell>
          <cell r="N1070">
            <v>465000</v>
          </cell>
          <cell r="O1070" t="str">
            <v>Différence de conversion sur éléments courants</v>
          </cell>
        </row>
        <row r="1071">
          <cell r="B1071" t="str">
            <v>X173100</v>
          </cell>
          <cell r="C1071" t="str">
            <v>ST Loans Rec Affils</v>
          </cell>
          <cell r="D1071" t="str">
            <v>Short Term Loans Receivable - Affiliates</v>
          </cell>
          <cell r="E1071" t="str">
            <v>X</v>
          </cell>
          <cell r="G1071" t="str">
            <v>X160</v>
          </cell>
          <cell r="H1071" t="str">
            <v>Receivables Local</v>
          </cell>
          <cell r="K1071" t="str">
            <v>02.04.2009</v>
          </cell>
          <cell r="L1071" t="str">
            <v>RFC_COMM</v>
          </cell>
          <cell r="M1071">
            <v>93</v>
          </cell>
          <cell r="N1071">
            <v>264200</v>
          </cell>
          <cell r="O1071" t="str">
            <v>Prets aux associés</v>
          </cell>
        </row>
        <row r="1072">
          <cell r="B1072" t="str">
            <v>X191000</v>
          </cell>
          <cell r="C1072" t="str">
            <v>Raw Materials</v>
          </cell>
          <cell r="D1072" t="str">
            <v>Raw Materials</v>
          </cell>
          <cell r="E1072" t="str">
            <v>X</v>
          </cell>
          <cell r="G1072" t="str">
            <v>X190</v>
          </cell>
          <cell r="H1072" t="str">
            <v>Inventory Local</v>
          </cell>
          <cell r="K1072" t="str">
            <v>20.03.2006</v>
          </cell>
          <cell r="L1072" t="str">
            <v>BRANDEST</v>
          </cell>
          <cell r="M1072">
            <v>93</v>
          </cell>
          <cell r="N1072">
            <v>311000</v>
          </cell>
          <cell r="O1072" t="str">
            <v>Stock de matieres premiéres</v>
          </cell>
        </row>
        <row r="1073">
          <cell r="B1073" t="str">
            <v>X193000</v>
          </cell>
          <cell r="C1073" t="str">
            <v>Sub Assembled Goods</v>
          </cell>
          <cell r="D1073" t="str">
            <v>Sub Assembled Goods</v>
          </cell>
          <cell r="E1073" t="str">
            <v>X</v>
          </cell>
          <cell r="G1073" t="str">
            <v>X190</v>
          </cell>
          <cell r="H1073" t="str">
            <v>Inventory Local</v>
          </cell>
          <cell r="K1073" t="str">
            <v>07.05.2008</v>
          </cell>
          <cell r="L1073" t="str">
            <v>RFC_COMM</v>
          </cell>
          <cell r="M1073">
            <v>93</v>
          </cell>
        </row>
        <row r="1074">
          <cell r="B1074" t="str">
            <v>X195000</v>
          </cell>
          <cell r="C1074" t="str">
            <v>Manf  Goods Actual</v>
          </cell>
          <cell r="D1074" t="str">
            <v>Manufactured Finished Goods</v>
          </cell>
          <cell r="E1074" t="str">
            <v>X</v>
          </cell>
          <cell r="G1074" t="str">
            <v>X190</v>
          </cell>
          <cell r="H1074" t="str">
            <v>Inventory Local</v>
          </cell>
          <cell r="K1074" t="str">
            <v>06.09.2006</v>
          </cell>
          <cell r="L1074" t="str">
            <v>HARDYJA</v>
          </cell>
          <cell r="M1074">
            <v>93</v>
          </cell>
          <cell r="N1074">
            <v>351000</v>
          </cell>
          <cell r="O1074" t="str">
            <v>Stock des produits finis</v>
          </cell>
        </row>
        <row r="1075">
          <cell r="B1075" t="str">
            <v>X212000</v>
          </cell>
          <cell r="C1075" t="str">
            <v>FA Cost Buildings</v>
          </cell>
          <cell r="D1075" t="str">
            <v>Fixed Assets at Cost - Buildings</v>
          </cell>
          <cell r="E1075" t="str">
            <v>X</v>
          </cell>
          <cell r="G1075" t="str">
            <v>X210</v>
          </cell>
          <cell r="H1075" t="str">
            <v>Fixed Assets Local</v>
          </cell>
          <cell r="K1075" t="str">
            <v>27.03.2006</v>
          </cell>
          <cell r="L1075" t="str">
            <v>UNGERAC</v>
          </cell>
          <cell r="M1075">
            <v>93</v>
          </cell>
          <cell r="N1075">
            <v>222100</v>
          </cell>
          <cell r="O1075" t="str">
            <v>Batiments</v>
          </cell>
        </row>
        <row r="1076">
          <cell r="B1076" t="str">
            <v>X214000</v>
          </cell>
          <cell r="C1076" t="str">
            <v>FA Cost M&amp;E Office</v>
          </cell>
          <cell r="D1076" t="str">
            <v>Fixed Assets at Cost - Mach and Equip (Office)</v>
          </cell>
          <cell r="E1076" t="str">
            <v>X</v>
          </cell>
          <cell r="G1076" t="str">
            <v>X210</v>
          </cell>
          <cell r="H1076" t="str">
            <v>Fixed Assets Local</v>
          </cell>
          <cell r="K1076" t="str">
            <v>27.03.2006</v>
          </cell>
          <cell r="L1076" t="str">
            <v>UNGERAC</v>
          </cell>
          <cell r="M1076">
            <v>93</v>
          </cell>
          <cell r="N1076">
            <v>223100</v>
          </cell>
          <cell r="O1076" t="str">
            <v>Installations techniques materiel et outillages</v>
          </cell>
        </row>
        <row r="1077">
          <cell r="B1077" t="str">
            <v>X214100</v>
          </cell>
          <cell r="C1077" t="str">
            <v>FA Cost M&amp;E Manuf</v>
          </cell>
          <cell r="D1077" t="str">
            <v>Fixed Assets at Cost - Mach and Equip (Manu)</v>
          </cell>
          <cell r="E1077" t="str">
            <v>X</v>
          </cell>
          <cell r="G1077" t="str">
            <v>X210</v>
          </cell>
          <cell r="H1077" t="str">
            <v>Fixed Assets Local</v>
          </cell>
          <cell r="K1077" t="str">
            <v>27.03.2006</v>
          </cell>
          <cell r="L1077" t="str">
            <v>UNGERAC</v>
          </cell>
          <cell r="M1077">
            <v>93</v>
          </cell>
          <cell r="N1077">
            <v>223100</v>
          </cell>
          <cell r="O1077" t="str">
            <v>Installations techniques materiel et outillages</v>
          </cell>
        </row>
        <row r="1078">
          <cell r="B1078" t="str">
            <v>X214500</v>
          </cell>
          <cell r="C1078" t="str">
            <v>FA Cost F&amp;F</v>
          </cell>
          <cell r="D1078" t="str">
            <v>Fixed Assets at Cost - Computer Equipment</v>
          </cell>
          <cell r="E1078" t="str">
            <v>X</v>
          </cell>
          <cell r="G1078" t="str">
            <v>X210</v>
          </cell>
          <cell r="H1078" t="str">
            <v>Fixed Assets Local</v>
          </cell>
          <cell r="K1078" t="str">
            <v>02.02.2006</v>
          </cell>
          <cell r="L1078" t="str">
            <v>UNGERAC</v>
          </cell>
          <cell r="M1078">
            <v>93</v>
          </cell>
          <cell r="N1078">
            <v>228220</v>
          </cell>
          <cell r="O1078" t="str">
            <v>Equipement informatique</v>
          </cell>
        </row>
        <row r="1079">
          <cell r="B1079" t="str">
            <v>X215000</v>
          </cell>
          <cell r="C1079" t="str">
            <v>FA Cost F&amp;F</v>
          </cell>
          <cell r="D1079" t="str">
            <v>Fixed Assets at Cost - Furniture and Fixtures</v>
          </cell>
          <cell r="E1079" t="str">
            <v>X</v>
          </cell>
          <cell r="G1079" t="str">
            <v>X210</v>
          </cell>
          <cell r="H1079" t="str">
            <v>Fixed Assets Local</v>
          </cell>
          <cell r="K1079" t="str">
            <v>27.03.2006</v>
          </cell>
          <cell r="L1079" t="str">
            <v>UNGERAC</v>
          </cell>
          <cell r="M1079">
            <v>93</v>
          </cell>
          <cell r="N1079">
            <v>228210</v>
          </cell>
          <cell r="O1079" t="str">
            <v>Equipement de bureau</v>
          </cell>
        </row>
        <row r="1080">
          <cell r="B1080" t="str">
            <v>X216000</v>
          </cell>
          <cell r="C1080" t="str">
            <v>FA Cost Vehicles</v>
          </cell>
          <cell r="D1080" t="str">
            <v>Fixed Assets at Cost - Transportation Equipment</v>
          </cell>
          <cell r="E1080" t="str">
            <v>X</v>
          </cell>
          <cell r="G1080" t="str">
            <v>X210</v>
          </cell>
          <cell r="H1080" t="str">
            <v>Fixed Assets Local</v>
          </cell>
          <cell r="K1080" t="str">
            <v>27.03.2006</v>
          </cell>
          <cell r="L1080" t="str">
            <v>UNGERAC</v>
          </cell>
          <cell r="M1080">
            <v>93</v>
          </cell>
          <cell r="N1080">
            <v>224000</v>
          </cell>
          <cell r="O1080" t="str">
            <v>Materiel de transport</v>
          </cell>
        </row>
        <row r="1081">
          <cell r="B1081" t="str">
            <v>X217000</v>
          </cell>
          <cell r="C1081" t="str">
            <v>FA Cost Lsd Assets</v>
          </cell>
          <cell r="D1081" t="str">
            <v>Fixed Assets at Cost - Leased Assets</v>
          </cell>
          <cell r="E1081" t="str">
            <v>X</v>
          </cell>
          <cell r="G1081" t="str">
            <v>X210</v>
          </cell>
          <cell r="H1081" t="str">
            <v>Fixed Assets Local</v>
          </cell>
          <cell r="K1081" t="str">
            <v>27.03.2006</v>
          </cell>
          <cell r="L1081" t="str">
            <v>UNGERAC</v>
          </cell>
          <cell r="M1081">
            <v>93</v>
          </cell>
          <cell r="N1081">
            <v>240000</v>
          </cell>
          <cell r="O1081" t="str">
            <v>Immobilisation a statut juridique particulier</v>
          </cell>
        </row>
        <row r="1082">
          <cell r="B1082" t="str">
            <v>X218000</v>
          </cell>
          <cell r="C1082" t="str">
            <v>FA Cost Mldng Dies</v>
          </cell>
          <cell r="D1082" t="str">
            <v>Fixed Assets at Cost - Moulding Dies</v>
          </cell>
          <cell r="E1082" t="str">
            <v>X</v>
          </cell>
          <cell r="G1082" t="str">
            <v>X210</v>
          </cell>
          <cell r="H1082" t="str">
            <v>Fixed Assets Local</v>
          </cell>
          <cell r="K1082" t="str">
            <v>27.03.2006</v>
          </cell>
          <cell r="L1082" t="str">
            <v>UNGERAC</v>
          </cell>
          <cell r="M1082">
            <v>93</v>
          </cell>
          <cell r="N1082">
            <v>223700</v>
          </cell>
          <cell r="O1082" t="str">
            <v>Agencements &amp; aménagements M&amp;O</v>
          </cell>
        </row>
        <row r="1083">
          <cell r="B1083" t="str">
            <v>X218300</v>
          </cell>
          <cell r="C1083" t="str">
            <v>FA Cost Tooling</v>
          </cell>
          <cell r="D1083" t="str">
            <v>Fixed Assets at Cost - Tooling</v>
          </cell>
          <cell r="E1083" t="str">
            <v>X</v>
          </cell>
          <cell r="G1083" t="str">
            <v>X210</v>
          </cell>
          <cell r="H1083" t="str">
            <v>Fixed Assets Local</v>
          </cell>
          <cell r="K1083" t="str">
            <v>27.01.2014</v>
          </cell>
          <cell r="L1083" t="str">
            <v>RFC_COMM</v>
          </cell>
          <cell r="M1083">
            <v>93</v>
          </cell>
          <cell r="N1083">
            <v>223500</v>
          </cell>
          <cell r="O1083" t="str">
            <v>Outillage industriel</v>
          </cell>
        </row>
        <row r="1084">
          <cell r="B1084" t="str">
            <v>X222000</v>
          </cell>
          <cell r="C1084" t="str">
            <v>Acc Deprn Buildings</v>
          </cell>
          <cell r="D1084" t="str">
            <v>Accumulated Depreciation - Buildings</v>
          </cell>
          <cell r="E1084" t="str">
            <v>X</v>
          </cell>
          <cell r="G1084" t="str">
            <v>X210</v>
          </cell>
          <cell r="H1084" t="str">
            <v>Fixed Assets Local</v>
          </cell>
          <cell r="K1084" t="str">
            <v>02.02.2006</v>
          </cell>
          <cell r="L1084" t="str">
            <v>UNGERAC</v>
          </cell>
          <cell r="M1084">
            <v>93</v>
          </cell>
          <cell r="N1084">
            <v>282210</v>
          </cell>
          <cell r="O1084" t="str">
            <v>Amortissments Batiments</v>
          </cell>
        </row>
        <row r="1085">
          <cell r="B1085" t="str">
            <v>X223000</v>
          </cell>
          <cell r="C1085" t="str">
            <v>Acc Deprn L hold Imp</v>
          </cell>
          <cell r="D1085" t="str">
            <v>Accumuated Depreciation - Leasehold Improvements</v>
          </cell>
          <cell r="E1085" t="str">
            <v>X</v>
          </cell>
          <cell r="G1085" t="str">
            <v>X210</v>
          </cell>
          <cell r="H1085" t="str">
            <v>Fixed Assets Local</v>
          </cell>
          <cell r="K1085" t="str">
            <v>02.02.2006</v>
          </cell>
          <cell r="L1085" t="str">
            <v>UNGERAC</v>
          </cell>
          <cell r="M1085">
            <v>93</v>
          </cell>
          <cell r="N1085">
            <v>282810</v>
          </cell>
          <cell r="O1085" t="str">
            <v>Amortissements Installations générales</v>
          </cell>
        </row>
        <row r="1086">
          <cell r="B1086" t="str">
            <v>X224000</v>
          </cell>
          <cell r="C1086" t="str">
            <v>Acc Deprn M&amp;E Office</v>
          </cell>
          <cell r="D1086" t="str">
            <v>Accumulated Depreciation - Mach and Equip (Office)</v>
          </cell>
          <cell r="E1086" t="str">
            <v>X</v>
          </cell>
          <cell r="G1086" t="str">
            <v>X210</v>
          </cell>
          <cell r="H1086" t="str">
            <v>Fixed Assets Local</v>
          </cell>
          <cell r="K1086" t="str">
            <v>02.02.2006</v>
          </cell>
          <cell r="L1086" t="str">
            <v>UNGERAC</v>
          </cell>
          <cell r="M1086">
            <v>93</v>
          </cell>
          <cell r="N1086">
            <v>282310</v>
          </cell>
          <cell r="O1086" t="str">
            <v>Amortissements installations tech, Mat&amp;Out</v>
          </cell>
        </row>
        <row r="1087">
          <cell r="B1087" t="str">
            <v>X224100</v>
          </cell>
          <cell r="C1087" t="str">
            <v>Acc Deprn M&amp;E Manuf</v>
          </cell>
          <cell r="D1087" t="str">
            <v>Accumulated Depreciation - Mach and Equip (Manu)</v>
          </cell>
          <cell r="E1087" t="str">
            <v>X</v>
          </cell>
          <cell r="G1087" t="str">
            <v>X210</v>
          </cell>
          <cell r="H1087" t="str">
            <v>Fixed Assets Local</v>
          </cell>
          <cell r="K1087" t="str">
            <v>02.02.2006</v>
          </cell>
          <cell r="L1087" t="str">
            <v>UNGERAC</v>
          </cell>
          <cell r="M1087">
            <v>93</v>
          </cell>
          <cell r="N1087">
            <v>282310</v>
          </cell>
          <cell r="O1087" t="str">
            <v>Amortissements installations tech, Mat&amp;Out</v>
          </cell>
        </row>
        <row r="1088">
          <cell r="B1088" t="str">
            <v>X224500</v>
          </cell>
          <cell r="C1088" t="str">
            <v>Acc Deprn F&amp;F</v>
          </cell>
          <cell r="D1088" t="str">
            <v>Accumulated Depreciation - Computer Equipment</v>
          </cell>
          <cell r="E1088" t="str">
            <v>X</v>
          </cell>
          <cell r="G1088" t="str">
            <v>X210</v>
          </cell>
          <cell r="H1088" t="str">
            <v>Fixed Assets Local</v>
          </cell>
          <cell r="K1088" t="str">
            <v>02.02.2006</v>
          </cell>
          <cell r="L1088" t="str">
            <v>UNGERAC</v>
          </cell>
          <cell r="M1088">
            <v>93</v>
          </cell>
          <cell r="N1088">
            <v>282822</v>
          </cell>
          <cell r="O1088" t="str">
            <v>Amortissments Equipement informatique</v>
          </cell>
        </row>
        <row r="1089">
          <cell r="B1089" t="str">
            <v>X225000</v>
          </cell>
          <cell r="C1089" t="str">
            <v>Acc Deprn F&amp;F</v>
          </cell>
          <cell r="D1089" t="str">
            <v>Accumulated Depreciation - Furniture and Fixtures</v>
          </cell>
          <cell r="E1089" t="str">
            <v>X</v>
          </cell>
          <cell r="G1089" t="str">
            <v>X210</v>
          </cell>
          <cell r="H1089" t="str">
            <v>Fixed Assets Local</v>
          </cell>
          <cell r="K1089" t="str">
            <v>02.02.2006</v>
          </cell>
          <cell r="L1089" t="str">
            <v>UNGERAC</v>
          </cell>
          <cell r="M1089">
            <v>93</v>
          </cell>
          <cell r="N1089">
            <v>282821</v>
          </cell>
          <cell r="O1089" t="str">
            <v>Amortissments Equipement de bureau</v>
          </cell>
        </row>
        <row r="1090">
          <cell r="B1090" t="str">
            <v>X226000</v>
          </cell>
          <cell r="C1090" t="str">
            <v>Acc Deprn Vehicles</v>
          </cell>
          <cell r="D1090" t="str">
            <v>Accumulated Depreciation - Transportation Equip</v>
          </cell>
          <cell r="E1090" t="str">
            <v>X</v>
          </cell>
          <cell r="G1090" t="str">
            <v>X210</v>
          </cell>
          <cell r="H1090" t="str">
            <v>Fixed Assets Local</v>
          </cell>
          <cell r="K1090" t="str">
            <v>02.02.2006</v>
          </cell>
          <cell r="L1090" t="str">
            <v>UNGERAC</v>
          </cell>
          <cell r="M1090">
            <v>93</v>
          </cell>
          <cell r="N1090">
            <v>282400</v>
          </cell>
          <cell r="O1090" t="str">
            <v>Amortissments Materiel de transport</v>
          </cell>
        </row>
        <row r="1091">
          <cell r="B1091" t="str">
            <v>X227000</v>
          </cell>
          <cell r="C1091" t="str">
            <v>Acc Deprn Lsd Assets</v>
          </cell>
          <cell r="D1091" t="str">
            <v>Accumulated Depreciation - Leased Assets</v>
          </cell>
          <cell r="E1091" t="str">
            <v>X</v>
          </cell>
          <cell r="G1091" t="str">
            <v>X210</v>
          </cell>
          <cell r="H1091" t="str">
            <v>Fixed Assets Local</v>
          </cell>
          <cell r="K1091" t="str">
            <v>02.02.2006</v>
          </cell>
          <cell r="L1091" t="str">
            <v>UNGERAC</v>
          </cell>
          <cell r="M1091">
            <v>93</v>
          </cell>
          <cell r="N1091">
            <v>284000</v>
          </cell>
          <cell r="O1091" t="str">
            <v>Amortissements des immobilisations à statut juridi</v>
          </cell>
        </row>
        <row r="1092">
          <cell r="B1092" t="str">
            <v>X228000</v>
          </cell>
          <cell r="C1092" t="str">
            <v>Acc Deprn Mldng Dies</v>
          </cell>
          <cell r="D1092" t="str">
            <v>Accumulated Depreciation - Moulding Dies</v>
          </cell>
          <cell r="E1092" t="str">
            <v>X</v>
          </cell>
          <cell r="G1092" t="str">
            <v>X210</v>
          </cell>
          <cell r="H1092" t="str">
            <v>Fixed Assets Local</v>
          </cell>
          <cell r="K1092" t="str">
            <v>02.02.2006</v>
          </cell>
          <cell r="L1092" t="str">
            <v>UNGERAC</v>
          </cell>
          <cell r="M1092">
            <v>93</v>
          </cell>
          <cell r="N1092">
            <v>282370</v>
          </cell>
          <cell r="O1092" t="str">
            <v>Amortissements agencements &amp; améng Mat&amp;Out</v>
          </cell>
        </row>
        <row r="1093">
          <cell r="B1093" t="str">
            <v>X228300</v>
          </cell>
          <cell r="C1093" t="str">
            <v>Acc Deprn Tooling</v>
          </cell>
          <cell r="D1093" t="str">
            <v>Accumulated Depreciation - Tooling</v>
          </cell>
          <cell r="E1093" t="str">
            <v>X</v>
          </cell>
          <cell r="G1093" t="str">
            <v>X210</v>
          </cell>
          <cell r="H1093" t="str">
            <v>Fixed Assets Local</v>
          </cell>
          <cell r="K1093" t="str">
            <v>26.03.2014</v>
          </cell>
          <cell r="L1093" t="str">
            <v>RFC_COMM</v>
          </cell>
          <cell r="M1093">
            <v>93</v>
          </cell>
          <cell r="N1093">
            <v>223350</v>
          </cell>
          <cell r="O1093" t="str">
            <v>Amortissements outillages industriels</v>
          </cell>
        </row>
        <row r="1094">
          <cell r="B1094" t="str">
            <v>X228500</v>
          </cell>
          <cell r="C1094" t="str">
            <v>Acc Deprn Packaging</v>
          </cell>
          <cell r="D1094" t="str">
            <v>Accumulated Depreciation - Durable Packaging</v>
          </cell>
          <cell r="E1094" t="str">
            <v>X</v>
          </cell>
          <cell r="G1094" t="str">
            <v>X210</v>
          </cell>
          <cell r="H1094" t="str">
            <v>Fixed Assets Local</v>
          </cell>
          <cell r="K1094" t="str">
            <v>02.02.2006</v>
          </cell>
          <cell r="L1094" t="str">
            <v>UNGERAC</v>
          </cell>
          <cell r="M1094">
            <v>93</v>
          </cell>
          <cell r="N1094">
            <v>282860</v>
          </cell>
          <cell r="O1094" t="str">
            <v>Amortissements Emaballages récupérables</v>
          </cell>
        </row>
        <row r="1095">
          <cell r="B1095" t="str">
            <v>X229500</v>
          </cell>
          <cell r="C1095" t="str">
            <v>Acc Deprn Low Value</v>
          </cell>
          <cell r="D1095" t="str">
            <v>Accumulated Depreciation -Low Val Assets (DE Only)</v>
          </cell>
          <cell r="E1095" t="str">
            <v>X</v>
          </cell>
          <cell r="G1095" t="str">
            <v>X210</v>
          </cell>
          <cell r="H1095" t="str">
            <v>Fixed Assets Local</v>
          </cell>
          <cell r="K1095" t="str">
            <v>02.02.2006</v>
          </cell>
          <cell r="L1095" t="str">
            <v>UNGERAC</v>
          </cell>
          <cell r="M1095">
            <v>93</v>
          </cell>
          <cell r="N1095">
            <v>281800</v>
          </cell>
          <cell r="O1095" t="str">
            <v>Amortissements autres immobilisations</v>
          </cell>
        </row>
        <row r="1096">
          <cell r="B1096" t="str">
            <v>X231000</v>
          </cell>
          <cell r="C1096" t="str">
            <v>IA Software Licences</v>
          </cell>
          <cell r="D1096" t="str">
            <v>Intangible Assets at Cost - Software Licences</v>
          </cell>
          <cell r="E1096" t="str">
            <v>X</v>
          </cell>
          <cell r="G1096" t="str">
            <v>X210</v>
          </cell>
          <cell r="H1096" t="str">
            <v>Fixed Assets Local</v>
          </cell>
          <cell r="K1096" t="str">
            <v>27.03.2006</v>
          </cell>
          <cell r="L1096" t="str">
            <v>UNGERAC</v>
          </cell>
          <cell r="M1096">
            <v>93</v>
          </cell>
          <cell r="N1096">
            <v>213010</v>
          </cell>
          <cell r="O1096" t="str">
            <v>Autes logiciels</v>
          </cell>
        </row>
        <row r="1097">
          <cell r="B1097" t="str">
            <v>X231500</v>
          </cell>
          <cell r="C1097" t="str">
            <v>IA ERP Licences</v>
          </cell>
          <cell r="D1097" t="str">
            <v>Intangible Assets at Cost - ERP Software Licences</v>
          </cell>
          <cell r="E1097" t="str">
            <v>X</v>
          </cell>
          <cell r="G1097" t="str">
            <v>X210</v>
          </cell>
          <cell r="H1097" t="str">
            <v>Fixed Assets Local</v>
          </cell>
          <cell r="K1097" t="str">
            <v>02.02.2006</v>
          </cell>
          <cell r="L1097" t="str">
            <v>UNGERAC</v>
          </cell>
          <cell r="M1097">
            <v>93</v>
          </cell>
          <cell r="N1097">
            <v>213000</v>
          </cell>
          <cell r="O1097" t="str">
            <v>Logiciels</v>
          </cell>
        </row>
        <row r="1098">
          <cell r="B1098" t="str">
            <v>X239000</v>
          </cell>
          <cell r="C1098" t="str">
            <v>IA Other</v>
          </cell>
          <cell r="D1098" t="str">
            <v>Intangible Assets at Cost - Other Intangibles</v>
          </cell>
          <cell r="E1098" t="str">
            <v>X</v>
          </cell>
          <cell r="G1098" t="str">
            <v>X210</v>
          </cell>
          <cell r="H1098" t="str">
            <v>Fixed Assets Local</v>
          </cell>
          <cell r="K1098" t="str">
            <v>27.03.2006</v>
          </cell>
          <cell r="L1098" t="str">
            <v>UNGERAC</v>
          </cell>
          <cell r="M1098">
            <v>93</v>
          </cell>
          <cell r="N1098">
            <v>218000</v>
          </cell>
          <cell r="O1098" t="str">
            <v>Autres immobilisations incorporelles</v>
          </cell>
        </row>
        <row r="1099">
          <cell r="B1099" t="str">
            <v>X241000</v>
          </cell>
          <cell r="C1099" t="str">
            <v>Acc Amort Software</v>
          </cell>
          <cell r="D1099" t="str">
            <v>Accumulated Amortisation - Software Licences</v>
          </cell>
          <cell r="E1099" t="str">
            <v>X</v>
          </cell>
          <cell r="G1099" t="str">
            <v>X210</v>
          </cell>
          <cell r="H1099" t="str">
            <v>Fixed Assets Local</v>
          </cell>
          <cell r="K1099" t="str">
            <v>02.02.2006</v>
          </cell>
          <cell r="L1099" t="str">
            <v>UNGERAC</v>
          </cell>
          <cell r="M1099">
            <v>93</v>
          </cell>
          <cell r="N1099">
            <v>281301</v>
          </cell>
          <cell r="O1099" t="str">
            <v>Amortissments Autes logiciels</v>
          </cell>
        </row>
        <row r="1100">
          <cell r="B1100" t="str">
            <v>X241500</v>
          </cell>
          <cell r="C1100" t="str">
            <v>Acc Amort ERP</v>
          </cell>
          <cell r="D1100" t="str">
            <v>Accumulated Amortisation - ERP Software Licences</v>
          </cell>
          <cell r="E1100" t="str">
            <v>X</v>
          </cell>
          <cell r="G1100" t="str">
            <v>X210</v>
          </cell>
          <cell r="H1100" t="str">
            <v>Fixed Assets Local</v>
          </cell>
          <cell r="K1100" t="str">
            <v>02.02.2006</v>
          </cell>
          <cell r="L1100" t="str">
            <v>UNGERAC</v>
          </cell>
          <cell r="M1100">
            <v>93</v>
          </cell>
          <cell r="N1100">
            <v>281300</v>
          </cell>
          <cell r="O1100" t="str">
            <v>Amortissement Logiciels</v>
          </cell>
        </row>
        <row r="1101">
          <cell r="B1101" t="str">
            <v>X242000</v>
          </cell>
          <cell r="C1101" t="str">
            <v>Acc Amort Goodwill</v>
          </cell>
          <cell r="D1101" t="str">
            <v>Accumulated Amortisation - Goodwill</v>
          </cell>
          <cell r="E1101" t="str">
            <v>X</v>
          </cell>
          <cell r="G1101" t="str">
            <v>X210</v>
          </cell>
          <cell r="H1101" t="str">
            <v>Fixed Assets Local</v>
          </cell>
          <cell r="K1101" t="str">
            <v>02.02.2006</v>
          </cell>
          <cell r="L1101" t="str">
            <v>UNGERAC</v>
          </cell>
          <cell r="M1101">
            <v>93</v>
          </cell>
          <cell r="N1101">
            <v>281000</v>
          </cell>
          <cell r="O1101" t="str">
            <v>Amortissements des immobilisations incorporelles</v>
          </cell>
        </row>
        <row r="1102">
          <cell r="B1102" t="str">
            <v>X243000</v>
          </cell>
          <cell r="C1102" t="str">
            <v>Acc Amort Intel Prop</v>
          </cell>
          <cell r="D1102" t="str">
            <v>Accumulated Amortisation - Intellectual Property</v>
          </cell>
          <cell r="E1102" t="str">
            <v>X</v>
          </cell>
          <cell r="G1102" t="str">
            <v>X210</v>
          </cell>
          <cell r="H1102" t="str">
            <v>Fixed Assets Local</v>
          </cell>
          <cell r="K1102" t="str">
            <v>02.02.2006</v>
          </cell>
          <cell r="L1102" t="str">
            <v>UNGERAC</v>
          </cell>
          <cell r="M1102">
            <v>93</v>
          </cell>
          <cell r="N1102">
            <v>281200</v>
          </cell>
          <cell r="O1102" t="str">
            <v>Amortissments Concessions de marques</v>
          </cell>
        </row>
        <row r="1103">
          <cell r="B1103" t="str">
            <v>X244000</v>
          </cell>
          <cell r="C1103" t="str">
            <v>Accum Amort Other</v>
          </cell>
          <cell r="D1103" t="str">
            <v>Accumulated Amortisation - Other Intangibles</v>
          </cell>
          <cell r="E1103" t="str">
            <v>X</v>
          </cell>
          <cell r="G1103" t="str">
            <v>X210</v>
          </cell>
          <cell r="H1103" t="str">
            <v>Fixed Assets Local</v>
          </cell>
          <cell r="K1103" t="str">
            <v>27.03.2006</v>
          </cell>
          <cell r="L1103" t="str">
            <v>UNGERAC</v>
          </cell>
          <cell r="M1103">
            <v>93</v>
          </cell>
          <cell r="N1103">
            <v>281800</v>
          </cell>
          <cell r="O1103" t="str">
            <v>Amortissements autres immobilisations</v>
          </cell>
        </row>
        <row r="1104">
          <cell r="B1104" t="str">
            <v>X249000</v>
          </cell>
          <cell r="C1104" t="str">
            <v>Accum Amort Other</v>
          </cell>
          <cell r="D1104" t="str">
            <v>Accumulated Amortisation - Other Intangibles</v>
          </cell>
          <cell r="E1104" t="str">
            <v>X</v>
          </cell>
          <cell r="G1104" t="str">
            <v>X210</v>
          </cell>
          <cell r="H1104" t="str">
            <v>Fixed Assets Local</v>
          </cell>
          <cell r="K1104" t="str">
            <v>27.06.2006</v>
          </cell>
          <cell r="L1104" t="str">
            <v>RFC_COMM</v>
          </cell>
          <cell r="M1104">
            <v>93</v>
          </cell>
          <cell r="N1104">
            <v>281800</v>
          </cell>
          <cell r="O1104" t="str">
            <v>Amortissements autres immobilisations</v>
          </cell>
        </row>
        <row r="1105">
          <cell r="B1105" t="str">
            <v>X368000</v>
          </cell>
          <cell r="C1105" t="str">
            <v>Unreal Gains/Losses</v>
          </cell>
          <cell r="D1105" t="str">
            <v>Unrealised Gains and Losses</v>
          </cell>
          <cell r="E1105" t="str">
            <v>X</v>
          </cell>
          <cell r="G1105" t="str">
            <v>X360</v>
          </cell>
          <cell r="H1105" t="str">
            <v>Payables Local</v>
          </cell>
          <cell r="K1105" t="str">
            <v>05.09.2006</v>
          </cell>
          <cell r="L1105" t="str">
            <v>HARDYJA</v>
          </cell>
          <cell r="M1105">
            <v>93</v>
          </cell>
          <cell r="N1105">
            <v>465000</v>
          </cell>
          <cell r="O1105" t="str">
            <v>Différence de conversion sur éléments courants</v>
          </cell>
        </row>
        <row r="1106">
          <cell r="B1106" t="str">
            <v>X382009</v>
          </cell>
          <cell r="C1106" t="str">
            <v>Other Accrued Exp.</v>
          </cell>
          <cell r="D1106" t="str">
            <v>Other Accrued Expenses</v>
          </cell>
          <cell r="E1106" t="str">
            <v>X</v>
          </cell>
          <cell r="G1106" t="str">
            <v>X380</v>
          </cell>
          <cell r="H1106" t="str">
            <v>Other Creditors Local</v>
          </cell>
          <cell r="K1106" t="str">
            <v>30.04.2008</v>
          </cell>
          <cell r="L1106" t="str">
            <v>RFC_COMM</v>
          </cell>
          <cell r="M1106">
            <v>93</v>
          </cell>
          <cell r="N1106">
            <v>428610</v>
          </cell>
          <cell r="O1106" t="str">
            <v>Autres charges à payer</v>
          </cell>
        </row>
        <row r="1107">
          <cell r="B1107" t="str">
            <v>X432100</v>
          </cell>
          <cell r="C1107" t="str">
            <v>Personnel Provision</v>
          </cell>
          <cell r="D1107" t="str">
            <v>Provisions for other  long-term employee benefits</v>
          </cell>
          <cell r="E1107" t="str">
            <v>X</v>
          </cell>
          <cell r="G1107" t="str">
            <v>X410</v>
          </cell>
          <cell r="H1107" t="str">
            <v>Long Term Liabilities Local</v>
          </cell>
          <cell r="K1107" t="str">
            <v>23.12.2014</v>
          </cell>
          <cell r="L1107" t="str">
            <v>RFC_COMM</v>
          </cell>
          <cell r="M1107">
            <v>93</v>
          </cell>
        </row>
        <row r="1108">
          <cell r="B1108" t="str">
            <v>X432200</v>
          </cell>
          <cell r="C1108" t="str">
            <v>Warranty Provisions</v>
          </cell>
          <cell r="D1108" t="str">
            <v>Warranty Provisions</v>
          </cell>
          <cell r="E1108" t="str">
            <v>X</v>
          </cell>
          <cell r="G1108" t="str">
            <v>X410</v>
          </cell>
          <cell r="H1108" t="str">
            <v>Long Term Liabilities Local</v>
          </cell>
          <cell r="K1108" t="str">
            <v>23.12.2014</v>
          </cell>
          <cell r="L1108" t="str">
            <v>RFC_COMM</v>
          </cell>
          <cell r="M1108">
            <v>93</v>
          </cell>
        </row>
        <row r="1109">
          <cell r="B1109" t="str">
            <v>X432300</v>
          </cell>
          <cell r="C1109" t="str">
            <v>Customer Claims</v>
          </cell>
          <cell r="D1109" t="str">
            <v>Customer Claims</v>
          </cell>
          <cell r="E1109" t="str">
            <v>X</v>
          </cell>
          <cell r="G1109" t="str">
            <v>X410</v>
          </cell>
          <cell r="H1109" t="str">
            <v>Long Term Liabilities Local</v>
          </cell>
          <cell r="K1109" t="str">
            <v>23.12.2014</v>
          </cell>
          <cell r="L1109" t="str">
            <v>RFC_COMM</v>
          </cell>
          <cell r="M1109">
            <v>93</v>
          </cell>
        </row>
        <row r="1110">
          <cell r="B1110" t="str">
            <v>X432400</v>
          </cell>
          <cell r="C1110" t="str">
            <v>Onerous contracts</v>
          </cell>
          <cell r="D1110" t="str">
            <v>Onerous contracts</v>
          </cell>
          <cell r="E1110" t="str">
            <v>X</v>
          </cell>
          <cell r="G1110" t="str">
            <v>X410</v>
          </cell>
          <cell r="H1110" t="str">
            <v>Long Term Liabilities Local</v>
          </cell>
          <cell r="K1110" t="str">
            <v>23.12.2014</v>
          </cell>
          <cell r="L1110" t="str">
            <v>RFC_COMM</v>
          </cell>
          <cell r="M1110">
            <v>93</v>
          </cell>
        </row>
        <row r="1111">
          <cell r="B1111" t="str">
            <v>X432500</v>
          </cell>
          <cell r="C1111" t="str">
            <v>Provision for disman</v>
          </cell>
          <cell r="D1111" t="str">
            <v>Provision for dismantling and removing</v>
          </cell>
          <cell r="E1111" t="str">
            <v>X</v>
          </cell>
          <cell r="G1111" t="str">
            <v>X410</v>
          </cell>
          <cell r="H1111" t="str">
            <v>Long Term Liabilities Local</v>
          </cell>
          <cell r="K1111" t="str">
            <v>23.12.2014</v>
          </cell>
          <cell r="L1111" t="str">
            <v>RFC_COMM</v>
          </cell>
          <cell r="M1111">
            <v>93</v>
          </cell>
        </row>
        <row r="1112">
          <cell r="B1112" t="str">
            <v>X432600</v>
          </cell>
          <cell r="C1112" t="str">
            <v>Miscellaneous Provis</v>
          </cell>
          <cell r="D1112" t="str">
            <v>Miscellaneous Provisions</v>
          </cell>
          <cell r="E1112" t="str">
            <v>X</v>
          </cell>
          <cell r="G1112" t="str">
            <v>X410</v>
          </cell>
          <cell r="H1112" t="str">
            <v>Long Term Liabilities Local</v>
          </cell>
          <cell r="K1112" t="str">
            <v>23.12.2014</v>
          </cell>
          <cell r="L1112" t="str">
            <v>RFC_COMM</v>
          </cell>
          <cell r="M1112">
            <v>93</v>
          </cell>
        </row>
        <row r="1113">
          <cell r="B1113" t="str">
            <v>X451008</v>
          </cell>
          <cell r="C1113" t="str">
            <v>Profit &amp; Loss 2008</v>
          </cell>
          <cell r="D1113" t="str">
            <v>Profit and loss FY 2008</v>
          </cell>
          <cell r="E1113" t="str">
            <v>X</v>
          </cell>
          <cell r="G1113" t="str">
            <v>X440</v>
          </cell>
          <cell r="H1113" t="str">
            <v>Capital and Reserves Local</v>
          </cell>
          <cell r="K1113" t="str">
            <v>23.01.2009</v>
          </cell>
          <cell r="L1113" t="str">
            <v>RFC_COMM</v>
          </cell>
          <cell r="M1113">
            <v>93</v>
          </cell>
          <cell r="N1113">
            <v>131000</v>
          </cell>
          <cell r="O1113" t="str">
            <v>Résultat de l'exercice</v>
          </cell>
        </row>
        <row r="1114">
          <cell r="B1114" t="str">
            <v>X451099</v>
          </cell>
          <cell r="C1114" t="str">
            <v>Cum ret earnings PY</v>
          </cell>
          <cell r="D1114" t="str">
            <v>Cumulated retained earnings from prior years</v>
          </cell>
          <cell r="E1114" t="str">
            <v>X</v>
          </cell>
          <cell r="G1114" t="str">
            <v>X440</v>
          </cell>
          <cell r="H1114" t="str">
            <v>Capital and Reserves Local</v>
          </cell>
          <cell r="K1114" t="str">
            <v>07.02.2008</v>
          </cell>
          <cell r="L1114" t="str">
            <v>RFC_COMM</v>
          </cell>
          <cell r="M1114">
            <v>93</v>
          </cell>
          <cell r="N1114">
            <v>121000</v>
          </cell>
          <cell r="O1114" t="str">
            <v>Résultats reportés</v>
          </cell>
        </row>
        <row r="1115">
          <cell r="B1115" t="str">
            <v>X452000</v>
          </cell>
          <cell r="C1115" t="str">
            <v>CY Profit / Loss</v>
          </cell>
          <cell r="D1115" t="str">
            <v>Current Year Profit and Loss</v>
          </cell>
          <cell r="E1115" t="str">
            <v>X</v>
          </cell>
          <cell r="G1115" t="str">
            <v>X440</v>
          </cell>
          <cell r="H1115" t="str">
            <v>Capital and Reserves Local</v>
          </cell>
          <cell r="K1115" t="str">
            <v>07.02.2008</v>
          </cell>
          <cell r="L1115" t="str">
            <v>RFC_COMM</v>
          </cell>
          <cell r="M1115">
            <v>93</v>
          </cell>
          <cell r="N1115">
            <v>131000</v>
          </cell>
          <cell r="O1115" t="str">
            <v>Résultat de l'exercice</v>
          </cell>
        </row>
        <row r="1116">
          <cell r="B1116" t="str">
            <v>X453011</v>
          </cell>
          <cell r="C1116" t="str">
            <v>Reserve Translation-</v>
          </cell>
          <cell r="D1116" t="str">
            <v>Reserve Translation- Fixed Assets Revalaution</v>
          </cell>
          <cell r="E1116" t="str">
            <v>X</v>
          </cell>
          <cell r="G1116" t="str">
            <v>X440</v>
          </cell>
          <cell r="H1116" t="str">
            <v>Capital and Reserves Local</v>
          </cell>
          <cell r="K1116" t="str">
            <v>01.02.2012</v>
          </cell>
          <cell r="L1116" t="str">
            <v>KARSANRI</v>
          </cell>
          <cell r="M1116">
            <v>93</v>
          </cell>
          <cell r="N1116">
            <v>118000</v>
          </cell>
          <cell r="O1116" t="str">
            <v>Autres réserves</v>
          </cell>
        </row>
        <row r="1117">
          <cell r="B1117" t="str">
            <v>X665000</v>
          </cell>
          <cell r="C1117" t="str">
            <v>Offset Purch. Acc.</v>
          </cell>
          <cell r="D1117" t="str">
            <v>Offset Purchasing Account</v>
          </cell>
          <cell r="F1117" t="str">
            <v>YX</v>
          </cell>
          <cell r="G1117" t="str">
            <v>X660</v>
          </cell>
          <cell r="H1117" t="str">
            <v>Cost of Sales - others Local</v>
          </cell>
          <cell r="K1117" t="str">
            <v>02.02.2006</v>
          </cell>
          <cell r="L1117" t="str">
            <v>UNGERAC</v>
          </cell>
          <cell r="M1117">
            <v>93</v>
          </cell>
          <cell r="N1117">
            <v>601001</v>
          </cell>
          <cell r="O1117" t="str">
            <v>Achats .stockés</v>
          </cell>
        </row>
        <row r="1118">
          <cell r="B1118" t="str">
            <v>X699100</v>
          </cell>
          <cell r="C1118" t="str">
            <v>Purch. Freight acc.</v>
          </cell>
          <cell r="D1118" t="str">
            <v>Purch. Freight account</v>
          </cell>
          <cell r="F1118" t="str">
            <v>YX</v>
          </cell>
          <cell r="G1118" t="str">
            <v>X660</v>
          </cell>
          <cell r="H1118" t="str">
            <v>Cost of Sales - others Local</v>
          </cell>
          <cell r="K1118" t="str">
            <v>23.06.2006</v>
          </cell>
          <cell r="L1118" t="str">
            <v>FI_MIG</v>
          </cell>
          <cell r="M1118">
            <v>93</v>
          </cell>
          <cell r="N1118">
            <v>624100</v>
          </cell>
          <cell r="O1118" t="str">
            <v>Transport sur les achats</v>
          </cell>
        </row>
        <row r="1119">
          <cell r="B1119" t="str">
            <v>X699200</v>
          </cell>
          <cell r="C1119" t="str">
            <v>Purchasing AC ID</v>
          </cell>
          <cell r="D1119" t="str">
            <v>Purchasing AC Import Duties</v>
          </cell>
          <cell r="F1119" t="str">
            <v>YX</v>
          </cell>
          <cell r="G1119" t="str">
            <v>X660</v>
          </cell>
          <cell r="H1119" t="str">
            <v>Cost of Sales - others Local</v>
          </cell>
          <cell r="K1119" t="str">
            <v>20.03.2007</v>
          </cell>
          <cell r="L1119" t="str">
            <v>HARDYJA</v>
          </cell>
          <cell r="M1119">
            <v>93</v>
          </cell>
          <cell r="N1119">
            <v>624110</v>
          </cell>
          <cell r="O1119" t="str">
            <v>Frais annexes à l'import</v>
          </cell>
        </row>
        <row r="1120">
          <cell r="B1120" t="str">
            <v>X699300</v>
          </cell>
          <cell r="C1120" t="str">
            <v>Purchasing AC RM</v>
          </cell>
          <cell r="D1120" t="str">
            <v>Purchasing AC Raw Materials</v>
          </cell>
          <cell r="F1120" t="str">
            <v>YX</v>
          </cell>
          <cell r="G1120" t="str">
            <v>X660</v>
          </cell>
          <cell r="H1120" t="str">
            <v>Cost of Sales - others Local</v>
          </cell>
          <cell r="K1120" t="str">
            <v>20.03.2007</v>
          </cell>
          <cell r="L1120" t="str">
            <v>HARDYJA</v>
          </cell>
          <cell r="M1120">
            <v>93</v>
          </cell>
          <cell r="N1120">
            <v>601000</v>
          </cell>
          <cell r="O1120" t="str">
            <v>Ach.stockés- Matières prem. et fournitures liées</v>
          </cell>
        </row>
        <row r="1121">
          <cell r="B1121" t="str">
            <v>X699400</v>
          </cell>
          <cell r="C1121" t="str">
            <v>Purchasing AC SFG</v>
          </cell>
          <cell r="D1121" t="str">
            <v>Purchasing AC Semi-finished goods</v>
          </cell>
          <cell r="F1121" t="str">
            <v>YX</v>
          </cell>
          <cell r="G1121" t="str">
            <v>X660</v>
          </cell>
          <cell r="H1121" t="str">
            <v>Cost of Sales - others Local</v>
          </cell>
          <cell r="K1121" t="str">
            <v>20.03.2007</v>
          </cell>
          <cell r="L1121" t="str">
            <v>HARDYJA</v>
          </cell>
          <cell r="M1121">
            <v>93</v>
          </cell>
          <cell r="N1121">
            <v>607010</v>
          </cell>
          <cell r="O1121" t="str">
            <v>Achats des produits encours</v>
          </cell>
        </row>
        <row r="1122">
          <cell r="B1122" t="str">
            <v>X699500</v>
          </cell>
          <cell r="C1122" t="str">
            <v>Purchasing AC FG</v>
          </cell>
          <cell r="D1122" t="str">
            <v>Purchasing AC Finished Goods</v>
          </cell>
          <cell r="F1122" t="str">
            <v>YX</v>
          </cell>
          <cell r="G1122" t="str">
            <v>X660</v>
          </cell>
          <cell r="H1122" t="str">
            <v>Cost of Sales - others Local</v>
          </cell>
          <cell r="K1122" t="str">
            <v>20.03.2007</v>
          </cell>
          <cell r="L1122" t="str">
            <v>HARDYJA</v>
          </cell>
          <cell r="M1122">
            <v>93</v>
          </cell>
          <cell r="N1122">
            <v>607000</v>
          </cell>
          <cell r="O1122" t="str">
            <v>Achats de marchandises</v>
          </cell>
        </row>
        <row r="1123">
          <cell r="B1123" t="str">
            <v>X731000</v>
          </cell>
          <cell r="C1123" t="str">
            <v>Salaries Basic</v>
          </cell>
          <cell r="D1123" t="str">
            <v>Salaries - Basic</v>
          </cell>
          <cell r="F1123" t="str">
            <v>YX</v>
          </cell>
          <cell r="G1123" t="str">
            <v>X730</v>
          </cell>
          <cell r="H1123" t="str">
            <v>Personnel Costs</v>
          </cell>
          <cell r="K1123" t="str">
            <v>07.05.2008</v>
          </cell>
          <cell r="L1123" t="str">
            <v>UNGERAC</v>
          </cell>
          <cell r="M1123">
            <v>93</v>
          </cell>
          <cell r="N1123">
            <v>640010</v>
          </cell>
          <cell r="O1123" t="str">
            <v>Appointements et salaires</v>
          </cell>
        </row>
        <row r="1124">
          <cell r="B1124" t="str">
            <v>X831500</v>
          </cell>
          <cell r="C1124" t="str">
            <v>Off Equip &amp; Supplies</v>
          </cell>
          <cell r="D1124" t="str">
            <v>Office - Low Value Asset Depreciation (Germany)</v>
          </cell>
          <cell r="F1124" t="str">
            <v>YX</v>
          </cell>
          <cell r="G1124" t="str">
            <v>X800</v>
          </cell>
          <cell r="H1124" t="str">
            <v>Establishment Costs Local</v>
          </cell>
          <cell r="K1124" t="str">
            <v>02.02.2006</v>
          </cell>
          <cell r="L1124" t="str">
            <v>UNGERAC</v>
          </cell>
          <cell r="M1124">
            <v>93</v>
          </cell>
          <cell r="N1124">
            <v>638100</v>
          </cell>
          <cell r="O1124" t="str">
            <v>Charges diverses ordinaires</v>
          </cell>
        </row>
        <row r="1125">
          <cell r="B1125" t="str">
            <v>X842000</v>
          </cell>
          <cell r="C1125" t="str">
            <v>Deprn Buildings</v>
          </cell>
          <cell r="D1125" t="str">
            <v>Depreciation - Buildings</v>
          </cell>
          <cell r="F1125" t="str">
            <v>YX</v>
          </cell>
          <cell r="G1125" t="str">
            <v>X840</v>
          </cell>
          <cell r="H1125" t="str">
            <v>Depreciation Local</v>
          </cell>
          <cell r="K1125" t="str">
            <v>02.02.2006</v>
          </cell>
          <cell r="L1125" t="str">
            <v>UNGERAC</v>
          </cell>
          <cell r="M1125">
            <v>93</v>
          </cell>
          <cell r="N1125">
            <v>681121</v>
          </cell>
          <cell r="O1125" t="str">
            <v>DEA constructions</v>
          </cell>
        </row>
        <row r="1126">
          <cell r="B1126" t="str">
            <v>X843000</v>
          </cell>
          <cell r="C1126" t="str">
            <v>Deprn Leasehold Imps</v>
          </cell>
          <cell r="D1126" t="str">
            <v>Depreciation - Leasehold Improvements</v>
          </cell>
          <cell r="F1126" t="str">
            <v>YX</v>
          </cell>
          <cell r="G1126" t="str">
            <v>X840</v>
          </cell>
          <cell r="H1126" t="str">
            <v>Depreciation Local</v>
          </cell>
          <cell r="K1126" t="str">
            <v>02.02.2006</v>
          </cell>
          <cell r="L1126" t="str">
            <v>UNGERAC</v>
          </cell>
          <cell r="M1126">
            <v>93</v>
          </cell>
          <cell r="N1126">
            <v>681129</v>
          </cell>
          <cell r="O1126" t="str">
            <v>DEA d'agencements et autres installations</v>
          </cell>
        </row>
        <row r="1127">
          <cell r="B1127" t="str">
            <v>X844000</v>
          </cell>
          <cell r="C1127" t="str">
            <v>Deprn Office M&amp;E</v>
          </cell>
          <cell r="D1127" t="str">
            <v>Depreciation - Machinery and Equipment (Office)</v>
          </cell>
          <cell r="F1127" t="str">
            <v>YX</v>
          </cell>
          <cell r="G1127" t="str">
            <v>X840</v>
          </cell>
          <cell r="H1127" t="str">
            <v>Depreciation Local</v>
          </cell>
          <cell r="K1127" t="str">
            <v>02.02.2006</v>
          </cell>
          <cell r="L1127" t="str">
            <v>UNGERAC</v>
          </cell>
          <cell r="M1127">
            <v>93</v>
          </cell>
          <cell r="N1127">
            <v>681126</v>
          </cell>
          <cell r="O1127" t="str">
            <v>DEA Mobilier et matériel de bureau</v>
          </cell>
        </row>
        <row r="1128">
          <cell r="B1128" t="str">
            <v>X844100</v>
          </cell>
          <cell r="C1128" t="str">
            <v>Deprn Production M&amp;E</v>
          </cell>
          <cell r="D1128" t="str">
            <v>Depreciation - Machinery and Equipment (Manu)</v>
          </cell>
          <cell r="F1128" t="str">
            <v>YX</v>
          </cell>
          <cell r="G1128" t="str">
            <v>X840</v>
          </cell>
          <cell r="H1128" t="str">
            <v>Depreciation Local</v>
          </cell>
          <cell r="K1128" t="str">
            <v>02.02.2006</v>
          </cell>
          <cell r="L1128" t="str">
            <v>UNGERAC</v>
          </cell>
          <cell r="M1128">
            <v>93</v>
          </cell>
          <cell r="N1128">
            <v>681122</v>
          </cell>
          <cell r="O1128" t="str">
            <v>DEA materiel et outillage de production</v>
          </cell>
        </row>
        <row r="1129">
          <cell r="B1129" t="str">
            <v>X844500</v>
          </cell>
          <cell r="C1129" t="str">
            <v>Deprn Comps Periph</v>
          </cell>
          <cell r="D1129" t="str">
            <v>Depreciation - Computers &amp; Peripherals</v>
          </cell>
          <cell r="F1129" t="str">
            <v>YX</v>
          </cell>
          <cell r="G1129" t="str">
            <v>X840</v>
          </cell>
          <cell r="H1129" t="str">
            <v>Depreciation Local</v>
          </cell>
          <cell r="K1129" t="str">
            <v>02.02.2006</v>
          </cell>
          <cell r="L1129" t="str">
            <v>UNGERAC</v>
          </cell>
          <cell r="M1129">
            <v>93</v>
          </cell>
          <cell r="N1129">
            <v>681128</v>
          </cell>
          <cell r="O1129" t="str">
            <v>DEA matériel informatique</v>
          </cell>
        </row>
        <row r="1130">
          <cell r="B1130" t="str">
            <v>X845000</v>
          </cell>
          <cell r="C1130" t="str">
            <v>Deprn Furn Fixtures</v>
          </cell>
          <cell r="D1130" t="str">
            <v>Depreciation - Furniture and Fixtures</v>
          </cell>
          <cell r="F1130" t="str">
            <v>YX</v>
          </cell>
          <cell r="G1130" t="str">
            <v>X840</v>
          </cell>
          <cell r="H1130" t="str">
            <v>Depreciation Local</v>
          </cell>
          <cell r="K1130" t="str">
            <v>02.02.2006</v>
          </cell>
          <cell r="L1130" t="str">
            <v>UNGERAC</v>
          </cell>
          <cell r="M1130">
            <v>93</v>
          </cell>
          <cell r="N1130">
            <v>681127</v>
          </cell>
          <cell r="O1130" t="str">
            <v>DEA</v>
          </cell>
        </row>
        <row r="1131">
          <cell r="B1131" t="str">
            <v>X846000</v>
          </cell>
          <cell r="C1131" t="str">
            <v>Deprn Motor Vehicles</v>
          </cell>
          <cell r="D1131" t="str">
            <v>Depreciation - Motor Vehicles</v>
          </cell>
          <cell r="F1131" t="str">
            <v>YX</v>
          </cell>
          <cell r="G1131" t="str">
            <v>X840</v>
          </cell>
          <cell r="H1131" t="str">
            <v>Depreciation Local</v>
          </cell>
          <cell r="K1131" t="str">
            <v>02.02.2006</v>
          </cell>
          <cell r="L1131" t="str">
            <v>UNGERAC</v>
          </cell>
          <cell r="M1131">
            <v>93</v>
          </cell>
          <cell r="N1131">
            <v>681125</v>
          </cell>
          <cell r="O1131" t="str">
            <v>DEA materiel du transport</v>
          </cell>
        </row>
        <row r="1132">
          <cell r="B1132" t="str">
            <v>X847000</v>
          </cell>
          <cell r="C1132" t="str">
            <v>Deprn Leased Assets</v>
          </cell>
          <cell r="D1132" t="str">
            <v>Depreciation - Leased Assets</v>
          </cell>
          <cell r="F1132" t="str">
            <v>YX</v>
          </cell>
          <cell r="G1132" t="str">
            <v>X840</v>
          </cell>
          <cell r="H1132" t="str">
            <v>Depreciation Local</v>
          </cell>
          <cell r="K1132" t="str">
            <v>02.02.2006</v>
          </cell>
          <cell r="L1132" t="str">
            <v>UNGERAC</v>
          </cell>
          <cell r="M1132">
            <v>93</v>
          </cell>
          <cell r="N1132">
            <v>681620</v>
          </cell>
          <cell r="O1132" t="str">
            <v>dot amort Immobilisations corporelles</v>
          </cell>
        </row>
        <row r="1133">
          <cell r="B1133" t="str">
            <v>X848000</v>
          </cell>
          <cell r="C1133" t="str">
            <v>Deprn Moulding Dies</v>
          </cell>
          <cell r="D1133" t="str">
            <v>Depreciation - Moulding Dies</v>
          </cell>
          <cell r="F1133" t="str">
            <v>YX</v>
          </cell>
          <cell r="G1133" t="str">
            <v>X840</v>
          </cell>
          <cell r="H1133" t="str">
            <v>Depreciation Local</v>
          </cell>
          <cell r="K1133" t="str">
            <v>02.02.2006</v>
          </cell>
          <cell r="L1133" t="str">
            <v>UNGERAC</v>
          </cell>
          <cell r="M1133">
            <v>93</v>
          </cell>
          <cell r="N1133">
            <v>681124</v>
          </cell>
          <cell r="O1133" t="str">
            <v>DEA</v>
          </cell>
        </row>
        <row r="1134">
          <cell r="B1134" t="str">
            <v>X848500</v>
          </cell>
          <cell r="C1134" t="str">
            <v>Deprn Packaging</v>
          </cell>
          <cell r="D1134" t="str">
            <v>Depreciation - Durable Packaging</v>
          </cell>
          <cell r="F1134" t="str">
            <v>YX</v>
          </cell>
          <cell r="G1134" t="str">
            <v>X840</v>
          </cell>
          <cell r="H1134" t="str">
            <v>Depreciation Local</v>
          </cell>
          <cell r="K1134" t="str">
            <v>02.02.2006</v>
          </cell>
          <cell r="L1134" t="str">
            <v>UNGERAC</v>
          </cell>
          <cell r="M1134">
            <v>93</v>
          </cell>
          <cell r="N1134">
            <v>681123</v>
          </cell>
          <cell r="O1134" t="str">
            <v>DEA emballage récupérable identifiable</v>
          </cell>
        </row>
        <row r="1135">
          <cell r="B1135" t="str">
            <v>X849400</v>
          </cell>
          <cell r="C1135" t="str">
            <v>FA Gains NBV</v>
          </cell>
          <cell r="D1135" t="str">
            <v>Fixed Asset Gains - Net Book Value</v>
          </cell>
          <cell r="F1135" t="str">
            <v>YX</v>
          </cell>
          <cell r="G1135" t="str">
            <v>X840</v>
          </cell>
          <cell r="H1135" t="str">
            <v>Depreciation Local</v>
          </cell>
          <cell r="K1135" t="str">
            <v>02.02.2006</v>
          </cell>
          <cell r="L1135" t="str">
            <v>UNGERAC</v>
          </cell>
          <cell r="M1135">
            <v>93</v>
          </cell>
          <cell r="N1135">
            <v>736000</v>
          </cell>
          <cell r="O1135" t="str">
            <v>Produits nets sur cessions  des immo</v>
          </cell>
        </row>
        <row r="1136">
          <cell r="B1136" t="str">
            <v>X849700</v>
          </cell>
          <cell r="C1136" t="str">
            <v>FA Losses NBV</v>
          </cell>
          <cell r="D1136" t="str">
            <v>Fixed Asset Losses - Net Book Value</v>
          </cell>
          <cell r="F1136" t="str">
            <v>YX</v>
          </cell>
          <cell r="G1136" t="str">
            <v>X840</v>
          </cell>
          <cell r="H1136" t="str">
            <v>Depreciation Local</v>
          </cell>
          <cell r="K1136" t="str">
            <v>02.02.2006</v>
          </cell>
          <cell r="L1136" t="str">
            <v>UNGERAC</v>
          </cell>
          <cell r="M1136">
            <v>93</v>
          </cell>
          <cell r="N1136">
            <v>636000</v>
          </cell>
          <cell r="O1136" t="str">
            <v>Charges nettes sur cessions d'immo</v>
          </cell>
        </row>
        <row r="1137">
          <cell r="B1137" t="str">
            <v>X849900</v>
          </cell>
          <cell r="C1137" t="str">
            <v>FA Disposal Clearing</v>
          </cell>
          <cell r="D1137" t="str">
            <v>Fixed Asset Gains/Losses - Clearing Account</v>
          </cell>
          <cell r="F1137" t="str">
            <v>YX</v>
          </cell>
          <cell r="G1137" t="str">
            <v>X840</v>
          </cell>
          <cell r="H1137" t="str">
            <v>Depreciation Local</v>
          </cell>
          <cell r="K1137" t="str">
            <v>02.02.2006</v>
          </cell>
          <cell r="L1137" t="str">
            <v>UNGERAC</v>
          </cell>
          <cell r="M1137">
            <v>93</v>
          </cell>
          <cell r="N1137">
            <v>736000</v>
          </cell>
          <cell r="O1137" t="str">
            <v>Produits nets sur cessions  des immo</v>
          </cell>
        </row>
        <row r="1138">
          <cell r="B1138" t="str">
            <v>X851000</v>
          </cell>
          <cell r="C1138" t="str">
            <v>Amort Software</v>
          </cell>
          <cell r="D1138" t="str">
            <v>Amortisation - Software</v>
          </cell>
          <cell r="F1138" t="str">
            <v>YX</v>
          </cell>
          <cell r="G1138" t="str">
            <v>X850</v>
          </cell>
          <cell r="H1138" t="str">
            <v>Amortisation Local</v>
          </cell>
          <cell r="K1138" t="str">
            <v>02.02.2006</v>
          </cell>
          <cell r="L1138" t="str">
            <v>UNGERAC</v>
          </cell>
          <cell r="M1138">
            <v>93</v>
          </cell>
          <cell r="N1138">
            <v>681112</v>
          </cell>
          <cell r="O1138" t="str">
            <v>DEA Logiciel et progiciel</v>
          </cell>
        </row>
        <row r="1139">
          <cell r="B1139" t="str">
            <v>X851500</v>
          </cell>
          <cell r="C1139" t="str">
            <v>Amortisation - ERP</v>
          </cell>
          <cell r="D1139" t="str">
            <v>Amortisation - ERP Software</v>
          </cell>
          <cell r="F1139" t="str">
            <v>YX</v>
          </cell>
          <cell r="G1139" t="str">
            <v>X850</v>
          </cell>
          <cell r="H1139" t="str">
            <v>Amortisation Local</v>
          </cell>
          <cell r="K1139" t="str">
            <v>02.02.2006</v>
          </cell>
          <cell r="L1139" t="str">
            <v>UNGERAC</v>
          </cell>
          <cell r="M1139">
            <v>93</v>
          </cell>
          <cell r="N1139">
            <v>681113</v>
          </cell>
          <cell r="O1139" t="str">
            <v>DEA ERP</v>
          </cell>
        </row>
        <row r="1140">
          <cell r="B1140" t="str">
            <v>X852000</v>
          </cell>
          <cell r="C1140" t="str">
            <v>Amort Goodwill</v>
          </cell>
          <cell r="D1140" t="str">
            <v>Amortisation - Goodwill</v>
          </cell>
          <cell r="F1140" t="str">
            <v>YX</v>
          </cell>
          <cell r="G1140" t="str">
            <v>X850</v>
          </cell>
          <cell r="H1140" t="str">
            <v>Amortisation Local</v>
          </cell>
          <cell r="K1140" t="str">
            <v>02.02.2006</v>
          </cell>
          <cell r="L1140" t="str">
            <v>UNGERAC</v>
          </cell>
          <cell r="M1140">
            <v>93</v>
          </cell>
          <cell r="N1140">
            <v>681610</v>
          </cell>
          <cell r="O1140" t="str">
            <v>dot amort Immobilisations incorporelles</v>
          </cell>
        </row>
        <row r="1141">
          <cell r="B1141" t="str">
            <v>X853000</v>
          </cell>
          <cell r="C1141" t="str">
            <v>Amort IPR</v>
          </cell>
          <cell r="D1141" t="str">
            <v>Amortisation - Intellectual Property</v>
          </cell>
          <cell r="F1141" t="str">
            <v>YX</v>
          </cell>
          <cell r="G1141" t="str">
            <v>X850</v>
          </cell>
          <cell r="H1141" t="str">
            <v>Amortisation Local</v>
          </cell>
          <cell r="K1141" t="str">
            <v>02.02.2006</v>
          </cell>
          <cell r="L1141" t="str">
            <v>UNGERAC</v>
          </cell>
          <cell r="M1141">
            <v>93</v>
          </cell>
          <cell r="N1141">
            <v>681114</v>
          </cell>
          <cell r="O1141" t="str">
            <v>DEA proprieté intelectuelle</v>
          </cell>
        </row>
        <row r="1142">
          <cell r="B1142" t="str">
            <v>X859000</v>
          </cell>
          <cell r="C1142" t="str">
            <v>Amort Other Intang</v>
          </cell>
          <cell r="D1142" t="str">
            <v>Amortisation - Other Intangibles</v>
          </cell>
          <cell r="F1142" t="str">
            <v>YX</v>
          </cell>
          <cell r="G1142" t="str">
            <v>X850</v>
          </cell>
          <cell r="H1142" t="str">
            <v>Amortisation Local</v>
          </cell>
          <cell r="K1142" t="str">
            <v>02.02.2006</v>
          </cell>
          <cell r="L1142" t="str">
            <v>UNGERAC</v>
          </cell>
          <cell r="M1142">
            <v>93</v>
          </cell>
          <cell r="N1142">
            <v>681111</v>
          </cell>
          <cell r="O1142" t="str">
            <v>DEA des immobilistaion en non valeurs</v>
          </cell>
        </row>
        <row r="1143">
          <cell r="B1143" t="str">
            <v>X912000</v>
          </cell>
          <cell r="C1143" t="str">
            <v>Exch Gain Unreal. lc</v>
          </cell>
          <cell r="D1143" t="str">
            <v>Exchange Gains - Unrealised (local)</v>
          </cell>
          <cell r="F1143" t="str">
            <v>YX</v>
          </cell>
          <cell r="G1143" t="str">
            <v>X900</v>
          </cell>
          <cell r="H1143" t="str">
            <v>Non Operating Local</v>
          </cell>
          <cell r="K1143" t="str">
            <v>14.12.2006</v>
          </cell>
          <cell r="L1143" t="str">
            <v>RFC_COMM</v>
          </cell>
          <cell r="M1143">
            <v>93</v>
          </cell>
          <cell r="N1143">
            <v>756100</v>
          </cell>
          <cell r="O1143" t="str">
            <v>Gain de change non realisé</v>
          </cell>
        </row>
        <row r="1144">
          <cell r="B1144" t="str">
            <v>X932000</v>
          </cell>
          <cell r="C1144" t="str">
            <v>Exch Loss Unreal. lc</v>
          </cell>
          <cell r="D1144" t="str">
            <v>Exchange Losses - Unrealised (local)</v>
          </cell>
          <cell r="F1144" t="str">
            <v>YX</v>
          </cell>
          <cell r="G1144" t="str">
            <v>X900</v>
          </cell>
          <cell r="H1144" t="str">
            <v>Non Operating Local</v>
          </cell>
          <cell r="K1144" t="str">
            <v>14.12.2006</v>
          </cell>
          <cell r="L1144" t="str">
            <v>RFC_COMM</v>
          </cell>
          <cell r="M1144">
            <v>93</v>
          </cell>
          <cell r="N1144">
            <v>655200</v>
          </cell>
          <cell r="O1144" t="str">
            <v>Pertes de change non realisee</v>
          </cell>
        </row>
        <row r="1145">
          <cell r="B1145" t="str">
            <v>X949000</v>
          </cell>
          <cell r="C1145" t="str">
            <v>Other Non Operating</v>
          </cell>
          <cell r="D1145" t="str">
            <v>Other Non Operating Expense</v>
          </cell>
          <cell r="F1145" t="str">
            <v>YX</v>
          </cell>
          <cell r="G1145" t="str">
            <v>X900</v>
          </cell>
          <cell r="H1145" t="str">
            <v>Non Operating Local</v>
          </cell>
          <cell r="K1145" t="str">
            <v>02.04.2009</v>
          </cell>
          <cell r="L1145" t="str">
            <v>RFC_COMM</v>
          </cell>
          <cell r="M1145">
            <v>93</v>
          </cell>
          <cell r="N1145">
            <v>617000</v>
          </cell>
          <cell r="O1145" t="str">
            <v>Études, recherches et divers services extérieurs.</v>
          </cell>
        </row>
      </sheetData>
    </sheetDataSet>
  </externalBook>
</externalLink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roua Smirani" refreshedDate="43993.44760752315" createdVersion="6" refreshedVersion="6" minRefreshableVersion="3" recordCount="468" r:id="rId1">
  <cacheSource type="worksheet">
    <worksheetSource ref="A4:Y503" sheet="BG affectée"/>
  </cacheSource>
  <cacheFields count="20">
    <cacheField name="BS/PL (IFRS)" uniqueList="1" numFmtId="0" sqlType="0" hierarchy="0" level="0" databaseField="1">
      <sharedItems count="0" containsBlank="1"/>
    </cacheField>
    <cacheField name="BS/PL (NCT)" uniqueList="1" numFmtId="0" sqlType="0" hierarchy="0" level="0" databaseField="1">
      <sharedItems count="3" containsBlank="1">
        <s v="BS"/>
        <s v="PL"/>
        <m/>
      </sharedItems>
    </cacheField>
    <cacheField name="Left" uniqueList="1" numFmtId="0" sqlType="0" hierarchy="0" level="0" databaseField="1">
      <sharedItems count="0" containsBlank="1"/>
    </cacheField>
    <cacheField name="Cpte gén" uniqueList="1" numFmtId="0" sqlType="0" hierarchy="0" level="0" databaseField="1">
      <sharedItems count="0" containsBlank="1" containsInteger="1" containsMixedTypes="1" containsNumber="1" minValue="1110010" maxValue="9920000"/>
    </cacheField>
    <cacheField name="Cpte NCT" uniqueList="1" numFmtId="0" sqlType="0" hierarchy="0" level="0" databaseField="1">
      <sharedItems count="0" containsBlank="1"/>
    </cacheField>
    <cacheField name="NCT" uniqueList="1" numFmtId="0" sqlType="0" hierarchy="0" level="0" databaseField="1">
      <sharedItems count="0" containsBlank="1" containsInteger="1" containsNumber="1" containsString="0" minValue="212000" maxValue="9720000"/>
    </cacheField>
    <cacheField name="CT" uniqueList="1" numFmtId="0" sqlType="0" hierarchy="0" level="0" databaseField="1">
      <sharedItems count="0" containsBlank="1" containsInteger="1" containsMixedTypes="1" containsNumber="1" minValue="2140000" maxValue="2299000"/>
    </cacheField>
    <cacheField name="Compte IFRS" uniqueList="1" numFmtId="0" sqlType="0" hierarchy="0" level="0" databaseField="1">
      <sharedItems count="0" containsBlank="1" containsInteger="1" containsMixedTypes="1" containsNumber="1" minValue="217710" maxValue="9920000"/>
    </cacheField>
    <cacheField name="Désignation" uniqueList="1" numFmtId="0" sqlType="0" hierarchy="0" level="0" databaseField="1">
      <sharedItems count="0" containsBlank="1"/>
    </cacheField>
    <cacheField name="Solde 31.03.2015" uniqueList="1" numFmtId="0" sqlType="0" hierarchy="0" level="0" databaseField="1">
      <sharedItems count="0" containsBlank="1" containsNumber="1" containsString="0" minValue="-101864705.295" maxValue="97095143.427"/>
    </cacheField>
    <cacheField name="Solde 31.03.2016" uniqueList="1" numFmtId="0" sqlType="0" hierarchy="0" level="0" databaseField="1">
      <sharedItems count="0" containsBlank="1" containsNumber="1" containsString="0" minValue="-123800692.06" maxValue="100660572.31"/>
    </cacheField>
    <cacheField name="Solde 31.03.2017" uniqueList="1" numFmtId="0" sqlType="0" hierarchy="0" level="0" databaseField="1">
      <sharedItems count="0" containsBlank="1" containsNumber="1" containsString="0" minValue="-150461232.05" maxValue="119760122.05"/>
    </cacheField>
    <cacheField name="Solde 31.03.2018" uniqueList="1" numFmtId="0" sqlType="0" hierarchy="0" level="0" databaseField="1">
      <sharedItems count="0" containsBlank="1" containsNumber="1" containsString="0" minValue="-173943553.45" maxValue="133238938.474"/>
    </cacheField>
    <cacheField name="Solde 31.03.2019" uniqueList="1" numFmtId="0" sqlType="0" hierarchy="0" level="0" databaseField="1">
      <sharedItems count="0" containsBlank="1" containsNumber="1" containsString="0" minValue="-203791391.085" maxValue="156294912.514"/>
    </cacheField>
    <cacheField name="Solde 31.03.2020" uniqueList="1" numFmtId="0" sqlType="0" hierarchy="0" level="0" databaseField="1">
      <sharedItems count="0" containsBlank="1" containsNumber="1" containsString="0" minValue="-185663308.521" maxValue="162954938.733"/>
    </cacheField>
    <cacheField name="Affectation rapport 2018" uniqueList="1" numFmtId="0" sqlType="0" hierarchy="0" level="0" databaseField="1">
      <sharedItems count="0" containsBlank="1"/>
    </cacheField>
    <cacheField name="Affectation rapport " uniqueList="1" numFmtId="0" sqlType="0" hierarchy="0" level="0" databaseField="1">
      <sharedItems count="31" containsBlank="1">
        <s v="Liquidités et équivalents de liquidités"/>
        <s v="Clients et comptes rattachés"/>
        <s v="Moins : Provisions sur clients"/>
        <s v="Moins: Provisions pour dépréciation Actifs"/>
        <s v="Moins : provisions IF"/>
        <s v="Autres actifs courants"/>
        <s v="Fournisseurs et comptes rattachés"/>
        <s v="Autres Passifs courants"/>
        <s v="Immobilisations financières"/>
        <s v="Stocks"/>
        <s v="Moins: Provisions pour dépréciation Stock"/>
        <s v="Immobilisations corporelles"/>
        <s v="Moins: Amortissements IC"/>
        <s v="Immobilisations incorporelles"/>
        <s v="Moins: Amortissements II"/>
        <s v="Concours bancaires et autres passifs financiers"/>
        <s v="Emprunts à plus d'un an"/>
        <s v="Provision pour risques et charges"/>
        <s v="Capital libéré"/>
        <s v="Résultat reporté"/>
        <s v="Revenus"/>
        <s v="Autres produits d'exploitation"/>
        <s v="Autres Charges d'exploitation"/>
        <s v="Achats d'approvisionnements consommés"/>
        <s v="Dotations aux amortissements et aux provisions "/>
        <s v="Charges de personnel"/>
        <s v="Autres gains ordinaires"/>
        <s v="Autres pertes ordinaires"/>
        <s v="Charges financières nettes"/>
        <s v="Impôts sur les bénéfices"/>
        <m/>
      </sharedItems>
    </cacheField>
    <cacheField name="Affectation notes" uniqueList="1" numFmtId="0" sqlType="0" hierarchy="0" level="0" databaseField="1">
      <sharedItems count="0" containsBlank="1"/>
    </cacheField>
    <cacheField name="Variation 1" uniqueList="1" numFmtId="0" sqlType="0" hierarchy="0" level="0" databaseField="1">
      <sharedItems count="0" containsBlank="1" containsNumber="1" containsString="0" minValue="-39734094.051" maxValue="29509169.134"/>
    </cacheField>
    <cacheField name="Variation 2" uniqueList="1" numFmtId="0" sqlType="0" hierarchy="0" level="0" databaseField="1">
      <sharedItems count="0" containsBlank="1" containsNumber="1" containsString="0" minValue="-17836084.269" maxValue="18128082.56400001"/>
    </cacheField>
  </cacheFields>
</pivotCacheDefinition>
</file>

<file path=xl/pivotCache/pivotCacheRecords1.xml><?xml version="1.0" encoding="utf-8"?>
<pivotCacheRecords xmlns="http://schemas.openxmlformats.org/spreadsheetml/2006/main" count="468">
  <r>
    <s v="BS"/>
    <x v="0"/>
    <s v="1"/>
    <n v="1110010"/>
    <m/>
    <n v="1110010"/>
    <m/>
    <n v="1110010"/>
    <s v="Petty Cash Loc 1"/>
    <n v="250.868"/>
    <n v="1274.13"/>
    <n v="2480.94"/>
    <n v="758.425"/>
    <n v="1675.04"/>
    <n v="4862.49"/>
    <s v="Liquidités et équivalents de liquidités"/>
    <x v="0"/>
    <s v="Caisse siège en Dinar"/>
    <n v="916.615"/>
    <n v="3187.45"/>
  </r>
  <r>
    <s v="BS"/>
    <x v="0"/>
    <s v="1"/>
    <n v="1110020"/>
    <m/>
    <n v="1110020"/>
    <m/>
    <n v="1110020"/>
    <s v="Petty Cash Loc 2"/>
    <n v="500.963"/>
    <n v="0"/>
    <n v="0"/>
    <n v="0"/>
    <n v="0"/>
    <n v="0"/>
    <s v="Liquidités et équivalents de liquidités"/>
    <x v="0"/>
    <s v="Caisse siège en Devise"/>
    <n v="0"/>
    <n v="0"/>
  </r>
  <r>
    <s v="BS"/>
    <x v="0"/>
    <s v="1"/>
    <n v="1293040"/>
    <m/>
    <n v="1293040"/>
    <m/>
    <n v="1293040"/>
    <s v="UIB Tunisia TND"/>
    <n v="2105448.344"/>
    <n v="818551.84"/>
    <n v="1779473.15"/>
    <n v="2160110.243"/>
    <n v="1567502.575"/>
    <n v="334831.965"/>
    <s v="Liquidités et équivalents de liquidités"/>
    <x v="0"/>
    <s v="UIB en Dinar"/>
    <n v="-592607.6679999998"/>
    <n v="-1232670.61"/>
  </r>
  <r>
    <s v="BS"/>
    <x v="0"/>
    <s v="1"/>
    <n v="1293050"/>
    <m/>
    <n v="1293050"/>
    <m/>
    <n v="1293050"/>
    <s v="UIB Tunisia EUR"/>
    <n v="99238.89999999999"/>
    <n v="1077129.06"/>
    <n v="78936.55"/>
    <n v="661749.3419999999"/>
    <n v="51030.755"/>
    <n v="349262.808"/>
    <s v="Liquidités et équivalents de liquidités"/>
    <x v="0"/>
    <s v="UIB en Devise"/>
    <n v="-610718.5869999999"/>
    <n v="298232.053"/>
  </r>
  <r>
    <s v="BS"/>
    <x v="0"/>
    <s v="1"/>
    <n v="1293140"/>
    <m/>
    <n v="1293140"/>
    <m/>
    <n v="1293140"/>
    <s v="Citibank Tunisia EUR"/>
    <n v="2635485.986"/>
    <n v="9793986.6"/>
    <n v="10149812.35"/>
    <n v="5122015.716"/>
    <n v="2167248.311"/>
    <n v="5978207.037"/>
    <s v="Liquidités et équivalents de liquidités"/>
    <x v="0"/>
    <s v="CITI BANK en devise"/>
    <n v="-2954767.405"/>
    <n v="3810958.725999999"/>
  </r>
  <r>
    <s v="BS"/>
    <x v="0"/>
    <s v="1"/>
    <n v="1293150"/>
    <m/>
    <n v="1293150"/>
    <m/>
    <n v="1293150"/>
    <s v="Citibank Tunisia TND"/>
    <n v="434539.632"/>
    <n v="608753.41"/>
    <n v="338237.33"/>
    <n v="5543.199"/>
    <n v="397081.195"/>
    <n v="2381294.963"/>
    <s v="Liquidités et équivalents de liquidités"/>
    <x v="0"/>
    <s v="CITI BANK en dinar"/>
    <n v="391537.996"/>
    <n v="1984213.768"/>
  </r>
  <r>
    <s v="BS"/>
    <x v="0"/>
    <s v="1"/>
    <n v="1293160"/>
    <m/>
    <m/>
    <m/>
    <n v="1293160"/>
    <s v="UIB Tunisia TND 00037000172 73 "/>
    <n v="0"/>
    <n v="0"/>
    <n v="0"/>
    <n v="157593.736"/>
    <n v="175040.578"/>
    <n v="192681.775"/>
    <s v="Liquidités et équivalents de liquidités"/>
    <x v="0"/>
    <s v="UIB en Dinar"/>
    <n v="17446.842"/>
    <n v="17641.19699999999"/>
  </r>
  <r>
    <s v="BS"/>
    <x v="0"/>
    <s v="1"/>
    <n v="1310000"/>
    <m/>
    <n v="1310000"/>
    <m/>
    <n v="1310000"/>
    <s v="Bank Transfer Clrg"/>
    <n v="1070.761"/>
    <n v="35063.75"/>
    <n v="363.95"/>
    <n v="0"/>
    <n v="0"/>
    <n v="0"/>
    <s v="Liquidités et équivalents de liquidités"/>
    <x v="0"/>
    <s v="UIB en Dinar"/>
    <n v="0"/>
    <n v="0"/>
  </r>
  <r>
    <s v="BS"/>
    <x v="0"/>
    <s v="1"/>
    <n v="1393040"/>
    <m/>
    <n v="1393040"/>
    <m/>
    <n v="1393040"/>
    <s v="UIB Tunisia TND"/>
    <n v="-170683.149"/>
    <n v="912767.99"/>
    <n v="-21862.46"/>
    <n v="-24385.529"/>
    <n v="-8984"/>
    <n v="-485.8"/>
    <s v="Liquidités et équivalents de liquidités"/>
    <x v="0"/>
    <s v="UIB en Dinar"/>
    <n v="15401.529"/>
    <n v="8498.200000000001"/>
  </r>
  <r>
    <s v="BS"/>
    <x v="0"/>
    <s v="1"/>
    <n v="1393050"/>
    <m/>
    <n v="1393050"/>
    <m/>
    <n v="1393050"/>
    <s v="UIB Tunisia EUR"/>
    <n v="0"/>
    <n v="229989.89"/>
    <n v="104142.98"/>
    <n v="1096342.227"/>
    <n v="220645.643"/>
    <n v="0"/>
    <s v="Liquidités et équivalents de liquidités"/>
    <x v="0"/>
    <s v="UIB en Devise"/>
    <n v="-875696.5839999999"/>
    <n v="-220645.643"/>
  </r>
  <r>
    <s v="BS"/>
    <x v="0"/>
    <s v="1"/>
    <n v="1393140"/>
    <m/>
    <n v="1393140"/>
    <m/>
    <n v="1393140"/>
    <s v="Citibank Tunisia EUR"/>
    <n v="185658.905"/>
    <n v="-0.46"/>
    <n v="0"/>
    <n v="-172.694"/>
    <n v="0"/>
    <n v="0"/>
    <s v="Liquidités et équivalents de liquidités"/>
    <x v="0"/>
    <s v="CITI BANK en devise"/>
    <n v="172.694"/>
    <n v="0"/>
  </r>
  <r>
    <s v="BS"/>
    <x v="0"/>
    <s v="1"/>
    <n v="1393150"/>
    <m/>
    <n v="1393150"/>
    <m/>
    <n v="1393150"/>
    <s v="Citibank Tunisia TND"/>
    <n v="0"/>
    <n v="0"/>
    <n v="0"/>
    <n v="0"/>
    <n v="0"/>
    <n v="0"/>
    <s v="Liquidités et équivalents de liquidités"/>
    <x v="0"/>
    <s v="CITI BANK en dinar"/>
    <n v="0"/>
    <n v="0"/>
  </r>
  <r>
    <s v="BS"/>
    <x v="0"/>
    <s v="1"/>
    <n v="1393160"/>
    <m/>
    <m/>
    <m/>
    <n v="1393160"/>
    <s v="UIB Tunisia TND 00037000172 73 "/>
    <n v="0"/>
    <n v="0"/>
    <n v="0"/>
    <n v="441.6"/>
    <n v="0"/>
    <n v="0"/>
    <s v="Liquidités et équivalents de liquidités"/>
    <x v="0"/>
    <s v="UIB en Dinar"/>
    <n v="-441.6"/>
    <n v="0"/>
  </r>
  <r>
    <s v="BS"/>
    <x v="0"/>
    <s v="1"/>
    <n v="1610000"/>
    <m/>
    <n v="1610000"/>
    <m/>
    <n v="1610000"/>
    <s v="A/R External"/>
    <n v="593841.289"/>
    <n v="459405.99"/>
    <n v="42003.87"/>
    <n v="39479.481"/>
    <n v="54363.489"/>
    <n v="75198.462"/>
    <s v="Clients et comptes rattachés"/>
    <x v="1"/>
    <s v="Client hors groupe"/>
    <n v="14884.008"/>
    <n v="20834.973"/>
  </r>
  <r>
    <s v="BS"/>
    <x v="0"/>
    <s v="1"/>
    <n v="1610100"/>
    <m/>
    <n v="1610100"/>
    <m/>
    <n v="1610100"/>
    <s v="Unbilled invoice Ex"/>
    <n v="673466.924"/>
    <n v="56693.28"/>
    <n v="159630.75"/>
    <n v="0"/>
    <n v="0"/>
    <n v="0"/>
    <s v="Clients et comptes rattachés"/>
    <x v="1"/>
    <s v="Client facture à établir"/>
    <n v="0"/>
    <n v="0"/>
  </r>
  <r>
    <s v="BS"/>
    <x v="0"/>
    <s v="1"/>
    <n v="1613000"/>
    <m/>
    <n v="1613000"/>
    <m/>
    <n v="1613000"/>
    <s v="Unapplied Cash"/>
    <n v="-889.807"/>
    <n v="0"/>
    <n v="0"/>
    <n v="0"/>
    <n v="0"/>
    <n v="0"/>
    <s v="Clients et comptes rattachés"/>
    <x v="1"/>
    <s v="Client facture à établir"/>
    <n v="0"/>
    <n v="0"/>
  </r>
  <r>
    <s v="BS"/>
    <x v="0"/>
    <s v="1"/>
    <n v="1616000"/>
    <m/>
    <n v="1616000"/>
    <m/>
    <n v="1616000"/>
    <s v="Spec Prov Bad Debts"/>
    <n v="-1508429"/>
    <n v="-981129.76"/>
    <n v="-1012471.699418"/>
    <n v="-1244567.711742"/>
    <n v="-1471195.357492"/>
    <n v="-1290472.8528234"/>
    <s v="Moins : Provisions sur clients"/>
    <x v="2"/>
    <s v="Provisions sur clients"/>
    <n v="-226627.6457499999"/>
    <n v="180722.5046685999"/>
  </r>
  <r>
    <s v="BS"/>
    <x v="0"/>
    <s v="1"/>
    <n v="1616000"/>
    <m/>
    <n v="1616000"/>
    <m/>
    <n v="1616000"/>
    <s v="Spec Prov Bad Debts"/>
    <n v="-345551"/>
    <n v="-372418.99"/>
    <n v="-432478.179582"/>
    <n v="-448464.947258"/>
    <n v="-460590.251508"/>
    <n v="-461908.0261766"/>
    <s v="Moins: Provisions pour dépréciation Actifs"/>
    <x v="3"/>
    <s v="Provisions pour dépréciation Actifs"/>
    <n v="-12125.30425000004"/>
    <n v="-1317.774668600003"/>
  </r>
  <r>
    <s v="BS"/>
    <x v="0"/>
    <s v="1"/>
    <n v="1616000"/>
    <m/>
    <n v="1616000"/>
    <m/>
    <n v="1616000"/>
    <s v="Spec Prov Bad Debts"/>
    <n v="0"/>
    <n v="0"/>
    <n v="-26987.16"/>
    <n v="-26987.16"/>
    <n v="-16387"/>
    <n v="0"/>
    <s v="Moins : provisions IF"/>
    <x v="4"/>
    <s v="Provisions pour dépréciation immobilisations financières"/>
    <n v="10600.16"/>
    <n v="16387"/>
  </r>
  <r>
    <s v="BS"/>
    <x v="0"/>
    <s v="1"/>
    <n v="1630000"/>
    <m/>
    <n v="1630000"/>
    <m/>
    <n v="1630000"/>
    <s v="A/R Intraco"/>
    <n v="20822547.692"/>
    <n v="15246100.83"/>
    <n v="17108944.2"/>
    <n v="19122154.09"/>
    <n v="21015203.491"/>
    <n v="16112227.839"/>
    <s v="Clients et comptes rattachés"/>
    <x v="1"/>
    <s v="Client groupe"/>
    <n v="1893049.401000001"/>
    <n v="-4902975.652000001"/>
  </r>
  <r>
    <s v="BS"/>
    <x v="0"/>
    <s v="1"/>
    <n v="1633000"/>
    <m/>
    <n v="1633000"/>
    <m/>
    <n v="1633000"/>
    <s v="A/R Intra Grp"/>
    <n v="729808.778"/>
    <n v="128681.39"/>
    <n v="124187.3"/>
    <n v="23104.948"/>
    <n v="175099.966"/>
    <n v="251335.177"/>
    <s v="Clients et comptes rattachés"/>
    <x v="1"/>
    <s v="Client groupe"/>
    <n v="151995.018"/>
    <n v="76235.21100000001"/>
  </r>
  <r>
    <s v="BS"/>
    <x v="0"/>
    <s v="1"/>
    <n v="1635000"/>
    <m/>
    <m/>
    <m/>
    <n v="1635000"/>
    <s v="Accounts Receivable - Europe SBU"/>
    <m/>
    <m/>
    <m/>
    <m/>
    <n v="6740.444"/>
    <n v="0"/>
    <m/>
    <x v="1"/>
    <s v="Client groupe"/>
    <n v="6740.444"/>
    <n v="-6740.444"/>
  </r>
  <r>
    <s v="BS"/>
    <x v="0"/>
    <s v="1"/>
    <n v="1635100"/>
    <m/>
    <m/>
    <m/>
    <n v="1635100"/>
    <s v="Accounts Receivable cut-off"/>
    <m/>
    <m/>
    <m/>
    <m/>
    <n v="-2145862.012"/>
    <n v="0"/>
    <m/>
    <x v="1"/>
    <s v="Client groupe"/>
    <n v="-2145862.012"/>
    <n v="2145862.012"/>
  </r>
  <r>
    <s v="BS"/>
    <x v="0"/>
    <s v="1"/>
    <n v="1645000"/>
    <m/>
    <n v="1645000"/>
    <m/>
    <n v="1645000"/>
    <s v="A/R Yzk Other"/>
    <n v="917257.196"/>
    <n v="845104.83"/>
    <n v="790332.0600000001"/>
    <n v="790332.061"/>
    <n v="790873.551"/>
    <n v="791998.259"/>
    <s v="Clients et comptes rattachés"/>
    <x v="1"/>
    <s v="Client groupe"/>
    <n v="541.4899999999907"/>
    <n v="1124.707999999984"/>
  </r>
  <r>
    <s v="BS"/>
    <x v="0"/>
    <s v="1"/>
    <n v="1690000"/>
    <m/>
    <n v="1690000"/>
    <m/>
    <n v="1690000"/>
    <s v="Unreal Gains Losses"/>
    <n v="27303.821"/>
    <n v="150225.92"/>
    <n v="6185.43"/>
    <n v="15106.289"/>
    <n v="11126.241"/>
    <n v="18201.676"/>
    <s v="Clients et comptes rattachés"/>
    <x v="1"/>
    <s v="Client hors groupe"/>
    <n v="-3980.048000000001"/>
    <n v="7075.434999999999"/>
  </r>
  <r>
    <s v="BS"/>
    <x v="0"/>
    <s v="1"/>
    <n v="1690100"/>
    <m/>
    <m/>
    <m/>
    <n v="1690100"/>
    <s v="Unrealised Ga/Loss Personnel"/>
    <n v="0"/>
    <n v="0"/>
    <n v="1611.88"/>
    <n v="103.05"/>
    <n v="-147.295"/>
    <n v="20.517"/>
    <s v="Autres actifs courants"/>
    <x v="5"/>
    <s v="Personnel avances et acomptes"/>
    <n v="-250.345"/>
    <n v="167.812"/>
  </r>
  <r>
    <s v="BS"/>
    <x v="0"/>
    <s v="1"/>
    <n v="1690310"/>
    <m/>
    <n v="1690310"/>
    <m/>
    <n v="1690310"/>
    <s v="Unrealsd Gain Loss I"/>
    <n v="-914616.491"/>
    <n v="460653.9"/>
    <n v="43945.58"/>
    <n v="53758.111"/>
    <n v="-417118.821"/>
    <n v="67160.155"/>
    <s v="Clients et comptes rattachés"/>
    <x v="1"/>
    <s v="Client groupe"/>
    <n v="-470876.932"/>
    <n v="484278.976"/>
  </r>
  <r>
    <s v="BS"/>
    <x v="0"/>
    <s v="1"/>
    <n v="1690330"/>
    <m/>
    <n v="1690330"/>
    <m/>
    <n v="1690330"/>
    <s v="Unrealsd Gain Loss I"/>
    <n v="-43871.698"/>
    <n v="5331.05"/>
    <n v="8118.14"/>
    <n v="6127.568"/>
    <n v="3250.863"/>
    <n v="-281.708"/>
    <s v="Clients et comptes rattachés"/>
    <x v="1"/>
    <s v="Client groupe"/>
    <n v="-2876.705"/>
    <n v="-3532.571"/>
  </r>
  <r>
    <s v="BS"/>
    <x v="0"/>
    <s v="1"/>
    <n v="1690360"/>
    <m/>
    <m/>
    <m/>
    <n v="1690360"/>
    <s v="Unrealsd Gain Loss SBU"/>
    <m/>
    <m/>
    <m/>
    <m/>
    <n v="-137.742"/>
    <n v="0"/>
    <m/>
    <x v="1"/>
    <s v="Client groupe"/>
    <n v="-137.742"/>
    <n v="137.742"/>
  </r>
  <r>
    <s v="BS"/>
    <x v="0"/>
    <s v="1"/>
    <n v="1690460"/>
    <m/>
    <m/>
    <m/>
    <n v="1690460"/>
    <s v="Unrealised Gains and Losses Yazaki othe"/>
    <n v="0"/>
    <n v="0"/>
    <n v="181493.59"/>
    <n v="399504.189"/>
    <n v="564080.929"/>
    <n v="467552.137"/>
    <s v="Clients et comptes rattachés"/>
    <x v="1"/>
    <s v="Client groupe"/>
    <n v="164576.74"/>
    <n v="-96528.79200000002"/>
  </r>
  <r>
    <s v="BS"/>
    <x v="0"/>
    <s v="1"/>
    <n v="1860000"/>
    <m/>
    <m/>
    <m/>
    <n v="1860000"/>
    <s v="Advance Payments"/>
    <n v="0"/>
    <n v="0"/>
    <n v="4927.44"/>
    <n v="188742.042"/>
    <n v="363422.961"/>
    <n v="119482.213"/>
    <s v="Fournisseurs et comptes rattachés"/>
    <x v="6"/>
    <s v="Fournisseurs avances et acomptes"/>
    <n v="174680.919"/>
    <n v="-243940.748"/>
  </r>
  <r>
    <s v="BS"/>
    <x v="0"/>
    <s v="1"/>
    <n v="1863000"/>
    <m/>
    <m/>
    <m/>
    <n v="1863000"/>
    <s v="Advance Payments - Taxation"/>
    <m/>
    <m/>
    <m/>
    <m/>
    <n v="89.69"/>
    <n v="1083.719"/>
    <m/>
    <x v="5"/>
    <s v="Crédit d'impôt"/>
    <n v="89.69"/>
    <n v="994.029"/>
  </r>
  <r>
    <s v="BS"/>
    <x v="0"/>
    <s v="1"/>
    <n v="1865000"/>
    <m/>
    <n v="1865000"/>
    <m/>
    <n v="1865000"/>
    <s v="Prepayments"/>
    <n v="0"/>
    <n v="665673.99"/>
    <n v="670248.85"/>
    <n v="501334.439"/>
    <n v="648062.86"/>
    <n v="8415013.923"/>
    <s v="Autres actifs courants"/>
    <x v="5"/>
    <s v="Charges constatées d'avance"/>
    <n v="146728.421"/>
    <n v="7766951.063"/>
  </r>
  <r>
    <s v="BS"/>
    <x v="0"/>
    <s v="1"/>
    <n v="1866000"/>
    <m/>
    <n v="1866000"/>
    <m/>
    <n v="1866000"/>
    <s v="Adv Payments Other"/>
    <n v="0"/>
    <n v="535"/>
    <n v="46502.11"/>
    <n v="33013.058"/>
    <n v="5513.058"/>
    <n v="0"/>
    <s v="Autres actifs courants"/>
    <x v="5"/>
    <s v="Charges constatées d'avance"/>
    <n v="-27500"/>
    <n v="-5513.058"/>
  </r>
  <r>
    <s v="BS"/>
    <x v="0"/>
    <s v="1"/>
    <n v="1870000"/>
    <m/>
    <n v="1870000"/>
    <m/>
    <n v="1870000"/>
    <s v="Accrued Income"/>
    <n v="0"/>
    <n v="53309.66"/>
    <n v="0"/>
    <n v="0"/>
    <n v="0"/>
    <n v="79045.745"/>
    <s v="Autres actifs courants"/>
    <x v="5"/>
    <s v="Produits à recevoir"/>
    <n v="0"/>
    <n v="79045.745"/>
  </r>
  <r>
    <s v="BS"/>
    <x v="0"/>
    <s v="1"/>
    <n v="1870310"/>
    <m/>
    <m/>
    <m/>
    <n v="1870310"/>
    <s v="Accrued Income Intraco"/>
    <m/>
    <m/>
    <m/>
    <m/>
    <n v="58224.65"/>
    <n v="732042.209"/>
    <m/>
    <x v="5"/>
    <s v="Produits à recevoir"/>
    <n v="58224.65"/>
    <n v="673817.559"/>
  </r>
  <r>
    <s v="BS"/>
    <x v="0"/>
    <s v="1"/>
    <n v="1875000"/>
    <m/>
    <n v="1875000"/>
    <m/>
    <n v="1875000"/>
    <s v="Empl Expnse Advances"/>
    <n v="95363.83100000001"/>
    <n v="67332.72"/>
    <n v="41663.55"/>
    <n v="4718.939"/>
    <n v="8907.956"/>
    <n v="3716.532"/>
    <s v="Autres actifs courants"/>
    <x v="5"/>
    <s v="Personnel avances et acomptes"/>
    <n v="4189.017"/>
    <n v="-5191.424"/>
  </r>
  <r>
    <s v="BS"/>
    <x v="0"/>
    <s v="1"/>
    <n v="1877000"/>
    <m/>
    <n v="1877000"/>
    <m/>
    <n v="1877000"/>
    <s v="Empl Salary Advances"/>
    <n v="55638.264"/>
    <n v="112655.73"/>
    <n v="107810.45"/>
    <n v="198591.081"/>
    <n v="85746.211"/>
    <n v="95404.65399999999"/>
    <s v="Autres actifs courants"/>
    <x v="5"/>
    <s v="Prêts personnel"/>
    <n v="-112844.87"/>
    <n v="9658.442999999999"/>
  </r>
  <r>
    <s v="BS"/>
    <x v="0"/>
    <s v="1"/>
    <n v="1878000"/>
    <m/>
    <n v="1878000"/>
    <m/>
    <n v="1878000"/>
    <s v="Employee Loans"/>
    <n v="2144.966"/>
    <n v="69.15000000000001"/>
    <n v="-2600.16"/>
    <n v="-1563.937"/>
    <n v="-1022.723"/>
    <n v="-8456.367"/>
    <s v="Autres actifs courants"/>
    <x v="5"/>
    <s v="Autres"/>
    <n v="541.2139999999999"/>
    <n v="-7433.644"/>
  </r>
  <r>
    <s v="BS"/>
    <x v="0"/>
    <s v="1"/>
    <n v="1879000"/>
    <m/>
    <n v="1879000"/>
    <m/>
    <n v="1879000"/>
    <s v="Empl Bens Advances"/>
    <n v="-73910.288"/>
    <n v="-58899.9"/>
    <n v="-66906.3"/>
    <n v="-48513.279"/>
    <n v="-47302.574"/>
    <n v="-87815.79399999999"/>
    <s v="Autres Passifs courants"/>
    <x v="7"/>
    <s v="Personnel rémunerations dues"/>
    <n v="1210.705000000002"/>
    <n v="-40513.21999999999"/>
  </r>
  <r>
    <s v="BS"/>
    <x v="0"/>
    <s v="1"/>
    <n v="1880000"/>
    <m/>
    <m/>
    <m/>
    <n v="1880000"/>
    <s v="Deposits Paid"/>
    <n v="699837.175"/>
    <n v="404837.18"/>
    <n v="404837.18"/>
    <n v="404837.175"/>
    <n v="394237.175"/>
    <n v="374999.995"/>
    <s v="Immobilisations financières"/>
    <x v="8"/>
    <m/>
    <n v="-10600"/>
    <n v="-19237.17999999999"/>
  </r>
  <r>
    <s v="BS"/>
    <x v="0"/>
    <s v="1"/>
    <n v="1880000"/>
    <m/>
    <n v="1880000"/>
    <m/>
    <n v="1880000"/>
    <s v="Deposits Paid"/>
    <n v="0"/>
    <n v="0"/>
    <n v="674266.3100000001"/>
    <n v="0"/>
    <n v="0"/>
    <n v="0"/>
    <s v="Liquidités et équivalents de liquidités"/>
    <x v="0"/>
    <s v="CITI BANK en devise"/>
    <n v="0"/>
    <n v="0"/>
  </r>
  <r>
    <s v="BS"/>
    <x v="0"/>
    <s v="1"/>
    <n v="1890000"/>
    <m/>
    <n v="1890000"/>
    <m/>
    <n v="1890000"/>
    <s v="Other Debtors"/>
    <n v="-26987.16"/>
    <n v="372418.99"/>
    <n v="411539.82"/>
    <n v="448464.947"/>
    <n v="460588.911"/>
    <n v="461908.406"/>
    <s v="Autres actifs courants"/>
    <x v="5"/>
    <s v="Débiteurs &amp; créditeurs S.C.V"/>
    <n v="12123.96400000004"/>
    <n v="1319.494999999995"/>
  </r>
  <r>
    <s v="BS"/>
    <x v="0"/>
    <s v="1"/>
    <n v="1910000"/>
    <m/>
    <n v="1910000"/>
    <m/>
    <n v="1910000"/>
    <s v="Raw Materials"/>
    <n v="19638622.703"/>
    <n v="10665632.01"/>
    <n v="6714086.15"/>
    <n v="8043851.884"/>
    <n v="10835897.576"/>
    <n v="14955733.25"/>
    <s v="Stocks"/>
    <x v="9"/>
    <s v="Stock de matière première"/>
    <n v="2792045.692"/>
    <n v="4119835.674000001"/>
  </r>
  <r>
    <s v="BS"/>
    <x v="0"/>
    <s v="1"/>
    <n v="1915000"/>
    <m/>
    <n v="1915000"/>
    <m/>
    <n v="1915000"/>
    <s v="RM Goods in Transit"/>
    <n v="774475.324"/>
    <n v="812116.2"/>
    <n v="1556893.29"/>
    <n v="1082461.385"/>
    <n v="2858897.898"/>
    <n v="210432.139"/>
    <s v="Stocks"/>
    <x v="9"/>
    <s v="Stock en transit"/>
    <n v="1776436.513"/>
    <n v="-2648465.759"/>
  </r>
  <r>
    <s v="BS"/>
    <x v="0"/>
    <s v="1"/>
    <n v="1919000"/>
    <m/>
    <n v="1919000"/>
    <m/>
    <n v="1919000"/>
    <s v="Raw Materials SC2 ad"/>
    <n v="0"/>
    <n v="-664738.09"/>
    <n v="664218.1800000001"/>
    <n v="1657855.379"/>
    <n v="1698319.1"/>
    <n v="-360180.91"/>
    <s v="Stocks"/>
    <x v="9"/>
    <s v="Stock de matière première"/>
    <n v="40463.72100000014"/>
    <n v="-2058500.01"/>
  </r>
  <r>
    <s v="BS"/>
    <x v="0"/>
    <s v="1"/>
    <n v="1920000"/>
    <m/>
    <m/>
    <m/>
    <n v="1920000"/>
    <s v="Raw material WAST provision"/>
    <n v="0"/>
    <n v="0"/>
    <n v="0"/>
    <n v="-453362.604"/>
    <n v="-618909.498"/>
    <n v="-1327828.652"/>
    <s v="Moins: Provisions pour dépréciation Stock"/>
    <x v="10"/>
    <s v="Provisions pour dépréciation Stock"/>
    <n v="-165546.894"/>
    <n v="-708919.154"/>
  </r>
  <r>
    <s v="BS"/>
    <x v="0"/>
    <s v="1"/>
    <n v="1925000"/>
    <m/>
    <n v="1925000"/>
    <m/>
    <n v="1925000"/>
    <s v="RM Dead Stock Prov"/>
    <n v="-11758737.141"/>
    <n v="-6628884.52"/>
    <n v="-1498451.72"/>
    <n v="-545500.863"/>
    <n v="-323475.737"/>
    <n v="-295942.495"/>
    <s v="Moins: Provisions pour dépréciation Stock"/>
    <x v="10"/>
    <s v="Provisions pour dépréciation Stock"/>
    <n v="222025.126"/>
    <n v="27533.24200000003"/>
  </r>
  <r>
    <s v="BS"/>
    <x v="0"/>
    <s v="1"/>
    <n v="1930000"/>
    <m/>
    <n v="1930000"/>
    <m/>
    <n v="1930000"/>
    <s v="Sub Assembled Goods"/>
    <n v="3492839.092"/>
    <n v="1898736.65"/>
    <n v="620677.29"/>
    <n v="586756.5379999999"/>
    <n v="797667.431"/>
    <n v="1108319.507"/>
    <s v="Stocks"/>
    <x v="9"/>
    <s v="Stock de produits en cours"/>
    <n v="210910.893"/>
    <n v="310652.076"/>
  </r>
  <r>
    <s v="BS"/>
    <x v="0"/>
    <s v="1"/>
    <n v="1949000"/>
    <m/>
    <n v="1949000"/>
    <m/>
    <n v="1949000"/>
    <s v="Work in Progress SC2"/>
    <n v="0"/>
    <n v="-109398.84"/>
    <n v="85996.73"/>
    <n v="139478.98"/>
    <n v="103827.49"/>
    <n v="-54754.88"/>
    <s v="Stocks"/>
    <x v="9"/>
    <s v="Stock de produits en cours"/>
    <n v="-35651.49000000001"/>
    <n v="-158582.37"/>
  </r>
  <r>
    <s v="BS"/>
    <x v="0"/>
    <s v="1"/>
    <n v="1950000"/>
    <m/>
    <n v="1950000"/>
    <m/>
    <n v="1950000"/>
    <s v="Man Finished Goods"/>
    <n v="882655.215"/>
    <n v="340507.54"/>
    <n v="491431.07"/>
    <n v="901126.993"/>
    <n v="817097.41"/>
    <n v="167446.308"/>
    <s v="Stocks"/>
    <x v="9"/>
    <s v="Stock de produits finis"/>
    <n v="-84029.58299999998"/>
    <n v="-649651.1020000001"/>
  </r>
  <r>
    <s v="BS"/>
    <x v="0"/>
    <s v="1"/>
    <n v="1955000"/>
    <m/>
    <m/>
    <m/>
    <n v="1955000"/>
    <s v="Finished goods cut-off"/>
    <m/>
    <m/>
    <m/>
    <m/>
    <n v="2004973.217"/>
    <n v="0"/>
    <m/>
    <x v="9"/>
    <s v="Stock de produits en cours"/>
    <n v="2004973.217"/>
    <n v="-2004973.217"/>
  </r>
  <r>
    <s v="BS"/>
    <x v="0"/>
    <s v="1"/>
    <n v="1960000"/>
    <m/>
    <n v="1960000"/>
    <m/>
    <n v="1960000"/>
    <s v="PG for Resale"/>
    <n v="99043.12"/>
    <n v="51955.29"/>
    <n v="27932.54"/>
    <n v="19721.361"/>
    <n v="0"/>
    <n v="0"/>
    <s v="Stocks"/>
    <x v="9"/>
    <s v="Stock de produits finis"/>
    <n v="-19721.361"/>
    <n v="0"/>
  </r>
  <r>
    <s v="BS"/>
    <x v="0"/>
    <s v="1"/>
    <n v="1975000"/>
    <m/>
    <m/>
    <m/>
    <n v="1975000"/>
    <s v="Purchased/Finished Goods adjustment abo"/>
    <n v="0"/>
    <n v="0"/>
    <n v="0"/>
    <n v="-127255.943"/>
    <n v="-356387.384"/>
    <n v="-348817.401"/>
    <s v="Moins: Provisions pour dépréciation Stock"/>
    <x v="10"/>
    <s v="Provisions pour dépréciation Stock"/>
    <n v="-229131.441"/>
    <n v="7569.983000000007"/>
  </r>
  <r>
    <s v="BS"/>
    <x v="0"/>
    <s v="1"/>
    <n v="1979000"/>
    <m/>
    <n v="1979000"/>
    <m/>
    <n v="1979000"/>
    <s v="Finished Goods SC2"/>
    <n v="0"/>
    <n v="4880.8"/>
    <n v="51618.85"/>
    <n v="66208.568"/>
    <n v="113475.59"/>
    <n v="-2204.49"/>
    <s v="Stocks"/>
    <x v="9"/>
    <s v="Stock de produits finis"/>
    <n v="47267.022"/>
    <n v="-115680.08"/>
  </r>
  <r>
    <s v="BS"/>
    <x v="0"/>
    <s v="1"/>
    <n v="1980000"/>
    <m/>
    <n v="1980000"/>
    <m/>
    <n v="1980000"/>
    <s v="Non Trade Inventory"/>
    <n v="1327582.608"/>
    <n v="1025388.48"/>
    <n v="1155520.21"/>
    <n v="1655657.803"/>
    <n v="1370427.587"/>
    <n v="1286313.876"/>
    <s v="Stocks"/>
    <x v="9"/>
    <s v="Stock de pièces de rechange"/>
    <n v="-285230.216"/>
    <n v="-84113.71100000013"/>
  </r>
  <r>
    <s v="BS"/>
    <x v="0"/>
    <s v="1"/>
    <n v="1981000"/>
    <m/>
    <m/>
    <m/>
    <n v="1981000"/>
    <s v="Returnable Packaging"/>
    <n v="0"/>
    <n v="0"/>
    <n v="0"/>
    <n v="0"/>
    <n v="0"/>
    <n v="0"/>
    <s v="Stocks"/>
    <x v="9"/>
    <m/>
    <n v="0"/>
    <n v="0"/>
  </r>
  <r>
    <s v="BS"/>
    <x v="0"/>
    <s v="2"/>
    <n v="2120000"/>
    <s v="Batiments"/>
    <n v="2120000"/>
    <m/>
    <n v="2120000"/>
    <s v="FA Cost Buildings"/>
    <n v="1147775.431"/>
    <n v="1158580.43"/>
    <n v="1383956.98"/>
    <n v="2608381.044"/>
    <n v="2978009.635"/>
    <n v="2825722.669"/>
    <s v="Immobilisations corporelles"/>
    <x v="11"/>
    <s v="Construction "/>
    <n v="369628.5909999995"/>
    <n v="-152286.9659999995"/>
  </r>
  <r>
    <s v="BS"/>
    <x v="0"/>
    <s v="2"/>
    <n v="2130000"/>
    <s v="Inst. générales, agencements &amp; aménagements divers"/>
    <n v="2130000"/>
    <m/>
    <n v="2130000"/>
    <s v="FA Cost L'hold Imp"/>
    <n v="970458.606"/>
    <n v="1382972.86"/>
    <n v="1257157.7"/>
    <n v="1198403.106"/>
    <n v="1209742.306"/>
    <n v="1209742.306"/>
    <s v="Immobilisations corporelles"/>
    <x v="11"/>
    <s v="Construction "/>
    <n v="11339.20000000019"/>
    <n v="0"/>
  </r>
  <r>
    <s v="BS"/>
    <x v="0"/>
    <s v="2"/>
    <n v="2140000"/>
    <s v="Installations techniques materiel et outillages"/>
    <n v="2140000"/>
    <n v="2140000"/>
    <n v="2140000"/>
    <s v="FA Cost M&amp;E Office"/>
    <n v="353304.937"/>
    <n v="354469.65"/>
    <n v="346829.43"/>
    <n v="325257.206"/>
    <n v="201742.715"/>
    <n v="200019.805"/>
    <s v="Immobilisations corporelles"/>
    <x v="11"/>
    <s v="Machines et équipements"/>
    <n v="-123514.491"/>
    <n v="-1722.910000000003"/>
  </r>
  <r>
    <s v="BS"/>
    <x v="0"/>
    <s v="2"/>
    <n v="2141000"/>
    <s v="Installations techniques materiel et outillages"/>
    <n v="2141000"/>
    <n v="2141000"/>
    <n v="2141000"/>
    <s v="FA Cost M&amp;E Manuf"/>
    <n v="24127190.468"/>
    <n v="25874308.19"/>
    <n v="29744502.92"/>
    <n v="30438258.76"/>
    <n v="29375156.985"/>
    <n v="35640042.995"/>
    <s v="Immobilisations corporelles"/>
    <x v="11"/>
    <s v="Machines et équipements"/>
    <n v="-1063101.775000002"/>
    <n v="6264886.009999998"/>
  </r>
  <r>
    <s v="BS"/>
    <x v="0"/>
    <s v="2"/>
    <n v="2145000"/>
    <s v="Equipement informatique"/>
    <n v="2145000"/>
    <n v="2145000"/>
    <n v="2145000"/>
    <s v="FA Cost Computer"/>
    <n v="1101842.006"/>
    <n v="1272336.97"/>
    <n v="1472115.41"/>
    <n v="1876626.955"/>
    <n v="1899038.228"/>
    <n v="2596808.188"/>
    <s v="Immobilisations corporelles"/>
    <x v="11"/>
    <s v="Machines et équipements"/>
    <n v="22411.27299999981"/>
    <n v="697769.9600000002"/>
  </r>
  <r>
    <s v="BS"/>
    <x v="0"/>
    <s v="2"/>
    <n v="2150000"/>
    <s v="Equipement de bureau"/>
    <n v="2150000"/>
    <n v="2150000"/>
    <n v="2150000"/>
    <s v="FA Cost F&amp;F"/>
    <n v="0"/>
    <n v="18516.2"/>
    <n v="109971.98"/>
    <n v="285303.469"/>
    <n v="326238.96"/>
    <n v="339478.079"/>
    <s v="Immobilisations corporelles"/>
    <x v="11"/>
    <s v="Outillages et fournitures"/>
    <n v="40935.49100000004"/>
    <n v="13239.11900000001"/>
  </r>
  <r>
    <s v="BS"/>
    <x v="0"/>
    <s v="2"/>
    <n v="2160000"/>
    <s v="Materiel de transport"/>
    <n v="2160000"/>
    <n v="2160000"/>
    <n v="2160000"/>
    <s v="FA Cost Vehicles"/>
    <n v="204484.464"/>
    <n v="592522.53"/>
    <n v="678592.74"/>
    <n v="608747.028"/>
    <n v="639724.308"/>
    <n v="674959.446"/>
    <s v="Immobilisations corporelles"/>
    <x v="11"/>
    <s v="Matériel de transport"/>
    <n v="30977.27999999991"/>
    <n v="35235.13800000004"/>
  </r>
  <r>
    <s v="BS"/>
    <x v="0"/>
    <s v="2"/>
    <n v="2170000"/>
    <s v="Immobilisation a statut juridique particulier"/>
    <n v="2170000"/>
    <n v="2170000"/>
    <n v="2170000"/>
    <s v="FA Cost Lsd Assets"/>
    <n v="181426.083"/>
    <n v="181426.08"/>
    <n v="157171.41"/>
    <n v="37546.38"/>
    <n v="13291.67"/>
    <n v="13291.67"/>
    <s v="Immobilisations corporelles"/>
    <x v="11"/>
    <s v="Matériel de transport"/>
    <n v="-24254.71"/>
    <n v="0"/>
  </r>
  <r>
    <s v="BS"/>
    <x v="0"/>
    <s v="2"/>
    <n v="2180000"/>
    <s v="Agencements &amp; aménagements M&amp;O"/>
    <n v="2180000"/>
    <n v="2180000"/>
    <n v="2180000"/>
    <s v="FA Cost Mldng Dies"/>
    <n v="41561.352"/>
    <n v="41561.35"/>
    <n v="38178.61"/>
    <n v="38178.61"/>
    <n v="17938.07"/>
    <n v="0"/>
    <s v="Immobilisations corporelles"/>
    <x v="11"/>
    <s v="Moules"/>
    <n v="-20240.54"/>
    <n v="-17938.07"/>
  </r>
  <r>
    <s v="BS"/>
    <x v="0"/>
    <s v="2"/>
    <n v="2183000"/>
    <s v="Outillage industriel"/>
    <n v="2183000"/>
    <n v="2183000"/>
    <n v="2183000"/>
    <s v="FA Cost Tooling"/>
    <n v="0"/>
    <n v="1095.24"/>
    <n v="1095.24"/>
    <n v="1095.237"/>
    <n v="1095.237"/>
    <n v="1095.237"/>
    <s v="Immobilisations corporelles"/>
    <x v="11"/>
    <s v="Moules"/>
    <n v="0"/>
    <n v="0"/>
  </r>
  <r>
    <s v="BS"/>
    <x v="0"/>
    <s v="2"/>
    <n v="2190000"/>
    <s v="Immobilisations corporelles encours"/>
    <n v="2190000"/>
    <n v="2190000"/>
    <n v="2190000"/>
    <s v="FA Cost AUC"/>
    <n v="475.235"/>
    <n v="0"/>
    <n v="0"/>
    <n v="0"/>
    <n v="20074.054"/>
    <n v="39.915"/>
    <s v="Immobilisations corporelles"/>
    <x v="11"/>
    <s v="Immobilisations en cours"/>
    <n v="20074.054"/>
    <n v="-20034.139"/>
  </r>
  <r>
    <s v="BS"/>
    <x v="0"/>
    <s v="2"/>
    <n v="2195000"/>
    <m/>
    <m/>
    <m/>
    <n v="2195000"/>
    <s v="Fixed Assets at Cost - Low Value Assets"/>
    <m/>
    <m/>
    <m/>
    <m/>
    <n v="344994.601"/>
    <n v="1806190.73"/>
    <m/>
    <x v="11"/>
    <s v="Immobilisations à faibles valeurs"/>
    <n v="344994.601"/>
    <n v="1461196.129"/>
  </r>
  <r>
    <s v="BS"/>
    <x v="0"/>
    <s v="2"/>
    <n v="2199000"/>
    <s v="Immobilisations-ajustements Audit"/>
    <n v="2199000"/>
    <n v="2199000"/>
    <n v="2199000"/>
    <s v="FA Cost Inflation"/>
    <n v="985866.370105"/>
    <n v="677884.13"/>
    <n v="0"/>
    <n v="0"/>
    <n v="0"/>
    <n v="0"/>
    <s v="Immobilisations corporelles"/>
    <x v="11"/>
    <s v="Immobilisations en instance"/>
    <n v="0"/>
    <n v="0"/>
  </r>
  <r>
    <s v="BS"/>
    <x v="0"/>
    <s v="2"/>
    <n v="2199001"/>
    <m/>
    <n v="2199001"/>
    <n v="2199000"/>
    <n v="2199001"/>
    <s v="Fixed Assets at Cost - Inflation"/>
    <m/>
    <n v="26098"/>
    <n v="891464.04"/>
    <n v="696342.486"/>
    <n v="581919.728"/>
    <n v="684863.025"/>
    <s v="Immobilisations corporelles"/>
    <x v="11"/>
    <s v="Immobilisations en instance"/>
    <n v="-114422.758"/>
    <n v="102943.297"/>
  </r>
  <r>
    <s v="BS"/>
    <x v="0"/>
    <s v="2"/>
    <n v="2220000"/>
    <m/>
    <n v="2220000"/>
    <n v="2220000"/>
    <n v="2220000"/>
    <s v="Acc Deprn Buildings"/>
    <n v="-313119.783"/>
    <n v="-438371.18"/>
    <n v="-558665.6899999999"/>
    <n v="-685686.117"/>
    <n v="-594561.6090000001"/>
    <n v="-503947.096"/>
    <s v="Moins: Amortissements IC"/>
    <x v="12"/>
    <s v="At construction"/>
    <n v="91124.50799999991"/>
    <n v="90614.51300000004"/>
  </r>
  <r>
    <s v="BS"/>
    <x v="0"/>
    <s v="2"/>
    <n v="2220001"/>
    <m/>
    <m/>
    <m/>
    <n v="2220001"/>
    <s v="Accumulated Impairment - Buildings"/>
    <m/>
    <m/>
    <m/>
    <m/>
    <n v="-94354.399"/>
    <n v="0"/>
    <m/>
    <x v="12"/>
    <s v="Provision pour dépréciation des immos."/>
    <n v="-94354.399"/>
    <n v="94354.399"/>
  </r>
  <r>
    <s v="BS"/>
    <x v="0"/>
    <s v="2"/>
    <n v="2230000"/>
    <m/>
    <n v="2230000"/>
    <n v="2230000"/>
    <n v="2230000"/>
    <s v="Acc Deprn L'hold Imp"/>
    <n v="-57473.594"/>
    <n v="-209514.3"/>
    <n v="-330289.65"/>
    <n v="-445398.777"/>
    <n v="-577837.081"/>
    <n v="-683975.325"/>
    <s v="Moins: Amortissements IC"/>
    <x v="12"/>
    <s v="At construction"/>
    <n v="-132438.304"/>
    <n v="-106138.2439999999"/>
  </r>
  <r>
    <s v="BS"/>
    <x v="0"/>
    <s v="2"/>
    <n v="2240000"/>
    <m/>
    <n v="2240000"/>
    <n v="2240000"/>
    <n v="2240000"/>
    <s v="Acc Deprn M&amp;E Office"/>
    <n v="-100972.246"/>
    <n v="-203830.3"/>
    <n v="-291929.57"/>
    <n v="-321953.188"/>
    <n v="-201145.624"/>
    <n v="-200019.805"/>
    <s v="Moins: Amortissements IC"/>
    <x v="12"/>
    <s v="At Machines et équipements"/>
    <n v="120807.564"/>
    <n v="1125.819000000018"/>
  </r>
  <r>
    <s v="BS"/>
    <x v="0"/>
    <s v="2"/>
    <n v="2241000"/>
    <m/>
    <n v="2241000"/>
    <n v="2241000"/>
    <n v="2241000"/>
    <s v="Acc Deprn M&amp;E Manuf"/>
    <n v="-5901393.469"/>
    <n v="-9503886.33"/>
    <n v="-13019413.76"/>
    <n v="-15728485.793"/>
    <n v="-16714087.055"/>
    <n v="-16817813.343"/>
    <s v="Moins: Amortissements IC"/>
    <x v="12"/>
    <s v="At Machines et équipements"/>
    <n v="-985601.2620000001"/>
    <n v="-103726.2879999988"/>
  </r>
  <r>
    <s v="BS"/>
    <x v="0"/>
    <s v="2"/>
    <n v="2241001"/>
    <m/>
    <m/>
    <m/>
    <n v="2241001"/>
    <s v="Accumulated Impairment - Mach and Equip"/>
    <m/>
    <m/>
    <m/>
    <m/>
    <n v="-504603.513"/>
    <n v="-272232.601"/>
    <m/>
    <x v="12"/>
    <s v="Provision pour dépréciation des immos."/>
    <n v="-504603.513"/>
    <n v="232370.912"/>
  </r>
  <r>
    <s v="BS"/>
    <x v="0"/>
    <s v="2"/>
    <n v="2245000"/>
    <m/>
    <n v="2245000"/>
    <n v="2245000"/>
    <n v="2245000"/>
    <s v="Acc Deprn Computer"/>
    <n v="-574080.84"/>
    <n v="-916887.9300000001"/>
    <n v="-1171549.46"/>
    <n v="-1402485.766"/>
    <n v="-1620585.42"/>
    <n v="-1762267.574"/>
    <s v="Moins: Amortissements IC"/>
    <x v="12"/>
    <s v="At Machines et équipements"/>
    <n v="-218099.6539999999"/>
    <n v="-141682.1540000001"/>
  </r>
  <r>
    <s v="BS"/>
    <x v="0"/>
    <s v="2"/>
    <n v="2250000"/>
    <m/>
    <n v="2250000"/>
    <n v="2250000"/>
    <n v="2250000"/>
    <s v="Acc Deprn F&amp;F"/>
    <n v="0"/>
    <n v="-446.17"/>
    <n v="-8277.860000000001"/>
    <n v="-34031.334"/>
    <n v="-156559.383"/>
    <n v="-180889.32"/>
    <s v="Moins: Amortissements IC"/>
    <x v="12"/>
    <s v="at outillage et fournitures"/>
    <n v="-122528.049"/>
    <n v="-24329.93700000001"/>
  </r>
  <r>
    <s v="BS"/>
    <x v="0"/>
    <s v="2"/>
    <n v="2260000"/>
    <m/>
    <n v="2260000"/>
    <n v="2260000"/>
    <n v="2260000"/>
    <s v="Acc Deprn Vehicles"/>
    <n v="-156846.516"/>
    <n v="-233667.89"/>
    <n v="-392285.6"/>
    <n v="-474015.045"/>
    <n v="-580480.785"/>
    <n v="-588205.86"/>
    <s v="Moins: Amortissements IC"/>
    <x v="12"/>
    <s v="at materiel de transport"/>
    <n v="-106465.74"/>
    <n v="-7725.074999999953"/>
  </r>
  <r>
    <s v="BS"/>
    <x v="0"/>
    <s v="2"/>
    <n v="2270000"/>
    <m/>
    <n v="2270000"/>
    <n v="2270000"/>
    <n v="2270000"/>
    <s v="Acc Deprn Lsd Assets"/>
    <n v="-126217.466"/>
    <n v="-165141.28"/>
    <n v="-157171.41"/>
    <n v="-37546.38"/>
    <n v="-13291.67"/>
    <n v="-13291.67"/>
    <s v="Moins: Amortissements IC"/>
    <x v="12"/>
    <s v="at materiel de transport"/>
    <n v="24254.71"/>
    <n v="0"/>
  </r>
  <r>
    <s v="BS"/>
    <x v="0"/>
    <s v="2"/>
    <n v="2280000"/>
    <m/>
    <n v="2280000"/>
    <n v="2280000"/>
    <n v="2280000"/>
    <s v="Acc Deprn Mldng Dies"/>
    <n v="-26793.25"/>
    <n v="-32603.31"/>
    <n v="-33451.99"/>
    <n v="-36152.914"/>
    <n v="-17938.07"/>
    <n v="0"/>
    <s v="Moins: Amortissements IC"/>
    <x v="12"/>
    <s v="at moules"/>
    <n v="18214.844"/>
    <n v="17938.07"/>
  </r>
  <r>
    <s v="BS"/>
    <x v="0"/>
    <s v="2"/>
    <n v="2283000"/>
    <m/>
    <n v="2283000"/>
    <n v="2283000"/>
    <n v="2283000"/>
    <s v="Acc Deprn Tooling"/>
    <n v="0"/>
    <n v="-121.69"/>
    <n v="-486.77"/>
    <n v="-851.848"/>
    <n v="-1095.237"/>
    <n v="-1095.237"/>
    <s v="Moins: Amortissements IC"/>
    <x v="12"/>
    <s v="at moules"/>
    <n v="-243.3890000000001"/>
    <n v="0"/>
  </r>
  <r>
    <s v="BS"/>
    <x v="0"/>
    <s v="2"/>
    <n v="2295000"/>
    <m/>
    <m/>
    <m/>
    <n v="2295000"/>
    <s v="Accumulated Depreciation -Low Val Asset"/>
    <m/>
    <m/>
    <m/>
    <m/>
    <n v="-344994.601"/>
    <n v="-1806190.73"/>
    <m/>
    <x v="12"/>
    <s v="At immobilisations faible valeur"/>
    <n v="-344994.601"/>
    <n v="-1461196.129"/>
  </r>
  <r>
    <s v="BS"/>
    <x v="0"/>
    <s v="2"/>
    <n v="2299000"/>
    <m/>
    <n v="2299000"/>
    <n v="2299000"/>
    <n v="2299000"/>
    <s v="Acc Deprn Inflation"/>
    <n v="-5.770345398923382"/>
    <n v="0"/>
    <n v="0"/>
    <n v="0"/>
    <n v="0"/>
    <n v="0"/>
    <s v="Moins: Amortissements IC"/>
    <x v="12"/>
    <s v="Provision pour dépréciation des immos."/>
    <n v="0"/>
    <n v="0"/>
  </r>
  <r>
    <s v="BS"/>
    <x v="0"/>
    <s v="2"/>
    <n v="2299000"/>
    <m/>
    <n v="2299000"/>
    <n v="2299000"/>
    <n v="2299000"/>
    <s v="Acc Deprn Inflation"/>
    <n v="-1428965.229654601"/>
    <n v="-1650746.73"/>
    <n v="0"/>
    <n v="0"/>
    <n v="0"/>
    <n v="0"/>
    <s v="Moins: Amortissements IC"/>
    <x v="12"/>
    <s v="Provision pour dépréciation des immos."/>
    <n v="0"/>
    <n v="0"/>
  </r>
  <r>
    <s v="BS"/>
    <x v="0"/>
    <s v="2"/>
    <n v="2299001"/>
    <m/>
    <n v="2299001"/>
    <n v="2299000"/>
    <n v="2299001"/>
    <s v="Accumulated Depreciation - Inflation"/>
    <m/>
    <n v="-460000"/>
    <n v="-2333628.35"/>
    <n v="-2661577.684"/>
    <n v="-638145.1850000001"/>
    <n v="-686445.371"/>
    <s v="Moins: Amortissements IC"/>
    <x v="12"/>
    <s v="Provision pour dépréciation des immos."/>
    <n v="2023432.499"/>
    <n v="-48300.18599999999"/>
  </r>
  <r>
    <s v="BS"/>
    <x v="0"/>
    <s v="2"/>
    <n v="2310000"/>
    <s v="Autes logiciels"/>
    <n v="2310000"/>
    <m/>
    <n v="2310000"/>
    <s v="IA Software Licences"/>
    <n v="134395.523"/>
    <n v="145191.73"/>
    <n v="188538.66"/>
    <n v="201186.828"/>
    <n v="201186.828"/>
    <n v="201186.828"/>
    <s v="Immobilisations incorporelles"/>
    <x v="13"/>
    <s v="Logiciels"/>
    <n v="0"/>
    <n v="0"/>
  </r>
  <r>
    <s v="BS"/>
    <x v="0"/>
    <s v="2"/>
    <n v="2315000"/>
    <s v="Logiciels"/>
    <n v="2315000"/>
    <m/>
    <n v="2315000"/>
    <s v="IA ERP Licences"/>
    <n v="460697.672"/>
    <n v="460697.67"/>
    <n v="460697.68"/>
    <n v="460697.681"/>
    <n v="460697.681"/>
    <n v="460697.681"/>
    <s v="Immobilisations incorporelles"/>
    <x v="13"/>
    <s v="Logiciels"/>
    <n v="0"/>
    <n v="0"/>
  </r>
  <r>
    <s v="BS"/>
    <x v="0"/>
    <s v="2"/>
    <n v="2320000"/>
    <s v="Fonds commercial"/>
    <n v="2320000"/>
    <m/>
    <n v="2320000"/>
    <s v="IA Goodwill"/>
    <n v="901316.2070000001"/>
    <n v="901316.21"/>
    <n v="901316.21"/>
    <n v="901316.2070000001"/>
    <n v="901316.2070000001"/>
    <n v="901316.2070000001"/>
    <s v="Immobilisations incorporelles"/>
    <x v="13"/>
    <s v="Fond commercial"/>
    <n v="0"/>
    <n v="0"/>
  </r>
  <r>
    <s v="BS"/>
    <x v="0"/>
    <s v="2"/>
    <n v="2410000"/>
    <m/>
    <n v="2410000"/>
    <m/>
    <n v="2410000"/>
    <s v="Acc Amort Software"/>
    <n v="-39526.012"/>
    <n v="-78708.42999999999"/>
    <n v="-125354.28"/>
    <n v="-169832.415"/>
    <n v="-190737.54"/>
    <n v="-200734.85"/>
    <s v="Moins: Amortissements II"/>
    <x v="14"/>
    <s v="AT Logiciels"/>
    <n v="-20905.125"/>
    <n v="-9997.309999999998"/>
  </r>
  <r>
    <s v="BS"/>
    <x v="0"/>
    <s v="2"/>
    <n v="2415000"/>
    <m/>
    <n v="2415000"/>
    <m/>
    <n v="2415000"/>
    <s v="Acc Amort ERP"/>
    <n v="-386095.308"/>
    <n v="-434694.16"/>
    <n v="-457005.18"/>
    <n v="-458963.538"/>
    <n v="-460646.665"/>
    <n v="-460697.681"/>
    <s v="Moins: Amortissements II"/>
    <x v="14"/>
    <s v="AT Logiciels"/>
    <n v="-1683.126999999979"/>
    <n v="-51.01600000000326"/>
  </r>
  <r>
    <s v="BS"/>
    <x v="0"/>
    <s v="2"/>
    <n v="2420001"/>
    <m/>
    <m/>
    <m/>
    <n v="2420001"/>
    <s v="Accumulated Impairment - Goodwill"/>
    <m/>
    <m/>
    <m/>
    <m/>
    <n v="-901316.21"/>
    <n v="-901316.21"/>
    <m/>
    <x v="14"/>
    <s v="Depreciation Fond de commerce"/>
    <n v="-901316.21"/>
    <n v="0"/>
  </r>
  <r>
    <s v="BS"/>
    <x v="0"/>
    <s v="3"/>
    <n v="3242360"/>
    <m/>
    <n v="3242360"/>
    <m/>
    <n v="3242360"/>
    <s v="ST Loans Pay Eur SBU"/>
    <n v="-28859050"/>
    <n v="-74339207.05"/>
    <n v="-65520265.01"/>
    <n v="-47713600"/>
    <n v="-23761838.487"/>
    <n v="-36571140.326"/>
    <s v="Concours bancaires et autres passifs financiers"/>
    <x v="15"/>
    <s v="Echéance à moins d'un an sur emprunt groupe"/>
    <n v="23951761.513"/>
    <n v="-12809301.839"/>
  </r>
  <r>
    <s v="BS"/>
    <x v="0"/>
    <s v="3"/>
    <n v="3610000"/>
    <m/>
    <n v="3610000"/>
    <m/>
    <n v="3610000"/>
    <s v="A/P External"/>
    <n v="-61839937.091"/>
    <n v="-19597235.92"/>
    <n v="-11397910.88"/>
    <n v="-21887970.258"/>
    <n v="-23919956.825"/>
    <n v="-18820824.13"/>
    <s v="Fournisseurs et comptes rattachés"/>
    <x v="6"/>
    <s v="Fournisseur Hors groupe"/>
    <n v="-2031986.566999998"/>
    <n v="5099132.695"/>
  </r>
  <r>
    <s v="BS"/>
    <x v="0"/>
    <s v="3"/>
    <n v="3630000"/>
    <m/>
    <n v="3630000"/>
    <m/>
    <n v="3630000"/>
    <s v="A/P Intraco"/>
    <n v="0"/>
    <n v="-109305.39"/>
    <n v="-69042.3"/>
    <n v="-163865.515"/>
    <n v="-237217.641"/>
    <n v="-20569.259"/>
    <s v="Fournisseurs et comptes rattachés"/>
    <x v="6"/>
    <s v="Fournisseurs Groupe"/>
    <n v="-73352.12599999999"/>
    <n v="216648.382"/>
  </r>
  <r>
    <s v="BS"/>
    <x v="0"/>
    <s v="3"/>
    <n v="3633000"/>
    <m/>
    <n v="3633000"/>
    <m/>
    <n v="3633000"/>
    <s v="A/P Intra Grp"/>
    <n v="-2382056.399"/>
    <n v="-1097635.66"/>
    <n v="-69284.55"/>
    <n v="-72085.25900000001"/>
    <n v="-222534.65"/>
    <n v="-1782684.31"/>
    <s v="Fournisseurs et comptes rattachés"/>
    <x v="6"/>
    <s v="Fournisseurs Groupe"/>
    <n v="-150449.391"/>
    <n v="-1560149.66"/>
  </r>
  <r>
    <s v="BS"/>
    <x v="0"/>
    <s v="3"/>
    <n v="3635000"/>
    <m/>
    <n v="3635000"/>
    <m/>
    <n v="3635000"/>
    <s v="A/P Eur SBU"/>
    <n v="-4631.292"/>
    <n v="-175341.78"/>
    <n v="-228553.34"/>
    <n v="-216376.859"/>
    <n v="-190595.633"/>
    <n v="-881131.835"/>
    <s v="Fournisseurs et comptes rattachés"/>
    <x v="6"/>
    <s v="Fournisseurs Groupe"/>
    <n v="25781.226"/>
    <n v="-690536.2019999999"/>
  </r>
  <r>
    <s v="BS"/>
    <x v="0"/>
    <s v="3"/>
    <n v="3640000"/>
    <m/>
    <n v="3640000"/>
    <m/>
    <n v="3640000"/>
    <s v="A/P YC"/>
    <n v="-1324183.938"/>
    <n v="-3442.29"/>
    <n v="-1214713.14"/>
    <n v="0"/>
    <n v="-4110.561"/>
    <n v="0"/>
    <s v="Fournisseurs et comptes rattachés"/>
    <x v="6"/>
    <s v="Fournisseurs Groupe"/>
    <n v="-4110.561"/>
    <n v="4110.561"/>
  </r>
  <r>
    <s v="BS"/>
    <x v="0"/>
    <s v="3"/>
    <n v="3645000"/>
    <m/>
    <m/>
    <m/>
    <n v="3645000"/>
    <s v="Accounts Payable - Interco Yazaki Other"/>
    <m/>
    <m/>
    <m/>
    <m/>
    <n v="-49585.323"/>
    <n v="-950723.384"/>
    <m/>
    <x v="6"/>
    <s v="Fournisseurs Groupe"/>
    <n v="-49585.323"/>
    <n v="-901138.061"/>
  </r>
  <r>
    <s v="BS"/>
    <x v="0"/>
    <s v="3"/>
    <n v="3660100"/>
    <m/>
    <n v="3660100"/>
    <m/>
    <n v="3660100"/>
    <s v="GRNI Dir External"/>
    <n v="-2166259.555"/>
    <n v="-1764597.71"/>
    <n v="-5136566.38"/>
    <n v="-3433797.808"/>
    <n v="-11316957.471"/>
    <n v="-1351807.609"/>
    <s v="Fournisseurs et comptes rattachés"/>
    <x v="6"/>
    <s v="Fournisseurs factures non parvenues"/>
    <n v="-7883159.663000001"/>
    <n v="9965149.862000002"/>
  </r>
  <r>
    <s v="BS"/>
    <x v="0"/>
    <s v="3"/>
    <n v="3660310"/>
    <m/>
    <n v="3660310"/>
    <m/>
    <n v="3660310"/>
    <s v="GRNI Dir Intraco"/>
    <n v="0"/>
    <n v="0"/>
    <n v="-342.12"/>
    <n v="-418.866"/>
    <n v="-10414.473"/>
    <n v="0"/>
    <s v="Fournisseurs et comptes rattachés"/>
    <x v="6"/>
    <s v="Fournisseurs factures non parvenues"/>
    <n v="-9995.607"/>
    <n v="10414.473"/>
  </r>
  <r>
    <s v="BS"/>
    <x v="0"/>
    <s v="3"/>
    <n v="3660330"/>
    <m/>
    <n v="3660330"/>
    <m/>
    <n v="3660330"/>
    <s v="GRNI Dir IntraGrp"/>
    <n v="-2354.551"/>
    <n v="-2342.78"/>
    <n v="-10027.67"/>
    <n v="-9762.59"/>
    <n v="-2832.411"/>
    <n v="-1709.386"/>
    <s v="Fournisseurs et comptes rattachés"/>
    <x v="6"/>
    <s v="Fournisseurs factures non parvenues"/>
    <n v="6930.179"/>
    <n v="1123.025"/>
  </r>
  <r>
    <s v="BS"/>
    <x v="0"/>
    <s v="3"/>
    <n v="3660360"/>
    <m/>
    <n v="3660360"/>
    <m/>
    <n v="3660360"/>
    <s v="GRNI Dir Eur SBU"/>
    <n v="0"/>
    <n v="5075.28"/>
    <n v="13455.63"/>
    <n v="0.5669999999999999"/>
    <n v="-45290.268"/>
    <n v="-290401.116"/>
    <s v="Fournisseurs et comptes rattachés"/>
    <x v="6"/>
    <s v="Fournisseurs factures non parvenues"/>
    <n v="-45290.835"/>
    <n v="-245110.848"/>
  </r>
  <r>
    <s v="BS"/>
    <x v="0"/>
    <s v="3"/>
    <n v="3660460"/>
    <m/>
    <m/>
    <m/>
    <n v="3660460"/>
    <s v="Received Not Invoiced (Direct) - Interc"/>
    <m/>
    <m/>
    <m/>
    <m/>
    <n v="-143115.471"/>
    <n v="-2935.479"/>
    <m/>
    <x v="6"/>
    <s v="Fournisseurs factures non parvenues"/>
    <n v="-143115.471"/>
    <n v="140179.992"/>
  </r>
  <r>
    <s v="BS"/>
    <x v="0"/>
    <s v="3"/>
    <n v="3660990"/>
    <m/>
    <n v="3660990"/>
    <m/>
    <n v="3660990"/>
    <s v="GRNI Dir Manual"/>
    <n v="-774475.324"/>
    <n v="-812116.2"/>
    <n v="-1556893.29"/>
    <n v="-1082461.385"/>
    <n v="-2858897.898"/>
    <n v="0"/>
    <s v="Fournisseurs et comptes rattachés"/>
    <x v="6"/>
    <s v="Fournisseurs factures non parvenues"/>
    <n v="-1776436.513"/>
    <n v="2858897.898"/>
  </r>
  <r>
    <s v="BS"/>
    <x v="0"/>
    <s v="3"/>
    <n v="3670100"/>
    <m/>
    <n v="3670100"/>
    <m/>
    <n v="3670100"/>
    <s v="GRNI Ind External"/>
    <n v="-58076.721"/>
    <n v="-198631.63"/>
    <n v="-195184.52"/>
    <n v="-244382.742"/>
    <n v="-205465.193"/>
    <n v="-473994.704"/>
    <s v="Fournisseurs et comptes rattachés"/>
    <x v="6"/>
    <s v="Fournisseurs factures non parvenues"/>
    <n v="38917.549"/>
    <n v="-268529.5110000001"/>
  </r>
  <r>
    <s v="BS"/>
    <x v="0"/>
    <s v="3"/>
    <n v="3670330"/>
    <m/>
    <m/>
    <m/>
    <n v="3670330"/>
    <s v="Received Not Invoiced (Indirect) - Intr"/>
    <n v="0"/>
    <n v="0"/>
    <n v="-3420.67"/>
    <n v="-11.797"/>
    <n v="0"/>
    <n v="-527.76"/>
    <s v="Fournisseurs et comptes rattachés"/>
    <x v="6"/>
    <s v="Fournisseurs factures non parvenues"/>
    <n v="11.797"/>
    <n v="-527.76"/>
  </r>
  <r>
    <s v="BS"/>
    <x v="0"/>
    <s v="3"/>
    <n v="3680000"/>
    <m/>
    <n v="3680000"/>
    <m/>
    <n v="3680000"/>
    <s v="Unreal Gains/Losses"/>
    <n v="2131038.983"/>
    <n v="-676928.61"/>
    <n v="-19818.11"/>
    <n v="-46698.85"/>
    <n v="351286.534"/>
    <n v="-136028.411"/>
    <s v="Fournisseurs et comptes rattachés"/>
    <x v="6"/>
    <s v="Fournisseur Hors groupe"/>
    <n v="397985.384"/>
    <n v="-487314.9449999999"/>
  </r>
  <r>
    <s v="BS"/>
    <x v="0"/>
    <s v="3"/>
    <n v="3680310"/>
    <m/>
    <n v="3680310"/>
    <m/>
    <n v="3680310"/>
    <s v="A/P Intraco Unrls GL"/>
    <n v="0"/>
    <n v="-4826.54"/>
    <n v="-95.51000000000001"/>
    <n v="935.5890000000001"/>
    <n v="2773.262"/>
    <n v="-3.71"/>
    <s v="Fournisseurs et comptes rattachés"/>
    <x v="6"/>
    <s v="Fournisseurs Groupe"/>
    <n v="1837.673"/>
    <n v="-2776.972"/>
  </r>
  <r>
    <s v="BS"/>
    <x v="0"/>
    <s v="3"/>
    <n v="3680330"/>
    <m/>
    <n v="3680330"/>
    <m/>
    <n v="3680330"/>
    <s v="A/P Intra Grp Unreal"/>
    <n v="123015.714"/>
    <n v="-38280.27"/>
    <n v="-272.88"/>
    <n v="182.715"/>
    <n v="3760.523"/>
    <n v="-6504.599"/>
    <s v="Fournisseurs et comptes rattachés"/>
    <x v="6"/>
    <s v="Fournisseurs Groupe"/>
    <n v="3577.808"/>
    <n v="-10265.122"/>
  </r>
  <r>
    <s v="BS"/>
    <x v="0"/>
    <s v="3"/>
    <n v="3680360"/>
    <m/>
    <n v="3680360"/>
    <m/>
    <n v="3680360"/>
    <s v="A/P Eur SBU Unreal G"/>
    <n v="355.96"/>
    <n v="-5463.56"/>
    <n v="-841.67"/>
    <n v="833.5650000000001"/>
    <n v="3410.188"/>
    <n v="-1432.967"/>
    <s v="Fournisseurs et comptes rattachés"/>
    <x v="6"/>
    <s v="Fournisseurs Groupe"/>
    <n v="2576.623"/>
    <n v="-4843.155000000001"/>
  </r>
  <r>
    <s v="BS"/>
    <x v="0"/>
    <s v="3"/>
    <n v="3680460"/>
    <m/>
    <m/>
    <m/>
    <n v="3680460"/>
    <s v="A/P Yazaki others Unrealised Gains/Loss"/>
    <m/>
    <m/>
    <m/>
    <m/>
    <n v="361.671"/>
    <n v="642.727"/>
    <m/>
    <x v="6"/>
    <s v="Fournisseurs Groupe"/>
    <n v="361.671"/>
    <n v="281.056"/>
  </r>
  <r>
    <s v="BS"/>
    <x v="0"/>
    <s v="3"/>
    <n v="3715010"/>
    <m/>
    <m/>
    <m/>
    <n v="3715010"/>
    <s v="Corporation Tax Payable Current Period"/>
    <n v="0"/>
    <n v="0"/>
    <n v="0"/>
    <n v="-30000"/>
    <n v="0"/>
    <n v="0"/>
    <s v="Autres Passifs courants"/>
    <x v="7"/>
    <s v="Etat impôts &amp; taxes"/>
    <n v="30000"/>
    <n v="0"/>
  </r>
  <r>
    <s v="BS"/>
    <x v="0"/>
    <s v="3"/>
    <n v="3720010"/>
    <m/>
    <n v="3720010"/>
    <m/>
    <n v="3720010"/>
    <s v="Income Tax Payable"/>
    <n v="-94645.288"/>
    <n v="-144618.33"/>
    <n v="-89809.38"/>
    <n v="-102920.483"/>
    <n v="-129894.925"/>
    <n v="-162235.178"/>
    <s v="Autres Passifs courants"/>
    <x v="7"/>
    <s v="Etat impôts &amp; taxes"/>
    <n v="-26974.44200000001"/>
    <n v="-32340.25300000001"/>
  </r>
  <r>
    <s v="BS"/>
    <x v="0"/>
    <s v="3"/>
    <n v="3720020"/>
    <m/>
    <n v="3720020"/>
    <m/>
    <n v="3720020"/>
    <s v="Soc Security Payable"/>
    <n v="-1600358.007"/>
    <n v="-1341489.1"/>
    <n v="-1218707.95"/>
    <n v="-1180403.513"/>
    <n v="-1313315.871"/>
    <n v="-1527257.926"/>
    <s v="Autres Passifs courants"/>
    <x v="7"/>
    <s v="CNSS"/>
    <n v="-132912.358"/>
    <n v="-213942.0549999999"/>
  </r>
  <r>
    <s v="BS"/>
    <x v="0"/>
    <s v="3"/>
    <n v="3720060"/>
    <m/>
    <n v="3720060"/>
    <m/>
    <n v="3720060"/>
    <s v="Accident Insurance"/>
    <n v="-82367.099"/>
    <n v="-69140.03999999999"/>
    <n v="-35795.4"/>
    <n v="-60845.439"/>
    <n v="-67672.512"/>
    <n v="-78663.19100000001"/>
    <s v="Autres Passifs courants"/>
    <x v="7"/>
    <s v="CNSS"/>
    <n v="-6827.073000000004"/>
    <n v="-10990.679"/>
  </r>
  <r>
    <s v="BS"/>
    <x v="0"/>
    <s v="3"/>
    <n v="3720090"/>
    <m/>
    <m/>
    <m/>
    <n v="3720090"/>
    <s v="Other Taxes Payable"/>
    <n v="0"/>
    <n v="0"/>
    <n v="0"/>
    <n v="-179293.801"/>
    <n v="2109.935"/>
    <n v="-43403.399"/>
    <s v="Autres Passifs courants"/>
    <x v="7"/>
    <s v="Assurance "/>
    <n v="181403.736"/>
    <n v="-45513.334"/>
  </r>
  <r>
    <s v="BS"/>
    <x v="0"/>
    <s v="3"/>
    <n v="3721040"/>
    <m/>
    <n v="3721040"/>
    <m/>
    <n v="3721040"/>
    <s v="Local Tax Payable 4"/>
    <n v="-14294.461"/>
    <n v="-8442.51"/>
    <n v="-4130.79"/>
    <n v="-4863.784"/>
    <n v="-5271.328"/>
    <n v="-8727.191000000001"/>
    <s v="Autres Passifs courants"/>
    <x v="7"/>
    <s v="Etat impôts &amp; taxes"/>
    <n v="-407.5440000000008"/>
    <n v="-3455.863"/>
  </r>
  <r>
    <s v="BS"/>
    <x v="0"/>
    <s v="3"/>
    <n v="3721050"/>
    <m/>
    <n v="3721050"/>
    <m/>
    <n v="3721050"/>
    <s v="Local Tax Payable 5"/>
    <n v="0"/>
    <n v="-3270.18"/>
    <n v="-917.46"/>
    <n v="-9808.266"/>
    <n v="-1734.218"/>
    <n v="-4915.339"/>
    <s v="Autres Passifs courants"/>
    <x v="7"/>
    <s v="Etat impôts &amp; taxes"/>
    <n v="8074.048"/>
    <n v="-3181.121"/>
  </r>
  <r>
    <s v="BS"/>
    <x v="0"/>
    <s v="3"/>
    <n v="3721060"/>
    <m/>
    <n v="3721060"/>
    <m/>
    <n v="3721060"/>
    <s v="Local Tax Payable 6"/>
    <n v="-3751.639"/>
    <n v="-150310.2"/>
    <n v="-35192.32"/>
    <n v="-6212.855"/>
    <n v="-294080.579"/>
    <n v="-13483.473"/>
    <s v="Autres Passifs courants"/>
    <x v="7"/>
    <s v="Etat impôts &amp; taxes"/>
    <n v="-287867.724"/>
    <n v="280597.106"/>
  </r>
  <r>
    <s v="BS"/>
    <x v="0"/>
    <s v="3"/>
    <n v="3721100"/>
    <m/>
    <m/>
    <m/>
    <n v="3721100"/>
    <s v="Local Taxes Payable 10"/>
    <m/>
    <m/>
    <m/>
    <m/>
    <n v="-42.817"/>
    <n v="-11180.416"/>
    <m/>
    <x v="7"/>
    <s v="Etat impôts &amp; taxes"/>
    <n v="-42.817"/>
    <n v="-11137.599"/>
  </r>
  <r>
    <s v="BS"/>
    <x v="0"/>
    <s v="3"/>
    <n v="3820020"/>
    <m/>
    <n v="3820020"/>
    <m/>
    <n v="3820020"/>
    <s v="Accrued Prof Fees"/>
    <n v="-294969.476"/>
    <n v="-297369.77"/>
    <n v="-270786.57"/>
    <n v="-334944.663"/>
    <n v="-307594.745"/>
    <n v="-338813.642"/>
    <s v="Autres Passifs courants"/>
    <x v="7"/>
    <s v="Charges à payer"/>
    <n v="27349.91800000001"/>
    <n v="-31218.897"/>
  </r>
  <r>
    <s v="BS"/>
    <x v="0"/>
    <s v="3"/>
    <n v="3820030"/>
    <m/>
    <n v="3820030"/>
    <m/>
    <n v="3820030"/>
    <s v="Accrued Empl Payment"/>
    <n v="-2863411.396"/>
    <n v="-3672391.12"/>
    <n v="-5269664.73"/>
    <n v="-3976428.838"/>
    <n v="-4633260.514"/>
    <n v="-5138417.083"/>
    <s v="Autres Passifs courants"/>
    <x v="7"/>
    <s v="Charges à payer"/>
    <n v="-656831.6760000004"/>
    <n v="-505156.5689999992"/>
  </r>
  <r>
    <s v="BS"/>
    <x v="0"/>
    <s v="3"/>
    <n v="3820080"/>
    <m/>
    <n v="3820080"/>
    <m/>
    <n v="3820080"/>
    <s v="Accrued Insurance"/>
    <n v="-7826.12"/>
    <n v="-22226.12"/>
    <n v="-44172.62"/>
    <n v="-11887.877"/>
    <n v="-92106.317"/>
    <n v="-130405.26"/>
    <s v="Autres Passifs courants"/>
    <x v="7"/>
    <s v="Charges à payer"/>
    <n v="-80218.44"/>
    <n v="-38298.943"/>
  </r>
  <r>
    <s v="BS"/>
    <x v="0"/>
    <s v="3"/>
    <n v="3820090"/>
    <m/>
    <n v="3820090"/>
    <m/>
    <n v="3820090"/>
    <s v="Accrued Other"/>
    <n v="-924381.966"/>
    <n v="-855048.1899999999"/>
    <n v="-563974.5699999999"/>
    <n v="-807382.976"/>
    <n v="-1092239.03"/>
    <n v="-1493331.257"/>
    <s v="Autres Passifs courants"/>
    <x v="7"/>
    <s v="Charges à payer"/>
    <n v="-284856.054"/>
    <n v="-401092.227"/>
  </r>
  <r>
    <s v="BS"/>
    <x v="0"/>
    <s v="3"/>
    <n v="3820100"/>
    <s v="Diverses charges à payer et produits à recevoir"/>
    <n v="3820100"/>
    <s v="d"/>
    <n v="3820100"/>
    <s v="Accrued Other I/C"/>
    <n v="30991.749895"/>
    <n v="0"/>
    <n v="0"/>
    <n v="0"/>
    <n v="0"/>
    <n v="770883.6850000001"/>
    <s v="Immobilisations corporelles"/>
    <x v="11"/>
    <s v="Immobilisations en instance"/>
    <n v="0"/>
    <n v="770883.6850000001"/>
  </r>
  <r>
    <s v="BS"/>
    <x v="0"/>
    <s v="3"/>
    <n v="3820100"/>
    <m/>
    <n v="3820100"/>
    <m/>
    <n v="3820100"/>
    <s v="Accrued Other I/C"/>
    <n v="-2152444.033"/>
    <n v="-1126929.46"/>
    <n v="-510106.68"/>
    <n v="-150106.984"/>
    <n v="-16972.742"/>
    <n v="-111621.601"/>
    <s v="Autres Passifs courants"/>
    <x v="7"/>
    <s v="Charges à payer"/>
    <n v="133134.242"/>
    <n v="-94648.85900000003"/>
  </r>
  <r>
    <s v="BS"/>
    <x v="0"/>
    <s v="3"/>
    <n v="3820110"/>
    <m/>
    <n v="3820110"/>
    <m/>
    <n v="3820110"/>
    <s v="Accrued YC Royalties"/>
    <n v="-844242.627"/>
    <n v="-1104937.18"/>
    <n v="-1345329.89"/>
    <n v="-1490009.605"/>
    <n v="-1580726.466"/>
    <n v="-1360508.276"/>
    <s v="Autres Passifs courants"/>
    <x v="7"/>
    <s v="Charges à payer"/>
    <n v="-90716.86100000003"/>
    <n v="220218.1899999999"/>
  </r>
  <r>
    <s v="BS"/>
    <x v="0"/>
    <s v="3"/>
    <n v="3820150"/>
    <m/>
    <n v="3820150"/>
    <m/>
    <n v="3820150"/>
    <s v="Overhead costs Acc"/>
    <n v="683096.627"/>
    <n v="1225.39"/>
    <n v="4560.95"/>
    <n v="0"/>
    <n v="0"/>
    <n v="0"/>
    <s v="Autres actifs courants"/>
    <x v="5"/>
    <s v="Charges constatées d'avance"/>
    <n v="0"/>
    <n v="0"/>
  </r>
  <r>
    <s v="BS"/>
    <x v="0"/>
    <s v="3"/>
    <n v="3820160"/>
    <m/>
    <m/>
    <m/>
    <n v="3820160"/>
    <s v="Accruals Bonus Central"/>
    <m/>
    <m/>
    <m/>
    <m/>
    <n v="-127295.598"/>
    <n v="-204924.493"/>
    <m/>
    <x v="7"/>
    <s v="Charges à payer"/>
    <n v="-127295.598"/>
    <n v="-77628.89499999999"/>
  </r>
  <r>
    <s v="BS"/>
    <x v="0"/>
    <s v="3"/>
    <n v="3825360"/>
    <m/>
    <n v="3825360"/>
    <m/>
    <n v="3825360"/>
    <s v="Accr Inter Exp SBU"/>
    <n v="-51705.791"/>
    <n v="-235407.49"/>
    <n v="-1080688.57"/>
    <n v="-961814.238"/>
    <n v="-627425.676"/>
    <n v="-482728.554"/>
    <s v="Autres Passifs courants"/>
    <x v="7"/>
    <s v="Charges à payer"/>
    <n v="334388.562"/>
    <n v="144697.122"/>
  </r>
  <r>
    <s v="BS"/>
    <x v="0"/>
    <s v="3"/>
    <n v="3830000"/>
    <m/>
    <n v="3830000"/>
    <m/>
    <n v="3830000"/>
    <s v="Curr Finance Leases"/>
    <n v="0"/>
    <n v="-130409.25"/>
    <n v="-143348.45"/>
    <n v="-158170.727"/>
    <n v="-84865.932"/>
    <n v="0"/>
    <s v="Concours bancaires et autres passifs financiers"/>
    <x v="15"/>
    <s v="Echéance à moins d'un an sur emprunt leasing"/>
    <n v="73304.79500000001"/>
    <n v="84865.932"/>
  </r>
  <r>
    <s v="BS"/>
    <x v="0"/>
    <s v="3"/>
    <n v="3860000"/>
    <m/>
    <n v="3860000"/>
    <m/>
    <n v="3860000"/>
    <s v="Other Creds 3 Pty"/>
    <n v="0"/>
    <n v="-82840.39999999999"/>
    <n v="-82840.39999999999"/>
    <n v="-99840.398"/>
    <n v="0"/>
    <n v="0"/>
    <s v="Autres Passifs courants"/>
    <x v="7"/>
    <s v="Charges à payer"/>
    <n v="99840.398"/>
    <n v="0"/>
  </r>
  <r>
    <s v="BS"/>
    <x v="0"/>
    <s v="3"/>
    <n v="3860000"/>
    <m/>
    <n v="3860000"/>
    <m/>
    <n v="3860000"/>
    <s v="Other Creds 3 Pty"/>
    <n v="336173.244"/>
    <n v="0"/>
    <n v="0"/>
    <n v="0"/>
    <n v="0"/>
    <n v="0"/>
    <s v="Autres actifs courants"/>
    <x v="5"/>
    <s v="Débiteurs &amp; créditeurs S.C.V"/>
    <n v="0"/>
    <n v="0"/>
  </r>
  <r>
    <s v="BS"/>
    <x v="0"/>
    <s v="3"/>
    <n v="3860000"/>
    <m/>
    <n v="3860000"/>
    <m/>
    <n v="3860000"/>
    <s v="Other Creds 3 Pty"/>
    <n v="9378.058000000001"/>
    <n v="0"/>
    <n v="0"/>
    <n v="0"/>
    <n v="0"/>
    <n v="0"/>
    <s v="Autres actifs courants"/>
    <x v="5"/>
    <s v="Débiteurs &amp; créditeurs S.C.V"/>
    <n v="0"/>
    <n v="0"/>
  </r>
  <r>
    <s v="BS"/>
    <x v="0"/>
    <s v="3"/>
    <n v="3889010"/>
    <m/>
    <n v="3889010"/>
    <m/>
    <n v="3889010"/>
    <s v="Salaries Clearing"/>
    <n v="-2188464.378"/>
    <n v="-2001752.33"/>
    <n v="-1498948.48"/>
    <n v="-1201189.627"/>
    <n v="-1318235.399"/>
    <n v="-1126366.777"/>
    <s v="Autres Passifs courants"/>
    <x v="7"/>
    <s v="Personnel rémunerations dues"/>
    <n v="-117045.7719999999"/>
    <n v="191868.622"/>
  </r>
  <r>
    <s v="BS"/>
    <x v="0"/>
    <s v="4"/>
    <n v="4120000"/>
    <m/>
    <n v="4120000"/>
    <m/>
    <n v="4120000"/>
    <s v="Fin Leases"/>
    <n v="0"/>
    <n v="-386145.62"/>
    <n v="-242881.27"/>
    <n v="-84758.311"/>
    <n v="-0.001"/>
    <n v="-1387971.341"/>
    <s v="Emprunts à plus d'un an"/>
    <x v="16"/>
    <m/>
    <n v="84758.31"/>
    <n v="-1387971.34"/>
  </r>
  <r>
    <s v="BS"/>
    <x v="0"/>
    <s v="4"/>
    <n v="4310000"/>
    <m/>
    <n v="4310000"/>
    <m/>
    <n v="4310000"/>
    <s v="Other Provisions 1"/>
    <n v="-465385.518"/>
    <n v="0"/>
    <n v="0"/>
    <n v="0"/>
    <n v="0"/>
    <n v="0"/>
    <s v="Provision pour risques et charges"/>
    <x v="17"/>
    <s v="Provision pour départ à la retraite"/>
    <n v="0"/>
    <n v="0"/>
  </r>
  <r>
    <s v="BS"/>
    <x v="0"/>
    <s v="4"/>
    <n v="4315000"/>
    <m/>
    <m/>
    <m/>
    <n v="4315000"/>
    <s v="Legal Claims"/>
    <n v="0"/>
    <n v="0"/>
    <n v="-1195468.87"/>
    <n v="-1195468.865"/>
    <n v="-1278309.263"/>
    <n v="-1258143.678"/>
    <s v="Provision pour risques et charges"/>
    <x v="17"/>
    <s v="Provision pour litige"/>
    <n v="-82840.39800000004"/>
    <n v="20165.58499999996"/>
  </r>
  <r>
    <s v="BS"/>
    <x v="0"/>
    <s v="4"/>
    <n v="4321000"/>
    <m/>
    <n v="4321000"/>
    <m/>
    <n v="4321000"/>
    <s v="Personnel Provision"/>
    <n v="0"/>
    <n v="-575944.33"/>
    <n v="-566135.3100000001"/>
    <n v="-667699.838"/>
    <n v="-932151.3540000001"/>
    <n v="-1175843.603"/>
    <s v="Provision pour risques et charges"/>
    <x v="17"/>
    <s v="Provision pour départ à la retraite"/>
    <n v="-264451.5160000001"/>
    <n v="-243692.2489999998"/>
  </r>
  <r>
    <s v="BS"/>
    <x v="0"/>
    <s v="4"/>
    <n v="4410000"/>
    <m/>
    <n v="4410000"/>
    <m/>
    <n v="4410000"/>
    <s v="Ord Share Capital"/>
    <n v="-10000"/>
    <n v="-10000"/>
    <n v="-10000"/>
    <n v="-10000"/>
    <n v="-10000"/>
    <n v="-10000"/>
    <s v="Capital libéré"/>
    <x v="18"/>
    <m/>
    <n v="0"/>
    <n v="0"/>
  </r>
  <r>
    <s v="BS"/>
    <x v="0"/>
    <s v="4"/>
    <n v="4510999"/>
    <m/>
    <n v="4510999"/>
    <m/>
    <n v="4510999"/>
    <s v="Cum ret earnings PY"/>
    <n v="10337997.67"/>
    <n v="43205342.4"/>
    <n v="54247448.08"/>
    <n v="39734094.051"/>
    <n v="0"/>
    <n v="0"/>
    <s v="Résultat reporté"/>
    <x v="19"/>
    <m/>
    <n v="-39734094.051"/>
    <n v="0"/>
  </r>
  <r>
    <s v="BS"/>
    <x v="0"/>
    <s v="4"/>
    <n v="4520000"/>
    <m/>
    <n v="4520000"/>
    <m/>
    <n v="4520000"/>
    <s v="CY Profit/Loss"/>
    <n v="0"/>
    <n v="32867344.73"/>
    <n v="43909450.43000001"/>
    <n v="29396096.405"/>
    <n v="28167270.936"/>
    <n v="17460069.598"/>
    <s v="Résultat reporté"/>
    <x v="19"/>
    <m/>
    <n v="-1228825.469000004"/>
    <n v="-10707201.338"/>
  </r>
  <r>
    <s v="BS"/>
    <x v="0"/>
    <s v="4"/>
    <n v="4520001"/>
    <m/>
    <n v="4520001"/>
    <m/>
    <n v="4520001"/>
    <s v="CY P/L Clearing Acc"/>
    <n v="0"/>
    <n v="-32867344.73"/>
    <n v="-43909450.41"/>
    <n v="-29396096.381"/>
    <n v="0"/>
    <n v="0"/>
    <s v="Résultat reporté"/>
    <x v="19"/>
    <m/>
    <n v="29396096.381"/>
    <n v="0"/>
  </r>
  <r>
    <s v="BS"/>
    <x v="0"/>
    <s v="4"/>
    <n v="4530101"/>
    <m/>
    <m/>
    <m/>
    <n v="4530101"/>
    <s v="Functional currency reserve of exch dif"/>
    <n v="0"/>
    <n v="0"/>
    <n v="1.25"/>
    <n v="1.253"/>
    <n v="1.253"/>
    <n v="1.253"/>
    <s v="Résultat reporté"/>
    <x v="19"/>
    <m/>
    <n v="0"/>
    <n v="0"/>
  </r>
  <r>
    <s v="BS"/>
    <x v="0"/>
    <s v="4"/>
    <n v="4530110"/>
    <m/>
    <n v="4530110"/>
    <m/>
    <n v="4530110"/>
    <s v="Reserve Translation-"/>
    <n v="-460372"/>
    <n v="-460372"/>
    <n v="-460372"/>
    <n v="-460372"/>
    <n v="-460372"/>
    <n v="-460372"/>
    <s v="Résultat reporté"/>
    <x v="19"/>
    <m/>
    <n v="0"/>
    <n v="0"/>
  </r>
  <r>
    <s v="PL"/>
    <x v="1"/>
    <s v="5"/>
    <n v="5110310"/>
    <m/>
    <n v="5110310"/>
    <m/>
    <n v="5110310"/>
    <s v="Sales Proto Intraco"/>
    <n v="-100789.288"/>
    <n v="-62374.87"/>
    <n v="-48638.71"/>
    <n v="-283699.736"/>
    <n v="-426591.165"/>
    <n v="-215077.033"/>
    <s v="Revenus"/>
    <x v="20"/>
    <s v="Produit fini"/>
    <n v="-142891.429"/>
    <n v="211514.132"/>
  </r>
  <r>
    <s v="PL"/>
    <x v="1"/>
    <s v="5"/>
    <n v="5120100"/>
    <m/>
    <n v="5120100"/>
    <m/>
    <n v="5120100"/>
    <s v="Sales Mass External"/>
    <n v="0"/>
    <n v="-35281.72"/>
    <n v="-452.09"/>
    <n v="0"/>
    <n v="0"/>
    <n v="-121.658"/>
    <s v="Revenus"/>
    <x v="20"/>
    <s v="Produit fini"/>
    <n v="0"/>
    <n v="-121.658"/>
  </r>
  <r>
    <s v="PL"/>
    <x v="1"/>
    <s v="5"/>
    <n v="5120310"/>
    <m/>
    <n v="5120310"/>
    <m/>
    <n v="5120310"/>
    <s v="Sales Mass Intraco"/>
    <n v="-83291897.63500001"/>
    <n v="-123800692.06"/>
    <n v="-150461232.05"/>
    <n v="-173943553.45"/>
    <n v="-203791391.085"/>
    <n v="-185663308.521"/>
    <s v="Revenus"/>
    <x v="20"/>
    <s v="Produit fini"/>
    <n v="-29847837.63500002"/>
    <n v="18128082.56400001"/>
  </r>
  <r>
    <s v="PL"/>
    <x v="1"/>
    <s v="5"/>
    <n v="5120330"/>
    <m/>
    <n v="5120330"/>
    <m/>
    <n v="5120330"/>
    <s v="Sales Mass IntraGrp"/>
    <n v="-261552.713"/>
    <n v="-530927.38"/>
    <n v="-37136.24"/>
    <n v="-24142.977"/>
    <n v="-23086.113"/>
    <n v="-85878.064"/>
    <s v="Revenus"/>
    <x v="20"/>
    <s v="Produit fini"/>
    <n v="1056.863999999998"/>
    <n v="-62791.951"/>
  </r>
  <r>
    <s v="PL"/>
    <x v="1"/>
    <s v="5"/>
    <n v="5120460"/>
    <m/>
    <n v="5120460"/>
    <m/>
    <n v="5120460"/>
    <s v="Sales Mass Yzk Oth"/>
    <n v="-4163.74"/>
    <n v="-56272.8"/>
    <n v="-2406.77"/>
    <n v="-4108.804"/>
    <n v="0"/>
    <n v="-1283.54"/>
    <s v="Revenus"/>
    <x v="20"/>
    <s v="Produit fini"/>
    <n v="4108.804"/>
    <n v="-1283.54"/>
  </r>
  <r>
    <s v="PL"/>
    <x v="1"/>
    <s v="5"/>
    <n v="5130310"/>
    <m/>
    <n v="5130310"/>
    <m/>
    <n v="5130310"/>
    <s v="Sales Maint Intraco"/>
    <n v="-201234.759"/>
    <n v="-319138.71"/>
    <n v="-465496.01"/>
    <n v="-1155996.088"/>
    <n v="-511428.68"/>
    <n v="-130115.407"/>
    <s v="Revenus"/>
    <x v="20"/>
    <s v="Produit fini"/>
    <n v="644567.4080000001"/>
    <n v="381313.273"/>
  </r>
  <r>
    <s v="PL"/>
    <x v="1"/>
    <s v="5"/>
    <n v="5210310"/>
    <m/>
    <n v="5210310"/>
    <m/>
    <n v="5210310"/>
    <s v="Tooling Rev Intraco"/>
    <n v="0"/>
    <n v="-18631.28"/>
    <n v="0"/>
    <n v="0"/>
    <n v="0"/>
    <n v="0"/>
    <s v="Autres produits d'exploitation"/>
    <x v="21"/>
    <s v="Ventes divers"/>
    <n v="0"/>
    <n v="0"/>
  </r>
  <r>
    <s v="PL"/>
    <x v="1"/>
    <s v="5"/>
    <n v="5350310"/>
    <m/>
    <m/>
    <m/>
    <n v="5350310"/>
    <s v="Man corr Sales IntCo"/>
    <n v="0"/>
    <n v="0"/>
    <n v="-217725.56"/>
    <n v="0"/>
    <n v="509206.358"/>
    <n v="-28655.43"/>
    <s v="Revenus"/>
    <x v="20"/>
    <s v="Produit fini"/>
    <n v="509206.358"/>
    <n v="-537861.7880000001"/>
  </r>
  <r>
    <s v="PL"/>
    <x v="1"/>
    <s v="5"/>
    <n v="5360360"/>
    <m/>
    <m/>
    <m/>
    <n v="5360360"/>
    <s v="Other extraordinary sales SBU"/>
    <n v="0"/>
    <n v="0"/>
    <n v="0"/>
    <n v="-464372.612"/>
    <n v="0"/>
    <n v="-6039934.932"/>
    <s v="Autres produits d'exploitation"/>
    <x v="21"/>
    <s v="Transferts de charges"/>
    <n v="464372.612"/>
    <n v="-6039934.932"/>
  </r>
  <r>
    <s v="PL"/>
    <x v="1"/>
    <s v="5"/>
    <n v="5370360"/>
    <m/>
    <m/>
    <m/>
    <n v="5370360"/>
    <s v="Sales SBU cut-off"/>
    <m/>
    <m/>
    <m/>
    <m/>
    <n v="2145862.012"/>
    <n v="-2145862.012"/>
    <m/>
    <x v="20"/>
    <s v="Produit fini"/>
    <n v="2145862.012"/>
    <n v="-4291724.024"/>
  </r>
  <r>
    <s v="PL"/>
    <x v="1"/>
    <s v="5"/>
    <n v="5410310"/>
    <m/>
    <m/>
    <m/>
    <n v="5410310"/>
    <s v="Rework Revenue - Intraco"/>
    <n v="0"/>
    <n v="0"/>
    <n v="0"/>
    <n v="-248636.611"/>
    <n v="0"/>
    <n v="0"/>
    <s v="Autres produits d'exploitation"/>
    <x v="21"/>
    <s v="Produits divers"/>
    <n v="248636.611"/>
    <n v="0"/>
  </r>
  <r>
    <s v="PL"/>
    <x v="1"/>
    <s v="5"/>
    <n v="5450310"/>
    <m/>
    <m/>
    <m/>
    <n v="5450310"/>
    <s v="Line Stop Intraco"/>
    <n v="0"/>
    <n v="0"/>
    <n v="-73360.08"/>
    <n v="-880334.053"/>
    <n v="-365197.203"/>
    <n v="0"/>
    <s v="Autres produits d'exploitation"/>
    <x v="21"/>
    <s v="Produits divers"/>
    <n v="515136.85"/>
    <n v="365197.203"/>
  </r>
  <r>
    <s v="PL"/>
    <x v="1"/>
    <s v="5"/>
    <n v="5610100"/>
    <m/>
    <n v="5610100"/>
    <m/>
    <n v="5610100"/>
    <s v="Other sales scrap ex"/>
    <n v="-841811.044"/>
    <n v="-935702.11"/>
    <n v="-678154.71"/>
    <n v="-1236870.767"/>
    <n v="-889747.75"/>
    <n v="-683639.178"/>
    <s v="Revenus"/>
    <x v="20"/>
    <s v="Produit résiduel"/>
    <n v="347123.017"/>
    <n v="206108.572"/>
  </r>
  <r>
    <s v="PL"/>
    <x v="1"/>
    <s v="5"/>
    <n v="5610310"/>
    <m/>
    <m/>
    <m/>
    <n v="5610310"/>
    <s v="Other sales scrap Intraco"/>
    <n v="0"/>
    <n v="0"/>
    <n v="-569.95"/>
    <n v="0"/>
    <n v="0"/>
    <n v="-19499.609"/>
    <s v="Revenus"/>
    <x v="20"/>
    <s v="Produit résiduel"/>
    <n v="0"/>
    <n v="-19499.609"/>
  </r>
  <r>
    <s v="PL"/>
    <x v="1"/>
    <s v="5"/>
    <n v="5710100"/>
    <m/>
    <n v="5710100"/>
    <m/>
    <n v="5710100"/>
    <s v="Other Sales External"/>
    <n v="-310163.931"/>
    <n v="77000.64999999999"/>
    <n v="0"/>
    <n v="0"/>
    <n v="18413.435"/>
    <n v="0"/>
    <s v="Revenus"/>
    <x v="21"/>
    <s v="Transferts de charges"/>
    <n v="18413.435"/>
    <n v="-18413.435"/>
  </r>
  <r>
    <s v="PL"/>
    <x v="1"/>
    <s v="5"/>
    <n v="5710310"/>
    <m/>
    <n v="5710310"/>
    <m/>
    <n v="5710310"/>
    <s v="Other Sales Intraco"/>
    <n v="-581293.326"/>
    <n v="0"/>
    <n v="-127256.38"/>
    <n v="-255773.79"/>
    <n v="-1140576.662"/>
    <n v="-200615.591"/>
    <s v="Revenus"/>
    <x v="21"/>
    <s v="Transferts de charges"/>
    <n v="-884802.872"/>
    <n v="939961.071"/>
  </r>
  <r>
    <s v="PL"/>
    <x v="1"/>
    <s v="5"/>
    <n v="5710330"/>
    <m/>
    <n v="5710330"/>
    <m/>
    <n v="5710330"/>
    <s v="Other Sales IntraGrp"/>
    <n v="0"/>
    <n v="-648.8"/>
    <n v="0"/>
    <n v="-519.5839999999999"/>
    <n v="17408.205"/>
    <n v="-6680.48"/>
    <s v="Revenus"/>
    <x v="21"/>
    <s v="Transferts de charges"/>
    <n v="17927.789"/>
    <n v="-24088.685"/>
  </r>
  <r>
    <s v="PL"/>
    <x v="1"/>
    <s v="5"/>
    <n v="5710460"/>
    <m/>
    <m/>
    <m/>
    <n v="5710460"/>
    <s v="Other Sales - Intercompany Yazaki Other"/>
    <m/>
    <m/>
    <m/>
    <m/>
    <n v="-538.025"/>
    <n v="0"/>
    <m/>
    <x v="21"/>
    <s v="Transferts de charges"/>
    <n v="-538.025"/>
    <n v="538.025"/>
  </r>
  <r>
    <s v="PL"/>
    <x v="1"/>
    <s v="5"/>
    <n v="5810100"/>
    <s v="TCE transport sur ventes"/>
    <n v="5810100"/>
    <m/>
    <n v="5810100"/>
    <s v="Std Freight Out Ext"/>
    <n v="2134.1"/>
    <n v="0"/>
    <n v="0"/>
    <n v="0"/>
    <n v="0"/>
    <n v="0"/>
    <s v="Autres Charges d'exploitation"/>
    <x v="22"/>
    <s v="Transport sur Ventes"/>
    <n v="0"/>
    <n v="0"/>
  </r>
  <r>
    <s v="PL"/>
    <x v="1"/>
    <s v="5"/>
    <n v="5810310"/>
    <m/>
    <n v="5810310"/>
    <m/>
    <n v="5810310"/>
    <s v="Std Freight OutIntco"/>
    <n v="0"/>
    <n v="8356.18"/>
    <n v="0"/>
    <n v="0"/>
    <n v="0"/>
    <n v="0"/>
    <s v="Autres Charges d'exploitation"/>
    <x v="22"/>
    <s v="Transport sur Ventes"/>
    <n v="0"/>
    <n v="0"/>
  </r>
  <r>
    <s v="PL"/>
    <x v="1"/>
    <s v="5"/>
    <n v="5810380"/>
    <m/>
    <n v="5810380"/>
    <m/>
    <n v="5810380"/>
    <s v="Std Freight Out SYST"/>
    <n v="0"/>
    <n v="-9094.780000000001"/>
    <n v="0"/>
    <n v="0"/>
    <n v="0"/>
    <n v="0"/>
    <s v="Autres Charges d'exploitation"/>
    <x v="22"/>
    <s v="Transport sur Ventes"/>
    <n v="0"/>
    <n v="0"/>
  </r>
  <r>
    <s v="PL"/>
    <x v="1"/>
    <s v="5"/>
    <n v="5811310"/>
    <s v="TCE transport urgent sur ventes"/>
    <n v="5811310"/>
    <m/>
    <n v="5811310"/>
    <s v="Prm Freight OutIntco"/>
    <n v="-7151.555"/>
    <n v="0"/>
    <n v="0"/>
    <n v="-2459.633"/>
    <n v="-30902.348"/>
    <n v="0"/>
    <s v="Autres produits d'exploitation"/>
    <x v="21"/>
    <s v="Transport"/>
    <n v="-28442.715"/>
    <n v="30902.348"/>
  </r>
  <r>
    <s v="PL"/>
    <x v="1"/>
    <s v="5"/>
    <n v="5811330"/>
    <m/>
    <m/>
    <m/>
    <n v="5811330"/>
    <s v="Premium Billed Freight Outbound - Intra"/>
    <m/>
    <m/>
    <m/>
    <m/>
    <n v="-1366.508"/>
    <n v="0"/>
    <m/>
    <x v="21"/>
    <s v="Transport"/>
    <n v="-1366.508"/>
    <n v="1366.508"/>
  </r>
  <r>
    <s v="PL"/>
    <x v="1"/>
    <s v="5"/>
    <n v="5820310"/>
    <s v="TCE transport sur achats"/>
    <n v="5820310"/>
    <m/>
    <n v="5820310"/>
    <s v="Prm Freight In Inco"/>
    <n v="-2395.91"/>
    <n v="0"/>
    <n v="0"/>
    <n v="-11225.655"/>
    <n v="0"/>
    <n v="0"/>
    <s v="Autres produits d'exploitation"/>
    <x v="21"/>
    <s v="Transport"/>
    <n v="11225.655"/>
    <n v="0"/>
  </r>
  <r>
    <s v="PL"/>
    <x v="1"/>
    <s v="5"/>
    <n v="5999900"/>
    <m/>
    <n v="5999900"/>
    <m/>
    <n v="5999900"/>
    <s v="Accrued Sales"/>
    <n v="886212.806"/>
    <n v="-8045.6"/>
    <n v="-97275.5"/>
    <n v="99026.92200000001"/>
    <n v="0"/>
    <n v="0"/>
    <s v="Revenus"/>
    <x v="20"/>
    <s v="Produit résiduel"/>
    <n v="-99026.92200000001"/>
    <n v="0"/>
  </r>
  <r>
    <s v="PL"/>
    <x v="1"/>
    <s v="6"/>
    <n v="6110310"/>
    <s v="Cout des achats consommes"/>
    <n v="6110310"/>
    <m/>
    <n v="6110310"/>
    <s v="COGS Proto Intraco"/>
    <n v="8449.027"/>
    <n v="12874.46"/>
    <n v="5739.4"/>
    <n v="20095.659"/>
    <n v="37360.279"/>
    <n v="22142.806"/>
    <s v="Achats d'approvisionnements consommés"/>
    <x v="23"/>
    <s v="Achats consommés de matières premières"/>
    <n v="17264.62"/>
    <n v="-15217.473"/>
  </r>
  <r>
    <s v="PL"/>
    <x v="1"/>
    <s v="6"/>
    <n v="6120100"/>
    <s v="Cout des achats consommes"/>
    <n v="6120100"/>
    <m/>
    <n v="6120100"/>
    <s v="COGS Mass External"/>
    <n v="4446189.809"/>
    <n v="37538.24"/>
    <n v="-89208.39"/>
    <n v="0"/>
    <n v="0"/>
    <n v="125.734"/>
    <s v="Achats d'approvisionnements consommés"/>
    <x v="23"/>
    <s v="Achats consommés de matières premières"/>
    <n v="0"/>
    <n v="125.734"/>
  </r>
  <r>
    <s v="PL"/>
    <x v="1"/>
    <s v="6"/>
    <n v="6120310"/>
    <s v="Cout des achats consommes"/>
    <n v="6120310"/>
    <m/>
    <n v="6120310"/>
    <s v="COGS Mass Intraco"/>
    <n v="60066642.292"/>
    <n v="100660572.31"/>
    <n v="119760122.05"/>
    <n v="133238938.474"/>
    <n v="156294912.514"/>
    <n v="162954938.733"/>
    <s v="Achats d'approvisionnements consommés"/>
    <x v="23"/>
    <s v="Achats consommés de matières premières"/>
    <n v="23055974.03999999"/>
    <n v="6660026.219000012"/>
  </r>
  <r>
    <s v="PL"/>
    <x v="1"/>
    <s v="6"/>
    <n v="6120311"/>
    <s v="Cout des achats consommes"/>
    <n v="6120311"/>
    <m/>
    <n v="6120311"/>
    <s v="COGS Mass Intraco Cl"/>
    <n v="-58853729.304"/>
    <n v="-96114611.23999999"/>
    <n v="-126844336.94"/>
    <n v="-133238946.35"/>
    <n v="-137256255.6"/>
    <n v="-139743911.02"/>
    <s v="Achats d'approvisionnements consommés"/>
    <x v="23"/>
    <s v="Achats consommés de matières premières"/>
    <n v="-4017309.25"/>
    <n v="-2487655.420000017"/>
  </r>
  <r>
    <s v="PL"/>
    <x v="1"/>
    <s v="6"/>
    <n v="6120312"/>
    <s v="Cout des achats consommes"/>
    <n v="6120312"/>
    <m/>
    <n v="6120312"/>
    <s v="COGS Mass Intraco Ma"/>
    <n v="40757926.569"/>
    <n v="66754738.43"/>
    <n v="75056204.54000001"/>
    <n v="84274192.31999999"/>
    <n v="96712200.53"/>
    <n v="98088439.51000001"/>
    <s v="Achats d'approvisionnements consommés"/>
    <x v="23"/>
    <s v="Achats consommés de matières premières"/>
    <n v="12438008.21000001"/>
    <n v="1376238.980000004"/>
  </r>
  <r>
    <s v="PL"/>
    <x v="1"/>
    <s v="6"/>
    <n v="6120313"/>
    <s v="Cout des achats consommes"/>
    <n v="6120313"/>
    <m/>
    <n v="6120313"/>
    <s v="COGS Mass Intraco LI"/>
    <n v="11404966.742"/>
    <n v="18501702.44"/>
    <n v="38105070.92"/>
    <n v="32580625.39"/>
    <n v="24843103.27"/>
    <n v="26323973.14"/>
    <s v="Achats d'approvisionnements consommés"/>
    <x v="23"/>
    <s v="Achats consommés de matières premières"/>
    <n v="-7737522.120000001"/>
    <n v="1480869.870000001"/>
  </r>
  <r>
    <s v="PL"/>
    <x v="1"/>
    <s v="6"/>
    <n v="6120314"/>
    <s v="Cout des achats consommes"/>
    <n v="6120314"/>
    <m/>
    <n v="6120314"/>
    <s v="COGS Mass Intraco LD"/>
    <n v="6690835.993"/>
    <n v="10854670.71"/>
    <n v="13683061.48"/>
    <n v="16384128.64"/>
    <n v="15700951.8"/>
    <n v="15329251.46"/>
    <s v="Achats d'approvisionnements consommés"/>
    <x v="23"/>
    <s v="Achats consommés de matières premières"/>
    <n v="-683176.8399999999"/>
    <n v="-371700.3399999999"/>
  </r>
  <r>
    <s v="PL"/>
    <x v="1"/>
    <s v="6"/>
    <n v="6120315"/>
    <m/>
    <n v="6120315"/>
    <m/>
    <n v="6120315"/>
    <s v="COGS Mass Intraco MS"/>
    <n v="0"/>
    <n v="3499.66"/>
    <n v="0"/>
    <n v="0"/>
    <n v="0"/>
    <n v="2246.91"/>
    <s v="Achats d'approvisionnements consommés"/>
    <x v="23"/>
    <s v="Achats consommés de matières premières"/>
    <n v="0"/>
    <n v="2246.91"/>
  </r>
  <r>
    <s v="PL"/>
    <x v="1"/>
    <s v="6"/>
    <n v="6120330"/>
    <s v="Cout des achats consommes"/>
    <n v="6120330"/>
    <m/>
    <n v="6120330"/>
    <s v="COGS Mass IntraGrp"/>
    <n v="211320.124"/>
    <n v="575208.45"/>
    <n v="13142.07"/>
    <n v="16394.798"/>
    <n v="14920.817"/>
    <n v="67041.924"/>
    <s v="Achats d'approvisionnements consommés"/>
    <x v="23"/>
    <s v="Achats consommés de matières premières"/>
    <n v="-1473.981"/>
    <n v="52121.107"/>
  </r>
  <r>
    <s v="PL"/>
    <x v="1"/>
    <s v="6"/>
    <n v="6120331"/>
    <m/>
    <n v="6120331"/>
    <m/>
    <n v="6120331"/>
    <s v="COGS Mass IntraGrp C"/>
    <n v="0"/>
    <n v="-575201.6"/>
    <n v="-13055.6"/>
    <n v="-16394.85"/>
    <n v="-14675.48"/>
    <n v="-46534.79"/>
    <s v="Achats d'approvisionnements consommés"/>
    <x v="23"/>
    <s v="Achats consommés de matières premières"/>
    <n v="1719.369999999999"/>
    <n v="-31859.31"/>
  </r>
  <r>
    <s v="PL"/>
    <x v="1"/>
    <s v="6"/>
    <n v="6120332"/>
    <m/>
    <n v="6120332"/>
    <m/>
    <n v="6120332"/>
    <s v="COGS Mass IntraGrp M"/>
    <n v="0"/>
    <n v="574604.73"/>
    <n v="11766.26"/>
    <n v="16394.85"/>
    <n v="12365.39"/>
    <n v="35849.48"/>
    <s v="Achats d'approvisionnements consommés"/>
    <x v="23"/>
    <s v="Achats consommés de matières premières"/>
    <n v="-4029.459999999999"/>
    <n v="23484.09"/>
  </r>
  <r>
    <s v="PL"/>
    <x v="1"/>
    <s v="6"/>
    <n v="6120333"/>
    <m/>
    <n v="6120333"/>
    <m/>
    <n v="6120333"/>
    <s v="COGS Mass IntrGrp LI"/>
    <n v="0"/>
    <n v="376.08"/>
    <n v="0"/>
    <n v="0"/>
    <n v="72.61"/>
    <n v="167.56"/>
    <s v="Achats d'approvisionnements consommés"/>
    <x v="23"/>
    <s v="Achats consommés de matières premières"/>
    <n v="72.61"/>
    <n v="94.95"/>
  </r>
  <r>
    <s v="PL"/>
    <x v="1"/>
    <s v="6"/>
    <n v="6120334"/>
    <m/>
    <n v="6120334"/>
    <m/>
    <n v="6120334"/>
    <s v="COGS Mass IntrGrp LD"/>
    <n v="0"/>
    <n v="220.79"/>
    <n v="0"/>
    <n v="0"/>
    <n v="48.68"/>
    <n v="105.26"/>
    <s v="Achats d'approvisionnements consommés"/>
    <x v="23"/>
    <s v="Achats consommés de matières premières"/>
    <n v="48.68"/>
    <n v="56.58000000000001"/>
  </r>
  <r>
    <s v="PL"/>
    <x v="1"/>
    <s v="6"/>
    <n v="6120335"/>
    <m/>
    <m/>
    <m/>
    <n v="6120335"/>
    <s v="COGS - Mass Prod - Intra YEL Gr. Miscel"/>
    <n v="0"/>
    <n v="0"/>
    <n v="1289.34"/>
    <n v="0"/>
    <n v="2188.8"/>
    <n v="10412.49"/>
    <s v="Achats d'approvisionnements consommés"/>
    <x v="23"/>
    <s v="Achats consommés de matières premières"/>
    <n v="2188.8"/>
    <n v="8223.689999999999"/>
  </r>
  <r>
    <s v="PL"/>
    <x v="1"/>
    <s v="6"/>
    <n v="6120460"/>
    <s v="Cout des achats consommes"/>
    <n v="6120460"/>
    <m/>
    <n v="6120460"/>
    <s v="COGS Mass Yzk Oth"/>
    <n v="2424.601"/>
    <n v="56091.78"/>
    <n v="2297.4"/>
    <n v="3391.542"/>
    <n v="0"/>
    <n v="1259.227"/>
    <s v="Achats d'approvisionnements consommés"/>
    <x v="23"/>
    <s v="Achats consommés de matières premières"/>
    <n v="-3391.542"/>
    <n v="1259.227"/>
  </r>
  <r>
    <s v="PL"/>
    <x v="1"/>
    <s v="6"/>
    <n v="6130310"/>
    <s v="Cout des achats consommes"/>
    <n v="6130310"/>
    <m/>
    <n v="6130310"/>
    <s v="COGS Maint Intraco"/>
    <n v="41240.739"/>
    <n v="122697.55"/>
    <n v="193911.96"/>
    <n v="154277.12"/>
    <n v="227983.787"/>
    <n v="88507.51700000001"/>
    <s v="Achats d'approvisionnements consommés"/>
    <x v="23"/>
    <s v="Achats consommés de matières premières"/>
    <n v="73706.66700000002"/>
    <n v="-139476.27"/>
  </r>
  <r>
    <s v="PL"/>
    <x v="1"/>
    <s v="6"/>
    <n v="6210030"/>
    <m/>
    <n v="6210030"/>
    <m/>
    <n v="6210030"/>
    <s v="Tooling Amortisation"/>
    <n v="0"/>
    <n v="121.69"/>
    <n v="365.08"/>
    <n v="365.079"/>
    <n v="243.389"/>
    <n v="0"/>
    <s v="Dotations aux amortissements et aux provisions "/>
    <x v="24"/>
    <s v="Dotation aux Amortissement des immobilisations corporelles et incorporelles"/>
    <n v="-121.69"/>
    <n v="-243.389"/>
  </r>
  <r>
    <s v="PL"/>
    <x v="1"/>
    <s v="6"/>
    <n v="6370360"/>
    <m/>
    <m/>
    <m/>
    <n v="6370360"/>
    <s v="Cost of goods sold SBU cut-off"/>
    <m/>
    <m/>
    <m/>
    <m/>
    <n v="-2004973.217"/>
    <n v="2004973.217"/>
    <m/>
    <x v="23"/>
    <s v="Achats consommés de matières premières"/>
    <n v="-2004973.217"/>
    <n v="4009946.434"/>
  </r>
  <r>
    <s v="PL"/>
    <x v="1"/>
    <s v="6"/>
    <n v="6410100"/>
    <m/>
    <m/>
    <m/>
    <n v="6410100"/>
    <s v="Rework Cost of Sales - External"/>
    <n v="0"/>
    <n v="0"/>
    <n v="0"/>
    <n v="181883.164"/>
    <n v="685960.617"/>
    <n v="424021.186"/>
    <s v="Achats d'approvisionnements consommés"/>
    <x v="23"/>
    <s v="Achat d'étude et de prestation de service"/>
    <n v="504077.453"/>
    <n v="-261939.431"/>
  </r>
  <r>
    <s v="PL"/>
    <x v="1"/>
    <s v="6"/>
    <n v="6410310"/>
    <m/>
    <n v="6410310"/>
    <m/>
    <n v="6410310"/>
    <s v="Rework COS Intraco"/>
    <n v="528519.773"/>
    <n v="1816991.08"/>
    <n v="483457.26"/>
    <n v="258205.529"/>
    <n v="0"/>
    <n v="0"/>
    <s v="Achats d'approvisionnements consommés"/>
    <x v="23"/>
    <s v="Achat d'étude et de prestation de service"/>
    <n v="-258205.529"/>
    <n v="0"/>
  </r>
  <r>
    <s v="PL"/>
    <x v="1"/>
    <s v="6"/>
    <n v="6410360"/>
    <m/>
    <n v="6410360"/>
    <m/>
    <n v="6410360"/>
    <s v="Rework COS Eur SBU"/>
    <n v="0"/>
    <n v="14610.68"/>
    <n v="0"/>
    <n v="0"/>
    <n v="0"/>
    <n v="0"/>
    <s v="Achats d'approvisionnements consommés"/>
    <x v="23"/>
    <s v="Achat d'étude et de prestation de service"/>
    <n v="0"/>
    <n v="0"/>
  </r>
  <r>
    <s v="PL"/>
    <x v="1"/>
    <s v="6"/>
    <n v="6415310"/>
    <m/>
    <m/>
    <m/>
    <n v="6415310"/>
    <s v="Warranty COS Intraco"/>
    <n v="0"/>
    <n v="0"/>
    <n v="15972.09"/>
    <n v="0"/>
    <n v="0"/>
    <n v="0"/>
    <s v="Achats d'approvisionnements consommés"/>
    <x v="23"/>
    <s v="Achat d'étude et de prestation de service"/>
    <n v="0"/>
    <n v="0"/>
  </r>
  <r>
    <s v="PL"/>
    <x v="1"/>
    <s v="6"/>
    <n v="6450100"/>
    <m/>
    <m/>
    <m/>
    <n v="6450100"/>
    <s v="Line Stoppage Claims - External"/>
    <m/>
    <m/>
    <m/>
    <m/>
    <n v="-54858.232"/>
    <n v="0"/>
    <m/>
    <x v="21"/>
    <s v="Transferts de charges"/>
    <n v="-54858.232"/>
    <n v="54858.232"/>
  </r>
  <r>
    <s v="PL"/>
    <x v="1"/>
    <s v="6"/>
    <n v="6450310"/>
    <m/>
    <n v="6450310"/>
    <m/>
    <n v="6450310"/>
    <s v="Line Stop Intraco"/>
    <n v="0"/>
    <n v="43068"/>
    <n v="0"/>
    <n v="0"/>
    <n v="0"/>
    <n v="0"/>
    <s v="Achats d'approvisionnements consommés"/>
    <x v="23"/>
    <s v="Achat d'étude et de prestation de service"/>
    <n v="0"/>
    <n v="0"/>
  </r>
  <r>
    <s v="PL"/>
    <x v="1"/>
    <s v="6"/>
    <n v="6615010"/>
    <s v="Salaires et compléments de salaires."/>
    <n v="6615010"/>
    <m/>
    <n v="6615010"/>
    <s v="Man Var OH Lab"/>
    <n v="-14675439.621"/>
    <n v="1426311.55"/>
    <n v="1358073.26"/>
    <n v="-870341.0110000001"/>
    <n v="-1113300.285"/>
    <n v="-60373.412"/>
    <s v="Achats d'approvisionnements consommés"/>
    <x v="23"/>
    <s v="Achats consommés de matières premières"/>
    <n v="-242959.2739999999"/>
    <n v="1052926.873"/>
  </r>
  <r>
    <s v="PL"/>
    <x v="1"/>
    <s v="6"/>
    <n v="6660000"/>
    <s v="Ach.stockés- Matières prem. et fournitures liées"/>
    <n v="6660000"/>
    <m/>
    <n v="6660000"/>
    <s v="PPV Reassignment"/>
    <n v="-29886164.033"/>
    <n v="-620443.66"/>
    <n v="-90879.25999999999"/>
    <n v="-33893.963"/>
    <n v="-444829.739"/>
    <n v="-141146.894"/>
    <s v="Achats d'approvisionnements consommés"/>
    <x v="23"/>
    <s v="Achats consommés de matières premières"/>
    <n v="-410935.776"/>
    <n v="303682.845"/>
  </r>
  <r>
    <s v="PL"/>
    <x v="1"/>
    <s v="6"/>
    <n v="6665000"/>
    <m/>
    <n v="6665000"/>
    <m/>
    <n v="6665000"/>
    <s v="PPV on Rebates"/>
    <n v="-329160.695"/>
    <n v="-672864.28"/>
    <n v="-614473.26"/>
    <n v="-864643.97"/>
    <n v="-692058.468"/>
    <n v="-2766384.468"/>
    <s v="Achats d'approvisionnements consommés"/>
    <x v="23"/>
    <s v="RRR obtenus"/>
    <n v="172585.502"/>
    <n v="-2074326"/>
  </r>
  <r>
    <s v="PL"/>
    <x v="1"/>
    <s v="6"/>
    <n v="6670000"/>
    <s v="Ach.stockés- Matières prem. et fournitures liées"/>
    <n v="6670000"/>
    <m/>
    <n v="6670000"/>
    <s v="PPV vs Standard"/>
    <n v="32157555.192"/>
    <n v="-3459553.44"/>
    <n v="5719988.25"/>
    <n v="17736600.661"/>
    <n v="20483395.497"/>
    <n v="3649832.065"/>
    <s v="Achats d'approvisionnements consommés"/>
    <x v="23"/>
    <s v="Achats consommés de matières premières"/>
    <n v="2746794.835999999"/>
    <n v="-16833563.432"/>
  </r>
  <r>
    <s v="PL"/>
    <x v="1"/>
    <s v="6"/>
    <n v="6680000"/>
    <s v="Ach.stockés- Matières prem. et fournitures liées"/>
    <n v="6680000"/>
    <m/>
    <n v="6680000"/>
    <s v="PPV on Currency"/>
    <n v="-126359.785"/>
    <n v="78602.39"/>
    <n v="264672.92"/>
    <n v="1256291.288"/>
    <n v="1258525.136"/>
    <n v="-934050.437"/>
    <s v="Achats d'approvisionnements consommés"/>
    <x v="23"/>
    <s v="Achats consommés de matières premières"/>
    <n v="2233.847999999998"/>
    <n v="-2192575.573"/>
  </r>
  <r>
    <s v="PL"/>
    <x v="1"/>
    <s v="6"/>
    <n v="6685000"/>
    <m/>
    <m/>
    <m/>
    <n v="6685000"/>
    <s v="PPV on Supplier  Discounts"/>
    <n v="0"/>
    <n v="0"/>
    <n v="0"/>
    <n v="-1701.311"/>
    <n v="0"/>
    <n v="0"/>
    <s v="Achats d'approvisionnements consommés"/>
    <x v="23"/>
    <s v="Achats consommés de matières premières"/>
    <n v="1701.311"/>
    <n v="0"/>
  </r>
  <r>
    <s v="PL"/>
    <x v="1"/>
    <s v="6"/>
    <n v="6696000"/>
    <m/>
    <n v="6696000"/>
    <m/>
    <n v="6696000"/>
    <s v="PPV on Freight PO"/>
    <n v="-516791.449"/>
    <n v="548371.52"/>
    <n v="-450888.45"/>
    <n v="-1770704.043"/>
    <n v="-467295.236"/>
    <n v="162152.833"/>
    <s v="Achats d'approvisionnements consommés"/>
    <x v="23"/>
    <s v="Transport sur Achats"/>
    <n v="1303408.807"/>
    <n v="629448.069"/>
  </r>
  <r>
    <s v="PL"/>
    <x v="1"/>
    <s v="6"/>
    <n v="6710100"/>
    <s v="VARIATION DE STOCKS"/>
    <n v="6710100"/>
    <m/>
    <n v="6710100"/>
    <s v="Stocktake Vars Pos"/>
    <n v="-28067006.158"/>
    <n v="-11853027.72"/>
    <n v="-68965106.97"/>
    <n v="-1071579.024"/>
    <n v="-5001305.28"/>
    <n v="-2582123.902"/>
    <s v="Achats d'approvisionnements consommés"/>
    <x v="23"/>
    <s v="Achats consommés de matières premières"/>
    <n v="-3929726.256"/>
    <n v="2419181.378"/>
  </r>
  <r>
    <s v="PL"/>
    <x v="1"/>
    <s v="6"/>
    <n v="6710200"/>
    <s v="VARIATION DE STOCKS"/>
    <n v="6710200"/>
    <m/>
    <n v="6710200"/>
    <s v="Stocktake Vars Neg"/>
    <n v="28081733.264"/>
    <n v="23216567.14"/>
    <n v="73273273.61"/>
    <n v="2344644.378"/>
    <n v="6081709.936"/>
    <n v="3354454.591"/>
    <s v="Achats d'approvisionnements consommés"/>
    <x v="23"/>
    <s v="Achats consommés de matières premières"/>
    <n v="3737065.558"/>
    <n v="-2727255.345"/>
  </r>
  <r>
    <s v="PL"/>
    <x v="1"/>
    <s v="6"/>
    <n v="6721000"/>
    <m/>
    <n v="6721000"/>
    <m/>
    <n v="6721000"/>
    <s v="Prov for Obs Stk"/>
    <n v="8158833.716"/>
    <n v="-4953081.99"/>
    <n v="-5138398.27"/>
    <n v="-358672.208"/>
    <n v="-56478.232"/>
    <n v="-241496.587"/>
    <s v="Dotations aux amortissements et aux provisions "/>
    <x v="24"/>
    <s v="Dotation aux provisions pour dépréciation des stocks"/>
    <n v="302193.976"/>
    <n v="-185018.355"/>
  </r>
  <r>
    <s v="PL"/>
    <x v="1"/>
    <s v="6"/>
    <n v="6725000"/>
    <s v="VARIATION DE STOCKS"/>
    <n v="6725000"/>
    <m/>
    <n v="6725000"/>
    <s v="RM Inventory Adj"/>
    <n v="-1362296.66"/>
    <n v="0"/>
    <n v="0"/>
    <n v="0"/>
    <n v="0"/>
    <n v="0"/>
    <s v="Achats d'approvisionnements consommés"/>
    <x v="23"/>
    <s v="Achats consommés de matières premières"/>
    <n v="0"/>
    <n v="0"/>
  </r>
  <r>
    <s v="PL"/>
    <x v="1"/>
    <s v="6"/>
    <n v="6725500"/>
    <m/>
    <n v="6725500"/>
    <m/>
    <n v="6725500"/>
    <s v="FG Inventory Adj"/>
    <n v="2134514.15"/>
    <n v="0"/>
    <n v="0"/>
    <n v="0"/>
    <n v="0"/>
    <n v="0"/>
    <s v="Achats d'approvisionnements consommés"/>
    <x v="23"/>
    <s v="Achats consommés de matières premières"/>
    <n v="0"/>
    <n v="0"/>
  </r>
  <r>
    <s v="PL"/>
    <x v="1"/>
    <s v="6"/>
    <n v="6730000"/>
    <s v="VARIATION DE STOCKS"/>
    <n v="6730000"/>
    <m/>
    <n v="6730000"/>
    <s v="Raw Materials Scrap"/>
    <n v="119419.959"/>
    <n v="445901.9"/>
    <n v="2642025.8"/>
    <n v="666837.194"/>
    <n v="1000370.12"/>
    <n v="380931.355"/>
    <s v="Achats d'approvisionnements consommés"/>
    <x v="23"/>
    <s v="Déchets (Scrap)"/>
    <n v="333532.926"/>
    <n v="-619438.765"/>
  </r>
  <r>
    <s v="PL"/>
    <x v="1"/>
    <s v="6"/>
    <n v="6731000"/>
    <m/>
    <n v="6731000"/>
    <m/>
    <n v="6731000"/>
    <s v="Finished Goods Scrap"/>
    <n v="1983.06"/>
    <n v="0"/>
    <n v="6444.53"/>
    <n v="7260.671"/>
    <n v="6367.951"/>
    <n v="5610.239"/>
    <s v="Achats d'approvisionnements consommés"/>
    <x v="23"/>
    <s v="Déchets (Scrap)"/>
    <n v="-892.7200000000003"/>
    <n v="-757.7120000000004"/>
  </r>
  <r>
    <s v="PL"/>
    <x v="1"/>
    <s v="6"/>
    <n v="6770000"/>
    <s v="VARIATION DE STOCKS"/>
    <n v="6770000"/>
    <m/>
    <n v="6770000"/>
    <s v="Inventory Reval RM"/>
    <n v="-191587.213"/>
    <n v="-1318174.1"/>
    <n v="414321.08"/>
    <n v="672867.968"/>
    <n v="-2033970.868"/>
    <n v="-1524077.97"/>
    <s v="Achats d'approvisionnements consommés"/>
    <x v="23"/>
    <s v="Achats consommés de matières premières"/>
    <n v="-2706838.836"/>
    <n v="509892.898"/>
  </r>
  <r>
    <s v="PL"/>
    <x v="1"/>
    <s v="6"/>
    <n v="6771000"/>
    <m/>
    <n v="6771000"/>
    <m/>
    <n v="6771000"/>
    <s v="Inventory Reval FG"/>
    <n v="13344400.236"/>
    <n v="-11005.69"/>
    <n v="-23306.27"/>
    <n v="-100969.99"/>
    <n v="11723.677"/>
    <n v="-67428.988"/>
    <s v="Achats d'approvisionnements consommés"/>
    <x v="23"/>
    <s v="Achats consommés de matières premières"/>
    <n v="112693.667"/>
    <n v="-79152.66499999999"/>
  </r>
  <r>
    <s v="PL"/>
    <x v="1"/>
    <s v="6"/>
    <n v="6773000"/>
    <m/>
    <n v="6773000"/>
    <m/>
    <n v="6773000"/>
    <s v="SC2 variances RM"/>
    <n v="0"/>
    <n v="664738.09"/>
    <n v="-1466571.84"/>
    <n v="-856021.626"/>
    <n v="-40463.72"/>
    <n v="2058500.009"/>
    <s v="Achats d'approvisionnements consommés"/>
    <x v="23"/>
    <s v="Achats consommés de matières premières"/>
    <n v="815557.9060000001"/>
    <n v="2098963.729"/>
  </r>
  <r>
    <s v="PL"/>
    <x v="1"/>
    <s v="6"/>
    <n v="6774000"/>
    <m/>
    <n v="6774000"/>
    <m/>
    <n v="6774000"/>
    <s v="SC2 variances WIP"/>
    <n v="0"/>
    <n v="109398.84"/>
    <n v="-109398.84"/>
    <n v="-139478.979"/>
    <n v="35651.488"/>
    <n v="158582.37"/>
    <s v="Achats d'approvisionnements consommés"/>
    <x v="23"/>
    <s v="Achats de produits semi finis"/>
    <n v="175130.467"/>
    <n v="122930.882"/>
  </r>
  <r>
    <s v="PL"/>
    <x v="1"/>
    <s v="6"/>
    <n v="6775000"/>
    <m/>
    <n v="6775000"/>
    <m/>
    <n v="6775000"/>
    <s v="SC2 variances FG"/>
    <n v="0"/>
    <n v="-4880.8"/>
    <n v="4880.8"/>
    <n v="-66208.569"/>
    <n v="-47267.021"/>
    <n v="115680.081"/>
    <s v="Achats d'approvisionnements consommés"/>
    <x v="23"/>
    <s v="Achats de produits finis"/>
    <n v="18941.548"/>
    <n v="162947.102"/>
  </r>
  <r>
    <s v="PL"/>
    <x v="1"/>
    <s v="6"/>
    <n v="6810100"/>
    <m/>
    <n v="6810100"/>
    <m/>
    <n v="6810100"/>
    <s v="Freight Out External"/>
    <n v="1464271.693"/>
    <n v="2675234.08"/>
    <n v="2138503.78"/>
    <n v="2223968.613"/>
    <n v="2856542.774"/>
    <n v="2470279.705"/>
    <s v="Autres Charges d'exploitation"/>
    <x v="22"/>
    <s v="Transport sur Ventes"/>
    <n v="632574.1610000003"/>
    <n v="-386263.0690000001"/>
  </r>
  <r>
    <s v="PL"/>
    <x v="1"/>
    <s v="6"/>
    <n v="6811100"/>
    <m/>
    <n v="6811100"/>
    <m/>
    <n v="6811100"/>
    <s v="Freight Out External"/>
    <n v="4587792.681"/>
    <n v="103724.85"/>
    <n v="-17013.08"/>
    <n v="25484.532"/>
    <n v="74427.391"/>
    <n v="9524.045"/>
    <s v="Autres Charges d'exploitation"/>
    <x v="22"/>
    <s v="Transport sur Ventes"/>
    <n v="48942.859"/>
    <n v="-64903.34600000001"/>
  </r>
  <r>
    <s v="PL"/>
    <x v="1"/>
    <s v="6"/>
    <n v="6820100"/>
    <m/>
    <n v="6820100"/>
    <m/>
    <n v="6820100"/>
    <s v="Freight In External"/>
    <n v="635791.336"/>
    <n v="131493.32"/>
    <n v="103211.74"/>
    <n v="66992.13"/>
    <n v="223709.791"/>
    <n v="178540.1730000001"/>
    <s v="Achats d'approvisionnements consommés"/>
    <x v="23"/>
    <s v="Transport sur Achats"/>
    <n v="156717.661"/>
    <n v="-45169.61799999993"/>
  </r>
  <r>
    <s v="PL"/>
    <x v="1"/>
    <s v="6"/>
    <n v="6920310"/>
    <m/>
    <m/>
    <m/>
    <n v="6920310"/>
    <s v="Man corr COGS Intrco"/>
    <m/>
    <m/>
    <m/>
    <m/>
    <n v="-437538.132"/>
    <n v="-25053.041"/>
    <m/>
    <x v="23"/>
    <s v="Achats consommés de matières premières"/>
    <n v="-437538.132"/>
    <n v="412485.091"/>
  </r>
  <r>
    <s v="PL"/>
    <x v="1"/>
    <s v="6"/>
    <n v="6999900"/>
    <s v="Couts des achats consommes - autres"/>
    <n v="6999900"/>
    <m/>
    <n v="6999900"/>
    <s v="COGS Accruals"/>
    <n v="305901.174"/>
    <n v="27325.53"/>
    <n v="-1751.42"/>
    <n v="0"/>
    <n v="0"/>
    <n v="0"/>
    <s v="Achats d'approvisionnements consommés"/>
    <x v="23"/>
    <s v="Achats consommés de matières premières"/>
    <n v="0"/>
    <n v="0"/>
  </r>
  <r>
    <s v="PL"/>
    <x v="1"/>
    <s v="7"/>
    <n v="7110000"/>
    <m/>
    <n v="7110000"/>
    <m/>
    <n v="7110000"/>
    <s v="Warehouse Rent"/>
    <n v="143877.308"/>
    <n v="482015.04"/>
    <n v="4793.46"/>
    <n v="0"/>
    <n v="0"/>
    <n v="33637.5"/>
    <s v="Autres Charges d'exploitation"/>
    <x v="22"/>
    <s v="Charges de location"/>
    <n v="0"/>
    <n v="33637.5"/>
  </r>
  <r>
    <s v="PL"/>
    <x v="1"/>
    <s v="7"/>
    <n v="7130000"/>
    <m/>
    <n v="7130000"/>
    <m/>
    <n v="7130000"/>
    <s v="WH Handling Fees"/>
    <n v="252309.604"/>
    <n v="59404.45"/>
    <n v="-55762.12"/>
    <n v="0"/>
    <n v="0"/>
    <n v="2639.129"/>
    <s v="Autres Charges d'exploitation"/>
    <x v="22"/>
    <s v="Rémunération honoraires et intermédiaire"/>
    <n v="0"/>
    <n v="2639.129"/>
  </r>
  <r>
    <s v="PL"/>
    <x v="1"/>
    <s v="7"/>
    <n v="7140000"/>
    <m/>
    <m/>
    <m/>
    <n v="7140000"/>
    <s v="Warehouse - Containers"/>
    <n v="0"/>
    <n v="0"/>
    <n v="3201"/>
    <n v="1974"/>
    <n v="0"/>
    <n v="0"/>
    <s v="Autres Charges d'exploitation"/>
    <x v="22"/>
    <s v="Charges de location"/>
    <n v="-1974"/>
    <n v="0"/>
  </r>
  <r>
    <s v="PL"/>
    <x v="1"/>
    <s v="7"/>
    <n v="7150000"/>
    <m/>
    <n v="7150000"/>
    <m/>
    <n v="7150000"/>
    <s v="WH Pallets"/>
    <n v="159023.94"/>
    <n v="32250"/>
    <n v="83543.78999999999"/>
    <n v="99994.664"/>
    <n v="67908.54300000001"/>
    <n v="79215.50999999999"/>
    <s v="Achats d'approvisionnements consommés"/>
    <x v="23"/>
    <s v="Emballage et magasinage"/>
    <n v="-32086.121"/>
    <n v="11306.96699999999"/>
  </r>
  <r>
    <s v="PL"/>
    <x v="1"/>
    <s v="7"/>
    <n v="7160000"/>
    <m/>
    <n v="7160000"/>
    <m/>
    <n v="7160000"/>
    <s v="WH Packaging"/>
    <n v="507756.725"/>
    <n v="627201.11"/>
    <n v="382532.06"/>
    <n v="313512.996"/>
    <n v="152161.021"/>
    <n v="228606.614"/>
    <s v="Achats d'approvisionnements consommés"/>
    <x v="23"/>
    <s v="Emballage et magasinage"/>
    <n v="-161351.975"/>
    <n v="76445.59299999999"/>
  </r>
  <r>
    <s v="PL"/>
    <x v="1"/>
    <s v="7"/>
    <n v="7210000"/>
    <m/>
    <m/>
    <m/>
    <n v="7210000"/>
    <s v="Advertising"/>
    <n v="0"/>
    <n v="0"/>
    <n v="900"/>
    <n v="0"/>
    <n v="0"/>
    <n v="0"/>
    <s v="Autres Charges d'exploitation"/>
    <x v="22"/>
    <s v="Réception"/>
    <n v="0"/>
    <n v="0"/>
  </r>
  <r>
    <s v="PL"/>
    <x v="1"/>
    <s v="7"/>
    <n v="7250000"/>
    <m/>
    <n v="7250000"/>
    <m/>
    <n v="7250000"/>
    <s v="Royalties"/>
    <n v="2083789.037"/>
    <n v="3765242.66"/>
    <n v="4691124.44"/>
    <n v="5551076.024"/>
    <n v="6338031.865"/>
    <n v="5519780.52"/>
    <s v="Autres Charges d'exploitation"/>
    <x v="22"/>
    <s v="Royalties"/>
    <n v="786955.841"/>
    <n v="-818251.3450000007"/>
  </r>
  <r>
    <s v="PL"/>
    <x v="1"/>
    <s v="7"/>
    <n v="7310000"/>
    <m/>
    <n v="7310000"/>
    <m/>
    <n v="7310000"/>
    <s v="Salaries Basic"/>
    <n v="15530661.411"/>
    <n v="17264041.79"/>
    <n v="16676220.91"/>
    <n v="18381187.939"/>
    <n v="20786428.798"/>
    <n v="23729874.625"/>
    <s v="Charges de personnel"/>
    <x v="25"/>
    <s v="Salaires"/>
    <n v="2405240.859000001"/>
    <n v="2943445.827"/>
  </r>
  <r>
    <s v="PL"/>
    <x v="1"/>
    <s v="7"/>
    <n v="7311000"/>
    <m/>
    <m/>
    <m/>
    <n v="7311000"/>
    <s v="Salaries - Non Deductible"/>
    <n v="0"/>
    <n v="0"/>
    <n v="0"/>
    <n v="6774.56"/>
    <n v="25650.138"/>
    <n v="15891"/>
    <s v="Charges de personnel"/>
    <x v="25"/>
    <s v="Charges connexes au salaire"/>
    <n v="18875.578"/>
    <n v="-9759.137999999999"/>
  </r>
  <r>
    <s v="PL"/>
    <x v="1"/>
    <s v="7"/>
    <n v="7325000"/>
    <m/>
    <m/>
    <m/>
    <n v="7325000"/>
    <s v="Salaries - Accrued Payroll Expenses"/>
    <m/>
    <m/>
    <m/>
    <m/>
    <n v="1525917.033"/>
    <n v="-591323.132"/>
    <m/>
    <x v="25"/>
    <s v="Salaires"/>
    <n v="1525917.033"/>
    <n v="-2117240.165"/>
  </r>
  <r>
    <s v="PL"/>
    <x v="1"/>
    <s v="7"/>
    <n v="7330000"/>
    <m/>
    <n v="7330000"/>
    <m/>
    <n v="7330000"/>
    <s v="Salaries Overtime"/>
    <n v="4626497.517"/>
    <n v="3497056.07"/>
    <n v="1509068.18"/>
    <n v="1005791.195"/>
    <n v="1316209.29"/>
    <n v="1649804.613"/>
    <s v="Charges de personnel"/>
    <x v="25"/>
    <s v="Salaires"/>
    <n v="310418.0950000001"/>
    <n v="333595.3229999999"/>
  </r>
  <r>
    <s v="PL"/>
    <x v="1"/>
    <s v="7"/>
    <n v="7340000"/>
    <m/>
    <n v="7340000"/>
    <m/>
    <n v="7340000"/>
    <s v="Salaries Bonus"/>
    <n v="3555315.963027366"/>
    <n v="2939035.1"/>
    <n v="4523185.34"/>
    <n v="1594188.395"/>
    <n v="-1075267.515"/>
    <n v="823639.659"/>
    <s v="Charges de personnel"/>
    <x v="25"/>
    <s v="Salaires"/>
    <n v="-2669455.91"/>
    <n v="1898907.174"/>
  </r>
  <r>
    <s v="PL"/>
    <x v="1"/>
    <s v="7"/>
    <n v="7341000"/>
    <m/>
    <m/>
    <m/>
    <n v="7341000"/>
    <s v="Salaries Bonus Central"/>
    <m/>
    <m/>
    <m/>
    <m/>
    <n v="127295.598"/>
    <n v="93024.74099999999"/>
    <m/>
    <x v="25"/>
    <s v="Salaires"/>
    <n v="127295.598"/>
    <n v="-34270.857"/>
  </r>
  <r>
    <s v="PL"/>
    <x v="1"/>
    <s v="7"/>
    <n v="7350000"/>
    <m/>
    <n v="7350000"/>
    <m/>
    <n v="7350000"/>
    <s v="Leaving Indemnities"/>
    <n v="389372.114"/>
    <n v="898773.22"/>
    <n v="131935.99"/>
    <n v="562051.49"/>
    <n v="187635.61"/>
    <n v="0"/>
    <s v="Charges de personnel"/>
    <x v="25"/>
    <s v="Salaires"/>
    <n v="-374415.88"/>
    <n v="-187635.61"/>
  </r>
  <r>
    <s v="PL"/>
    <x v="1"/>
    <s v="7"/>
    <n v="7370010"/>
    <m/>
    <n v="7370010"/>
    <m/>
    <n v="7370010"/>
    <s v="Social Security"/>
    <n v="3563997.574904292"/>
    <n v="3765106.84"/>
    <n v="3492156.59"/>
    <n v="3342719.785"/>
    <n v="3674587.934"/>
    <n v="4298795.954"/>
    <s v="Charges de personnel"/>
    <x v="25"/>
    <s v="Charges sociales patronales"/>
    <n v="331868.1489999997"/>
    <n v="624208.02"/>
  </r>
  <r>
    <s v="PL"/>
    <x v="1"/>
    <s v="7"/>
    <n v="7370020"/>
    <m/>
    <n v="7370020"/>
    <m/>
    <n v="7370020"/>
    <s v="Local Social Tax 1"/>
    <n v="273366.542"/>
    <n v="293384.24"/>
    <n v="273133.59"/>
    <n v="338818.784"/>
    <n v="298280.674"/>
    <n v="340979.413"/>
    <s v="Charges de personnel"/>
    <x v="25"/>
    <s v="Charges sociales patronales"/>
    <n v="-40538.10999999999"/>
    <n v="42698.739"/>
  </r>
  <r>
    <s v="PL"/>
    <x v="1"/>
    <s v="7"/>
    <n v="7380020"/>
    <m/>
    <m/>
    <m/>
    <n v="7380020"/>
    <s v="Local Employee Insurance 1"/>
    <n v="0"/>
    <n v="0"/>
    <n v="0"/>
    <n v="87981.19899999999"/>
    <n v="876406.173"/>
    <n v="679666.419"/>
    <s v="Charges de personnel"/>
    <x v="25"/>
    <s v="Charges connexes au salaire"/>
    <n v="788424.9739999999"/>
    <n v="-196739.754"/>
  </r>
  <r>
    <s v="PL"/>
    <x v="1"/>
    <s v="7"/>
    <n v="7380030"/>
    <m/>
    <m/>
    <m/>
    <n v="7380030"/>
    <s v="Local Employee Insurance 2"/>
    <n v="0"/>
    <n v="0"/>
    <n v="0"/>
    <n v="17932.846"/>
    <n v="180053.324"/>
    <n v="144454.737"/>
    <s v="Charges de personnel"/>
    <x v="25"/>
    <s v="Charges connexes au salaire"/>
    <n v="162120.478"/>
    <n v="-35598.587"/>
  </r>
  <r>
    <s v="PL"/>
    <x v="1"/>
    <s v="7"/>
    <n v="7415000"/>
    <m/>
    <n v="7415000"/>
    <m/>
    <n v="7415000"/>
    <s v="Local Medical"/>
    <n v="1754.56"/>
    <n v="417.91"/>
    <n v="60364.95"/>
    <n v="93667.814"/>
    <n v="96783.00199999999"/>
    <n v="103746.422"/>
    <s v="Charges de personnel"/>
    <x v="25"/>
    <s v="Charges connexes au salaire"/>
    <n v="3115.187999999995"/>
    <n v="6963.420000000013"/>
  </r>
  <r>
    <s v="PL"/>
    <x v="1"/>
    <s v="7"/>
    <n v="7428000"/>
    <m/>
    <n v="7428000"/>
    <m/>
    <n v="7428000"/>
    <s v="Employee Transport"/>
    <n v="1427126.44"/>
    <n v="1515890.61"/>
    <n v="1247880.41"/>
    <n v="1286310.542"/>
    <n v="1510610.369"/>
    <n v="1469925.082"/>
    <s v="Autres Charges d'exploitation"/>
    <x v="22"/>
    <s v="Transport Personnel"/>
    <n v="224299.827"/>
    <n v="-40685.28700000001"/>
  </r>
  <r>
    <s v="PL"/>
    <x v="1"/>
    <s v="7"/>
    <n v="7429000"/>
    <m/>
    <n v="7429000"/>
    <m/>
    <n v="7429000"/>
    <s v="Stat Retirment Fee"/>
    <n v="57441.298"/>
    <n v="110558.81"/>
    <n v="-9809.02"/>
    <n v="101564.525"/>
    <n v="264451.516"/>
    <n v="243692.249"/>
    <s v="Charges de personnel"/>
    <x v="25"/>
    <s v="Charges connexes au salaire"/>
    <n v="162886.991"/>
    <n v="-20759.26699999999"/>
  </r>
  <r>
    <s v="PL"/>
    <x v="1"/>
    <s v="7"/>
    <n v="7430000"/>
    <m/>
    <n v="7430000"/>
    <m/>
    <n v="7430000"/>
    <s v="Local Accom Rent"/>
    <n v="19442.064"/>
    <n v="9857.65"/>
    <n v="0"/>
    <n v="0"/>
    <n v="0"/>
    <n v="0"/>
    <s v="Charges de personnel"/>
    <x v="25"/>
    <s v="Charges connexes au salaire"/>
    <n v="0"/>
    <n v="0"/>
  </r>
  <r>
    <s v="PL"/>
    <x v="1"/>
    <s v="7"/>
    <n v="7440000"/>
    <m/>
    <n v="7440000"/>
    <m/>
    <n v="7440000"/>
    <s v="Cafeteria Services"/>
    <n v="0"/>
    <n v="3989.28"/>
    <n v="10126.31"/>
    <n v="12704.16"/>
    <n v="15456.6"/>
    <n v="21917.729"/>
    <s v="Autres Charges d'exploitation"/>
    <x v="22"/>
    <s v="Réception"/>
    <n v="2752.440000000001"/>
    <n v="6461.128999999999"/>
  </r>
  <r>
    <s v="PL"/>
    <x v="1"/>
    <s v="7"/>
    <n v="7448000"/>
    <m/>
    <n v="7448000"/>
    <m/>
    <n v="7448000"/>
    <s v="Local Bens Other"/>
    <n v="311382.817"/>
    <n v="599414.5699999999"/>
    <n v="527958.9399999999"/>
    <n v="569149.541"/>
    <n v="970405.409"/>
    <n v="1040288.372"/>
    <s v="Charges de personnel"/>
    <x v="25"/>
    <s v="Charges connexes au salaire"/>
    <n v="401255.868"/>
    <n v="69882.96299999999"/>
  </r>
  <r>
    <s v="PL"/>
    <x v="1"/>
    <s v="7"/>
    <n v="7449000"/>
    <m/>
    <n v="7449000"/>
    <m/>
    <n v="7449000"/>
    <s v="Local Ben Non Deduct"/>
    <n v="1560"/>
    <n v="6717"/>
    <n v="840"/>
    <n v="1440"/>
    <n v="0"/>
    <n v="0"/>
    <s v="Charges de personnel"/>
    <x v="25"/>
    <s v="Charges connexes au salaire"/>
    <n v="-1440"/>
    <n v="0"/>
  </r>
  <r>
    <s v="PL"/>
    <x v="1"/>
    <s v="7"/>
    <n v="7465000"/>
    <m/>
    <n v="7465000"/>
    <m/>
    <n v="7465000"/>
    <s v="Expat Medical"/>
    <n v="0"/>
    <n v="7460"/>
    <n v="0"/>
    <n v="0"/>
    <n v="0"/>
    <n v="0"/>
    <s v="Autres Charges d'exploitation"/>
    <x v="22"/>
    <s v="Divers"/>
    <n v="0"/>
    <n v="0"/>
  </r>
  <r>
    <s v="PL"/>
    <x v="1"/>
    <s v="7"/>
    <n v="7530000"/>
    <m/>
    <n v="7530000"/>
    <m/>
    <n v="7530000"/>
    <s v="Sub-Contractors Fees"/>
    <n v="1652701.9"/>
    <n v="93226.92999999999"/>
    <n v="0"/>
    <n v="0"/>
    <n v="0"/>
    <n v="0"/>
    <s v="Autres Charges d'exploitation"/>
    <x v="22"/>
    <s v="Rémunération honoraires et intermédiaire"/>
    <n v="0"/>
    <n v="0"/>
  </r>
  <r>
    <s v="PL"/>
    <x v="1"/>
    <s v="7"/>
    <n v="7610000"/>
    <m/>
    <n v="7610000"/>
    <m/>
    <n v="7610000"/>
    <s v="Air Fares"/>
    <n v="108492.862"/>
    <n v="137531.79"/>
    <n v="127496.07"/>
    <n v="106194.201"/>
    <n v="111789.365"/>
    <n v="89143.11599999999"/>
    <s v="Autres Charges d'exploitation"/>
    <x v="22"/>
    <s v="Voyages et déplacements"/>
    <n v="5595.164000000004"/>
    <n v="-22646.24900000001"/>
  </r>
  <r>
    <s v="PL"/>
    <x v="1"/>
    <s v="7"/>
    <n v="7620000"/>
    <m/>
    <n v="7620000"/>
    <m/>
    <n v="7620000"/>
    <s v="Hotels"/>
    <n v="0"/>
    <n v="131357.06"/>
    <n v="60971.33"/>
    <n v="77037.758"/>
    <n v="42873.74"/>
    <n v="46214.357"/>
    <s v="Autres Charges d'exploitation"/>
    <x v="22"/>
    <s v="Voyages et déplacements"/>
    <n v="-34164.018"/>
    <n v="3340.617000000006"/>
  </r>
  <r>
    <s v="PL"/>
    <x v="1"/>
    <s v="7"/>
    <n v="7630020"/>
    <m/>
    <m/>
    <m/>
    <n v="7630020"/>
    <s v="Travel - Subsistence Overseas"/>
    <n v="0"/>
    <n v="0"/>
    <n v="34.59"/>
    <n v="0"/>
    <n v="0"/>
    <n v="0"/>
    <s v="Autres Charges d'exploitation"/>
    <x v="22"/>
    <s v="Voyages et déplacements"/>
    <n v="0"/>
    <n v="0"/>
  </r>
  <r>
    <s v="PL"/>
    <x v="1"/>
    <s v="7"/>
    <n v="7630030"/>
    <m/>
    <n v="7630030"/>
    <m/>
    <n v="7630030"/>
    <s v="Daily Allowance"/>
    <n v="0"/>
    <n v="55361.16"/>
    <n v="90346.02"/>
    <n v="55016.434"/>
    <n v="144593.429"/>
    <n v="84508.66"/>
    <s v="Autres Charges d'exploitation"/>
    <x v="22"/>
    <s v="Voyages et déplacements"/>
    <n v="89576.995"/>
    <n v="-60084.769"/>
  </r>
  <r>
    <s v="PL"/>
    <x v="1"/>
    <s v="7"/>
    <n v="7640000"/>
    <m/>
    <n v="7640000"/>
    <m/>
    <n v="7640000"/>
    <s v="Car Hire &amp; Other"/>
    <n v="1001.01"/>
    <n v="137523.01"/>
    <n v="4242.41"/>
    <n v="5368.72"/>
    <n v="1205.047"/>
    <n v="0"/>
    <s v="Autres Charges d'exploitation"/>
    <x v="22"/>
    <s v="Charges de location"/>
    <n v="-4163.673000000001"/>
    <n v="-1205.047"/>
  </r>
  <r>
    <s v="PL"/>
    <x v="1"/>
    <s v="7"/>
    <n v="7660000"/>
    <m/>
    <n v="7660000"/>
    <m/>
    <n v="7660000"/>
    <s v="Passports &amp; Visas"/>
    <n v="5500"/>
    <n v="4911.8"/>
    <n v="4413.26"/>
    <n v="3470.73"/>
    <n v="3701.34"/>
    <n v="7228.44"/>
    <s v="Autres Charges d'exploitation"/>
    <x v="22"/>
    <s v="Voyages et déplacements"/>
    <n v="230.6100000000001"/>
    <n v="3527.099999999999"/>
  </r>
  <r>
    <s v="PL"/>
    <x v="1"/>
    <s v="7"/>
    <n v="7670000"/>
    <m/>
    <n v="7670000"/>
    <m/>
    <n v="7670000"/>
    <s v="Travel Insurance"/>
    <n v="0"/>
    <n v="953"/>
    <n v="251"/>
    <n v="0"/>
    <n v="103"/>
    <n v="0"/>
    <s v="Autres Charges d'exploitation"/>
    <x v="22"/>
    <s v="Voyages et déplacements"/>
    <n v="103"/>
    <n v="-103"/>
  </r>
  <r>
    <s v="PL"/>
    <x v="1"/>
    <s v="7"/>
    <n v="7690000"/>
    <m/>
    <n v="7690000"/>
    <m/>
    <n v="7690000"/>
    <s v="Travel Other"/>
    <n v="2528594.505"/>
    <n v="-68665.24000000001"/>
    <n v="-105228.89"/>
    <n v="18092.083"/>
    <n v="2544.615"/>
    <n v="2470.749"/>
    <s v="Autres Charges d'exploitation"/>
    <x v="22"/>
    <s v="Voyages et déplacements"/>
    <n v="-15547.468"/>
    <n v="-73.86599999999999"/>
  </r>
  <r>
    <s v="PL"/>
    <x v="1"/>
    <s v="7"/>
    <n v="7699000"/>
    <m/>
    <m/>
    <m/>
    <n v="7699000"/>
    <s v="Travel - Non Deductible"/>
    <n v="0"/>
    <n v="0"/>
    <n v="5760"/>
    <n v="4500"/>
    <n v="2580"/>
    <n v="1980"/>
    <s v="Autres Charges d'exploitation"/>
    <x v="22"/>
    <s v="Voyages et déplacements"/>
    <n v="-1920"/>
    <n v="-600"/>
  </r>
  <r>
    <s v="PL"/>
    <x v="1"/>
    <s v="7"/>
    <n v="7710000"/>
    <m/>
    <n v="7710000"/>
    <m/>
    <n v="7710000"/>
    <s v="Auto Leasing Priv"/>
    <n v="52444.283"/>
    <n v="24156.46"/>
    <n v="51344.16"/>
    <n v="112587.585"/>
    <n v="140732.627"/>
    <n v="48118.321"/>
    <s v="Autres Charges d'exploitation"/>
    <x v="22"/>
    <s v="Charges de location"/>
    <n v="28145.042"/>
    <n v="-92614.30600000001"/>
  </r>
  <r>
    <s v="PL"/>
    <x v="1"/>
    <s v="7"/>
    <n v="7711000"/>
    <m/>
    <m/>
    <m/>
    <n v="7711000"/>
    <s v="Auto - Vehicle Leasing Costs - Commerci"/>
    <n v="0"/>
    <n v="0"/>
    <n v="2015.86"/>
    <n v="0"/>
    <n v="0"/>
    <n v="0"/>
    <s v="Autres Charges d'exploitation"/>
    <x v="22"/>
    <s v="Charges de location"/>
    <n v="0"/>
    <n v="0"/>
  </r>
  <r>
    <s v="PL"/>
    <x v="1"/>
    <s v="7"/>
    <n v="7720000"/>
    <m/>
    <n v="7720000"/>
    <m/>
    <n v="7720000"/>
    <s v="Auto Tax"/>
    <n v="10548.047"/>
    <n v="10285.76"/>
    <n v="11889.54"/>
    <n v="8629.683000000001"/>
    <n v="3655"/>
    <n v="6326.5"/>
    <s v="Autres Charges d'exploitation"/>
    <x v="22"/>
    <s v="Impôts et taxes"/>
    <n v="-4974.683000000001"/>
    <n v="2671.5"/>
  </r>
  <r>
    <s v="PL"/>
    <x v="1"/>
    <s v="7"/>
    <n v="7725000"/>
    <m/>
    <n v="7725000"/>
    <m/>
    <n v="7725000"/>
    <s v="Auto Insurance"/>
    <n v="16151.527"/>
    <n v="33852"/>
    <n v="40092.72"/>
    <n v="36317.932"/>
    <n v="33723.648"/>
    <n v="40449.088"/>
    <s v="Autres Charges d'exploitation"/>
    <x v="22"/>
    <s v="Assurance"/>
    <n v="-2594.284"/>
    <n v="6725.440000000002"/>
  </r>
  <r>
    <s v="PL"/>
    <x v="1"/>
    <s v="7"/>
    <n v="7730000"/>
    <m/>
    <n v="7730000"/>
    <m/>
    <n v="7730000"/>
    <s v="Auto Repairs"/>
    <n v="76958.026"/>
    <n v="18481.17"/>
    <n v="17902.39"/>
    <n v="32592.539"/>
    <n v="35940.687"/>
    <n v="40523.182"/>
    <s v="Autres Charges d'exploitation"/>
    <x v="22"/>
    <s v="Entretiens et réparations"/>
    <n v="3348.147999999997"/>
    <n v="4582.495000000003"/>
  </r>
  <r>
    <s v="PL"/>
    <x v="1"/>
    <s v="7"/>
    <n v="7740000"/>
    <s v="Auto Petrol"/>
    <m/>
    <m/>
    <n v="7740000"/>
    <s v="Auto Petrol"/>
    <m/>
    <m/>
    <n v="27543.64"/>
    <n v="43029.2"/>
    <n v="0"/>
    <n v="0"/>
    <s v="Autres Charges d'exploitation"/>
    <x v="22"/>
    <s v="Carburants"/>
    <n v="-43029.2"/>
    <n v="0"/>
  </r>
  <r>
    <s v="PL"/>
    <x v="1"/>
    <s v="7"/>
    <n v="7740000"/>
    <m/>
    <n v="7740000"/>
    <m/>
    <n v="7740000"/>
    <s v="Auto Petrol"/>
    <n v="156872.058"/>
    <n v="63224.65"/>
    <n v="0"/>
    <n v="0"/>
    <n v="0"/>
    <n v="0"/>
    <s v="Achats d'approvisionnements consommés"/>
    <x v="23"/>
    <s v="Carburant"/>
    <n v="0"/>
    <n v="0"/>
  </r>
  <r>
    <s v="PL"/>
    <x v="1"/>
    <s v="7"/>
    <n v="7750000"/>
    <m/>
    <m/>
    <m/>
    <n v="7750000"/>
    <s v="Auto - Diesel"/>
    <n v="0"/>
    <n v="0"/>
    <n v="9690"/>
    <n v="35447.645"/>
    <n v="79001.74400000001"/>
    <n v="96860.054"/>
    <s v="Autres Charges d'exploitation"/>
    <x v="22"/>
    <s v="Carburants"/>
    <n v="43554.09900000001"/>
    <n v="17858.31"/>
  </r>
  <r>
    <s v="PL"/>
    <x v="1"/>
    <s v="7"/>
    <n v="7790000"/>
    <m/>
    <m/>
    <m/>
    <n v="7790000"/>
    <s v="Auto - Other Expenses"/>
    <m/>
    <m/>
    <m/>
    <m/>
    <n v="1434.031"/>
    <n v="1747.9"/>
    <m/>
    <x v="22"/>
    <s v="divers"/>
    <n v="1434.031"/>
    <n v="313.8690000000001"/>
  </r>
  <r>
    <s v="PL"/>
    <x v="1"/>
    <s v="7"/>
    <n v="7810010"/>
    <m/>
    <m/>
    <m/>
    <n v="7810010"/>
    <s v="Customer Entertainment Deductible"/>
    <n v="0"/>
    <n v="0"/>
    <n v="79.94"/>
    <n v="0"/>
    <n v="0"/>
    <n v="0"/>
    <s v="Autres Charges d'exploitation"/>
    <x v="22"/>
    <s v="Réception"/>
    <n v="0"/>
    <n v="0"/>
  </r>
  <r>
    <s v="PL"/>
    <x v="1"/>
    <s v="7"/>
    <n v="7810020"/>
    <m/>
    <n v="7810020"/>
    <m/>
    <n v="7810020"/>
    <s v="Cust Ent Non Deduct"/>
    <n v="10525.086"/>
    <n v="26565.31"/>
    <n v="1499.91"/>
    <n v="0"/>
    <n v="600"/>
    <n v="0"/>
    <s v="Autres Charges d'exploitation"/>
    <x v="22"/>
    <s v="Réception"/>
    <n v="600"/>
    <n v="-600"/>
  </r>
  <r>
    <s v="PL"/>
    <x v="1"/>
    <s v="7"/>
    <n v="7820010"/>
    <m/>
    <n v="7820010"/>
    <m/>
    <n v="7820010"/>
    <s v="Other Ent Deduct"/>
    <n v="0"/>
    <n v="-5989.78"/>
    <n v="22788.32"/>
    <n v="27075.493"/>
    <n v="35541.821"/>
    <n v="31392.155"/>
    <s v="Autres Charges d'exploitation"/>
    <x v="22"/>
    <s v="Réception"/>
    <n v="8466.328000000005"/>
    <n v="-4149.666000000005"/>
  </r>
  <r>
    <s v="PL"/>
    <x v="1"/>
    <s v="7"/>
    <n v="7820020"/>
    <m/>
    <n v="7820020"/>
    <m/>
    <n v="7820020"/>
    <s v="Other Ent Non Deduct"/>
    <n v="257881.664"/>
    <n v="26881.36"/>
    <n v="4004.13"/>
    <n v="116.05"/>
    <n v="0"/>
    <n v="0"/>
    <s v="Autres Charges d'exploitation"/>
    <x v="22"/>
    <s v="Réception"/>
    <n v="-116.05"/>
    <n v="0"/>
  </r>
  <r>
    <s v="PL"/>
    <x v="1"/>
    <s v="7"/>
    <n v="7820040"/>
    <m/>
    <m/>
    <m/>
    <n v="7820040"/>
    <s v="SWE Staff Entertainment Deductible"/>
    <n v="0"/>
    <n v="0"/>
    <n v="5677.3"/>
    <n v="15404.23"/>
    <n v="25047.427"/>
    <n v="9360.346"/>
    <s v="Autres Charges d'exploitation"/>
    <x v="22"/>
    <s v="Réception"/>
    <n v="9643.197"/>
    <n v="-15687.081"/>
  </r>
  <r>
    <s v="PL"/>
    <x v="1"/>
    <s v="7"/>
    <n v="7830030"/>
    <m/>
    <m/>
    <m/>
    <n v="7830030"/>
    <s v="Customer Gifts over 35 Euros per person"/>
    <n v="0"/>
    <n v="0"/>
    <n v="0"/>
    <n v="-201.695"/>
    <n v="0"/>
    <n v="0"/>
    <s v="Autres Charges d'exploitation"/>
    <x v="22"/>
    <s v="Divers"/>
    <n v="201.695"/>
    <n v="0"/>
  </r>
  <r>
    <s v="PL"/>
    <x v="1"/>
    <s v="7"/>
    <n v="7840020"/>
    <m/>
    <m/>
    <m/>
    <n v="7840020"/>
    <s v="Employee Gifts up to 35 Euros per perso"/>
    <n v="0"/>
    <n v="0"/>
    <n v="0"/>
    <n v="335.593"/>
    <n v="4544.058"/>
    <n v="3168.936"/>
    <s v="Charges de personnel"/>
    <x v="25"/>
    <s v="Charges connexes au salaire"/>
    <n v="4208.465"/>
    <n v="-1375.122"/>
  </r>
  <r>
    <s v="PL"/>
    <x v="1"/>
    <s v="7"/>
    <n v="7840030"/>
    <m/>
    <m/>
    <m/>
    <n v="7840030"/>
    <s v="Employee Gifts over 35 Euros per person"/>
    <n v="0"/>
    <n v="0"/>
    <n v="0"/>
    <n v="3042.914"/>
    <n v="16158.669"/>
    <n v="18347.453"/>
    <s v="Charges de personnel"/>
    <x v="25"/>
    <s v="Charges connexes au salaire"/>
    <n v="13115.755"/>
    <n v="2188.784000000001"/>
  </r>
  <r>
    <s v="PL"/>
    <x v="1"/>
    <s v="7"/>
    <n v="7902100"/>
    <m/>
    <m/>
    <m/>
    <n v="7902100"/>
    <s v="Translation Services"/>
    <m/>
    <m/>
    <m/>
    <m/>
    <n v="1428.48"/>
    <n v="1835"/>
    <m/>
    <x v="22"/>
    <s v="Rémunération honoraires et intermédiaire"/>
    <n v="1428.48"/>
    <n v="406.52"/>
  </r>
  <r>
    <s v="PL"/>
    <x v="1"/>
    <s v="7"/>
    <n v="7910000"/>
    <m/>
    <n v="7910000"/>
    <m/>
    <n v="7910000"/>
    <s v="Audit Fees"/>
    <n v="179463.898"/>
    <n v="267991.54"/>
    <n v="180414.1"/>
    <n v="156049.761"/>
    <n v="175945.293"/>
    <n v="152772.319"/>
    <s v="Autres Charges d'exploitation"/>
    <x v="22"/>
    <s v="Rémunération honoraires et intermédiaire"/>
    <n v="19895.53200000001"/>
    <n v="-23172.97400000002"/>
  </r>
  <r>
    <s v="PL"/>
    <x v="1"/>
    <s v="7"/>
    <n v="7920000"/>
    <m/>
    <n v="7920000"/>
    <m/>
    <n v="7920000"/>
    <s v="Tax Services"/>
    <n v="105"/>
    <n v="0"/>
    <n v="0"/>
    <n v="17720.162"/>
    <n v="40361.673"/>
    <n v="12873.728"/>
    <s v="Autres Charges d'exploitation"/>
    <x v="22"/>
    <s v="Rémunération honoraires et intermédiaire"/>
    <n v="22641.511"/>
    <n v="-27487.945"/>
  </r>
  <r>
    <s v="PL"/>
    <x v="1"/>
    <s v="7"/>
    <n v="7940000"/>
    <m/>
    <n v="7940000"/>
    <m/>
    <n v="7940000"/>
    <s v="Legal Fees"/>
    <n v="85072.77800000001"/>
    <n v="89531.10000000001"/>
    <n v="28244.34"/>
    <n v="105792.244"/>
    <n v="98080.00199999999"/>
    <n v="108467.028"/>
    <s v="Autres Charges d'exploitation"/>
    <x v="22"/>
    <s v="Rémunération honoraires et intermédiaire"/>
    <n v="-7712.242000000013"/>
    <n v="10387.02600000001"/>
  </r>
  <r>
    <s v="PL"/>
    <x v="1"/>
    <s v="7"/>
    <n v="7950000"/>
    <m/>
    <n v="7950000"/>
    <m/>
    <n v="7950000"/>
    <s v="Consultancy"/>
    <n v="648205.789"/>
    <n v="152912.44"/>
    <n v="206347.23"/>
    <n v="98358.071"/>
    <n v="-8503.809999999999"/>
    <n v="0"/>
    <s v="Autres Charges d'exploitation"/>
    <x v="22"/>
    <s v="Rémunération honoraires et intermédiaire"/>
    <n v="-106861.881"/>
    <n v="8503.809999999999"/>
  </r>
  <r>
    <s v="PL"/>
    <x v="1"/>
    <s v="7"/>
    <n v="7954000"/>
    <m/>
    <m/>
    <m/>
    <n v="7954000"/>
    <s v="Quality Consulting"/>
    <m/>
    <m/>
    <m/>
    <m/>
    <n v="52383.412"/>
    <n v="-14027.468"/>
    <m/>
    <x v="22"/>
    <s v="Rémunération honoraires et intermédiaire"/>
    <n v="52383.412"/>
    <n v="-66410.88"/>
  </r>
  <r>
    <s v="PL"/>
    <x v="1"/>
    <s v="7"/>
    <n v="7960000"/>
    <m/>
    <n v="7960000"/>
    <m/>
    <n v="7960000"/>
    <s v="Recruitment Fees"/>
    <n v="46457.6"/>
    <n v="5625"/>
    <n v="0"/>
    <n v="3005"/>
    <n v="0"/>
    <n v="41240"/>
    <s v="Autres Charges d'exploitation"/>
    <x v="22"/>
    <s v="Rémunération honoraires et intermédiaire"/>
    <n v="-3005"/>
    <n v="41240"/>
  </r>
  <r>
    <s v="PL"/>
    <x v="1"/>
    <s v="7"/>
    <n v="7990000"/>
    <m/>
    <n v="7990000"/>
    <m/>
    <n v="7990000"/>
    <s v="Leg Prof Other"/>
    <n v="10356.17"/>
    <n v="0"/>
    <n v="681.8"/>
    <n v="480"/>
    <n v="0"/>
    <n v="0"/>
    <s v="Autres Charges d'exploitation"/>
    <x v="22"/>
    <s v="Rémunération honoraires et intermédiaire"/>
    <n v="-480"/>
    <n v="0"/>
  </r>
  <r>
    <s v="PL"/>
    <x v="1"/>
    <s v="7"/>
    <n v="7991000"/>
    <m/>
    <m/>
    <m/>
    <n v="7991000"/>
    <s v="Legal and Professional - Non Deductible"/>
    <n v="0"/>
    <n v="0"/>
    <n v="1175303.28"/>
    <n v="0"/>
    <n v="0"/>
    <n v="0"/>
    <s v="Dotations aux amortissements et aux provisions "/>
    <x v="24"/>
    <s v="Dotation aux provisions pour risques et charges"/>
    <n v="0"/>
    <n v="0"/>
  </r>
  <r>
    <s v="PL"/>
    <x v="1"/>
    <s v="8"/>
    <n v="8110000"/>
    <m/>
    <n v="8110000"/>
    <m/>
    <n v="8110000"/>
    <s v="Rent"/>
    <n v="1216432.799"/>
    <n v="838125.34"/>
    <n v="760689.3"/>
    <n v="786908.8199999999"/>
    <n v="817031.25"/>
    <n v="857882.629"/>
    <s v="Autres Charges d'exploitation"/>
    <x v="22"/>
    <s v="Charges de location"/>
    <n v="30122.43000000005"/>
    <n v="40851.37899999996"/>
  </r>
  <r>
    <s v="PL"/>
    <x v="1"/>
    <s v="8"/>
    <n v="8120000"/>
    <m/>
    <m/>
    <m/>
    <n v="8120000"/>
    <s v="Site - Property Taxes"/>
    <n v="0"/>
    <n v="0"/>
    <n v="0"/>
    <n v="59890.878"/>
    <n v="201788.637"/>
    <n v="50485.232"/>
    <s v="Autres Charges d'exploitation"/>
    <x v="22"/>
    <s v="Impôts et taxes"/>
    <n v="141897.759"/>
    <n v="-151303.405"/>
  </r>
  <r>
    <s v="PL"/>
    <x v="1"/>
    <s v="8"/>
    <n v="8140000"/>
    <m/>
    <n v="8140000"/>
    <m/>
    <n v="8140000"/>
    <s v="Electricity"/>
    <n v="627935.628"/>
    <n v="595415.21"/>
    <n v="386863.82"/>
    <n v="389190.763"/>
    <n v="506940.477"/>
    <n v="630423.329"/>
    <s v="Achats d'approvisionnements consommés"/>
    <x v="23"/>
    <s v="Eau &amp; Electricité"/>
    <n v="117749.714"/>
    <n v="123482.852"/>
  </r>
  <r>
    <s v="PL"/>
    <x v="1"/>
    <s v="8"/>
    <n v="8150000"/>
    <m/>
    <n v="8150000"/>
    <m/>
    <n v="8150000"/>
    <s v="Water"/>
    <n v="44444.827"/>
    <n v="8779.49"/>
    <n v="13239.7"/>
    <n v="12083.933"/>
    <n v="13252.718"/>
    <n v="16053"/>
    <s v="Achats d'approvisionnements consommés"/>
    <x v="23"/>
    <s v="Eau &amp; Electricité"/>
    <n v="1168.785"/>
    <n v="2800.281999999999"/>
  </r>
  <r>
    <s v="PL"/>
    <x v="1"/>
    <s v="8"/>
    <n v="8160000"/>
    <m/>
    <n v="8160000"/>
    <m/>
    <n v="8160000"/>
    <s v="Security"/>
    <n v="244319.329"/>
    <n v="95602.86"/>
    <n v="134537.24"/>
    <n v="135850.929"/>
    <n v="133121.265"/>
    <n v="186114.947"/>
    <s v="Autres Charges d'exploitation"/>
    <x v="22"/>
    <s v="Nettoyage et gardiennage"/>
    <n v="-2729.66399999999"/>
    <n v="52993.68199999997"/>
  </r>
  <r>
    <s v="PL"/>
    <x v="1"/>
    <s v="8"/>
    <n v="8170000"/>
    <m/>
    <n v="8170000"/>
    <m/>
    <n v="8170000"/>
    <s v="Waste Removal"/>
    <n v="72771.656"/>
    <n v="153064.43"/>
    <n v="98303.86"/>
    <n v="106100.584"/>
    <n v="117732.078"/>
    <n v="119839.5"/>
    <s v="Autres Charges d'exploitation"/>
    <x v="22"/>
    <s v="Services extérieur"/>
    <n v="11631.49399999999"/>
    <n v="2107.422000000006"/>
  </r>
  <r>
    <s v="PL"/>
    <x v="1"/>
    <s v="8"/>
    <n v="8175000"/>
    <m/>
    <n v="8175000"/>
    <m/>
    <n v="8175000"/>
    <s v="Cleaning"/>
    <n v="159472.548"/>
    <n v="148080.42"/>
    <n v="166872.94"/>
    <n v="175368.297"/>
    <n v="168504.598"/>
    <n v="231327.914"/>
    <s v="Autres Charges d'exploitation"/>
    <x v="22"/>
    <s v="Nettoyage et gardiennage"/>
    <n v="-6863.698999999993"/>
    <n v="62823.31599999999"/>
  </r>
  <r>
    <s v="PL"/>
    <x v="1"/>
    <s v="8"/>
    <n v="8180000"/>
    <m/>
    <n v="8180000"/>
    <m/>
    <n v="8180000"/>
    <s v="Repairs &amp; Maint"/>
    <n v="356156.164"/>
    <n v="652131.61"/>
    <n v="85131.67"/>
    <n v="718413.866"/>
    <n v="168565.419"/>
    <n v="47713.331"/>
    <s v="Autres Charges d'exploitation"/>
    <x v="22"/>
    <s v="Entretiens et réparations"/>
    <n v="-549848.447"/>
    <n v="-120852.088"/>
  </r>
  <r>
    <s v="PL"/>
    <x v="1"/>
    <s v="8"/>
    <n v="8185000"/>
    <m/>
    <n v="8185000"/>
    <m/>
    <n v="8185000"/>
    <s v="Insurance"/>
    <n v="25358.716"/>
    <n v="47778.56"/>
    <n v="8828.040000000001"/>
    <n v="-967.198"/>
    <n v="5430.024"/>
    <n v="1014.008"/>
    <s v="Autres Charges d'exploitation"/>
    <x v="22"/>
    <s v="Assurance"/>
    <n v="6397.222000000001"/>
    <n v="-4416.016000000001"/>
  </r>
  <r>
    <s v="PL"/>
    <x v="1"/>
    <s v="8"/>
    <n v="8190000"/>
    <m/>
    <n v="8190000"/>
    <m/>
    <n v="8190000"/>
    <s v="Safety"/>
    <n v="97364.754"/>
    <n v="101420.71"/>
    <n v="34498.77"/>
    <n v="33984.426"/>
    <n v="16595.108"/>
    <n v="12607.82"/>
    <s v="Charges de personnel"/>
    <x v="25"/>
    <s v="Charges connexes au salaire"/>
    <n v="-17389.318"/>
    <n v="-3987.288"/>
  </r>
  <r>
    <s v="PL"/>
    <x v="1"/>
    <s v="8"/>
    <n v="8210000"/>
    <m/>
    <n v="8210000"/>
    <m/>
    <n v="8210000"/>
    <s v="Telephone &amp; Fax"/>
    <n v="24891.071"/>
    <n v="10129.74"/>
    <n v="27709.29"/>
    <n v="-466.806"/>
    <n v="545.689"/>
    <n v="4878.842"/>
    <s v="Autres Charges d'exploitation"/>
    <x v="22"/>
    <s v="Frais postaux et télécom"/>
    <n v="1012.495"/>
    <n v="4333.152999999999"/>
  </r>
  <r>
    <s v="PL"/>
    <x v="1"/>
    <s v="8"/>
    <n v="8240000"/>
    <m/>
    <n v="8240000"/>
    <m/>
    <n v="8240000"/>
    <s v="Internet"/>
    <n v="34600.326"/>
    <n v="53922.08"/>
    <n v="23488.2"/>
    <n v="17778.624"/>
    <n v="27941.708"/>
    <n v="16621.732"/>
    <s v="Autres Charges d'exploitation"/>
    <x v="22"/>
    <s v="Frais postaux et télécom"/>
    <n v="10163.084"/>
    <n v="-11319.976"/>
  </r>
  <r>
    <s v="PL"/>
    <x v="1"/>
    <s v="8"/>
    <n v="8250000"/>
    <m/>
    <n v="8250000"/>
    <m/>
    <n v="8250000"/>
    <s v="Mobile Telephone"/>
    <n v="36203.592"/>
    <n v="59749.53"/>
    <n v="39512.26"/>
    <n v="43491.085"/>
    <n v="47658.203"/>
    <n v="44539.289"/>
    <s v="Autres Charges d'exploitation"/>
    <x v="22"/>
    <s v="Frais postaux et télécom"/>
    <n v="4167.118000000002"/>
    <n v="-3118.914000000004"/>
  </r>
  <r>
    <s v="PL"/>
    <x v="1"/>
    <s v="8"/>
    <n v="8260000"/>
    <m/>
    <n v="8260000"/>
    <m/>
    <n v="8260000"/>
    <s v="Postage"/>
    <n v="1531.787"/>
    <n v="4480.99"/>
    <n v="4587.04"/>
    <n v="3197.97"/>
    <n v="3055.15"/>
    <n v="4242.353"/>
    <s v="Autres Charges d'exploitation"/>
    <x v="22"/>
    <s v="Frais postaux et télécom"/>
    <n v="-142.8199999999997"/>
    <n v="1187.203"/>
  </r>
  <r>
    <s v="PL"/>
    <x v="1"/>
    <s v="8"/>
    <n v="8270000"/>
    <m/>
    <n v="8270000"/>
    <m/>
    <n v="8270000"/>
    <s v="Courier Services"/>
    <n v="3853.791"/>
    <n v="2858.57"/>
    <n v="12187.49"/>
    <n v="14654.022"/>
    <n v="21220.87"/>
    <n v="33719.223"/>
    <s v="Autres Charges d'exploitation"/>
    <x v="22"/>
    <s v="Frais postaux et télécom"/>
    <n v="6566.847999999998"/>
    <n v="12498.353"/>
  </r>
  <r>
    <s v="PL"/>
    <x v="1"/>
    <s v="8"/>
    <n v="8310000"/>
    <m/>
    <n v="8310000"/>
    <m/>
    <n v="8310000"/>
    <s v="Equipment &amp; Supplies"/>
    <n v="396554.803"/>
    <n v="739091.45"/>
    <n v="448938.27"/>
    <n v="600223.273"/>
    <n v="861470.135"/>
    <n v="1298554.858"/>
    <s v="Achats d'approvisionnements consommés"/>
    <x v="23"/>
    <s v="Achat pièces de rechange"/>
    <n v="261246.862"/>
    <n v="437084.723"/>
  </r>
  <r>
    <s v="PL"/>
    <x v="1"/>
    <s v="8"/>
    <n v="8312000"/>
    <m/>
    <n v="8312000"/>
    <m/>
    <n v="8312000"/>
    <s v="Small Tools"/>
    <n v="418379.053"/>
    <n v="300686.32"/>
    <n v="233830.79"/>
    <n v="598222.3149999999"/>
    <n v="442246.743"/>
    <n v="585013.986"/>
    <s v="Achats d'approvisionnements consommés"/>
    <x v="23"/>
    <s v="Achat petits outillages"/>
    <n v="-155975.5719999999"/>
    <n v="142767.243"/>
  </r>
  <r>
    <s v="PL"/>
    <x v="1"/>
    <s v="8"/>
    <n v="8315000"/>
    <m/>
    <m/>
    <m/>
    <n v="8315000"/>
    <s v="Overhead - Low Value Asset Depreciation"/>
    <m/>
    <m/>
    <m/>
    <m/>
    <n v="344994.601"/>
    <n v="1527447.564"/>
    <m/>
    <x v="24"/>
    <s v="Dotation aux Amortissement des immobilisations corporelles et incorporelles"/>
    <n v="344994.601"/>
    <n v="1182452.963"/>
  </r>
  <r>
    <s v="PL"/>
    <x v="1"/>
    <s v="8"/>
    <n v="8320000"/>
    <m/>
    <m/>
    <m/>
    <n v="8320000"/>
    <s v="Computer - Software Licence &amp; Upgrade"/>
    <n v="0"/>
    <n v="0"/>
    <n v="79901.28999999999"/>
    <n v="60945.709"/>
    <n v="181621.853"/>
    <n v="120978.934"/>
    <s v="Autres Charges d'exploitation"/>
    <x v="22"/>
    <s v="Rémunération honoraires et intermédiaire"/>
    <n v="120676.144"/>
    <n v="-60642.91900000001"/>
  </r>
  <r>
    <s v="PL"/>
    <x v="1"/>
    <s v="8"/>
    <n v="8325000"/>
    <m/>
    <m/>
    <m/>
    <n v="8325000"/>
    <s v="Overhead - Production Software"/>
    <n v="0"/>
    <n v="0"/>
    <n v="1035.16"/>
    <n v="0"/>
    <n v="0"/>
    <n v="25.066"/>
    <s v="Autres Charges d'exploitation"/>
    <x v="22"/>
    <s v="Divers"/>
    <n v="0"/>
    <n v="25.066"/>
  </r>
  <r>
    <s v="PL"/>
    <x v="1"/>
    <s v="8"/>
    <n v="8330000"/>
    <m/>
    <n v="8330000"/>
    <m/>
    <n v="8330000"/>
    <s v="Software Maintenance"/>
    <n v="122657.387"/>
    <n v="96135.99000000001"/>
    <n v="78991.13"/>
    <n v="15309.357"/>
    <n v="61196.825"/>
    <n v="67597.73699999999"/>
    <s v="Autres Charges d'exploitation"/>
    <x v="22"/>
    <s v="Entretiens et réparations"/>
    <n v="45887.46799999999"/>
    <n v="6400.911999999997"/>
  </r>
  <r>
    <s v="PL"/>
    <x v="1"/>
    <s v="8"/>
    <n v="8340000"/>
    <m/>
    <n v="8340000"/>
    <m/>
    <n v="8340000"/>
    <s v="Computer Expenses"/>
    <n v="50512.599"/>
    <n v="13401.97"/>
    <n v="17090.14"/>
    <n v="28256.847"/>
    <n v="16336.492"/>
    <n v="40808.07"/>
    <s v="Autres Charges d'exploitation"/>
    <x v="22"/>
    <s v="Entretiens et réparations"/>
    <n v="-11920.355"/>
    <n v="24471.578"/>
  </r>
  <r>
    <s v="PL"/>
    <x v="1"/>
    <s v="8"/>
    <n v="8350000"/>
    <m/>
    <n v="8350000"/>
    <m/>
    <n v="8350000"/>
    <s v="Computer Rental"/>
    <n v="18814.965"/>
    <n v="60389.3"/>
    <n v="39575.77"/>
    <n v="36231.604"/>
    <n v="35077.176"/>
    <n v="43982.204"/>
    <s v="Autres Charges d'exploitation"/>
    <x v="22"/>
    <s v="Charges de location"/>
    <n v="-1154.428"/>
    <n v="8905.027999999998"/>
  </r>
  <r>
    <s v="PL"/>
    <x v="1"/>
    <s v="8"/>
    <n v="8370000"/>
    <m/>
    <n v="8370000"/>
    <m/>
    <n v="8370000"/>
    <s v="Rep &amp; Maint M&amp;E"/>
    <n v="1039430.303"/>
    <n v="916472.38"/>
    <n v="1131736.6"/>
    <n v="1147687.722"/>
    <n v="1391594.298"/>
    <n v="1053897.983"/>
    <s v="Autres Charges d'exploitation"/>
    <x v="22"/>
    <s v="Entretiens et réparations"/>
    <n v="243906.5759999999"/>
    <n v="-337696.3149999999"/>
  </r>
  <r>
    <s v="PL"/>
    <x v="1"/>
    <s v="8"/>
    <n v="8371000"/>
    <m/>
    <m/>
    <m/>
    <n v="8371000"/>
    <s v="Repairs &amp; Maintenance, Machinery, equip"/>
    <n v="0"/>
    <n v="0"/>
    <n v="162043.08"/>
    <n v="179167.169"/>
    <n v="333964.49"/>
    <n v="172256.91"/>
    <s v="Autres Charges d'exploitation"/>
    <x v="22"/>
    <s v="Entretiens et réparations"/>
    <n v="154797.321"/>
    <n v="-161707.58"/>
  </r>
  <r>
    <s v="PL"/>
    <x v="1"/>
    <s v="8"/>
    <n v="8382000"/>
    <m/>
    <n v="8382000"/>
    <m/>
    <n v="8382000"/>
    <s v="Rep &amp; Maint Leased"/>
    <n v="9262.610000000001"/>
    <n v="0"/>
    <n v="0"/>
    <n v="0"/>
    <n v="0"/>
    <n v="0"/>
    <s v="Autres Charges d'exploitation"/>
    <x v="22"/>
    <s v="Entretiens et réparations"/>
    <n v="0"/>
    <n v="0"/>
  </r>
  <r>
    <s v="PL"/>
    <x v="1"/>
    <s v="8"/>
    <n v="8385000"/>
    <m/>
    <m/>
    <m/>
    <n v="8385000"/>
    <s v="Overhead - Contents Insurance"/>
    <n v="0"/>
    <n v="0"/>
    <n v="82343.98"/>
    <n v="80081.103"/>
    <n v="102500.594"/>
    <n v="87272.31299999999"/>
    <s v="Autres Charges d'exploitation"/>
    <x v="22"/>
    <s v="Assurance"/>
    <n v="22419.49099999999"/>
    <n v="-15228.281"/>
  </r>
  <r>
    <s v="PL"/>
    <x v="1"/>
    <s v="8"/>
    <n v="8395000"/>
    <m/>
    <m/>
    <m/>
    <n v="8395000"/>
    <s v="Overhead - Marine Insurance"/>
    <n v="0"/>
    <n v="0"/>
    <n v="0"/>
    <n v="5508.999"/>
    <n v="8157.578"/>
    <n v="14025.626"/>
    <s v="Autres Charges d'exploitation"/>
    <x v="22"/>
    <s v="Assurance"/>
    <n v="2648.579000000001"/>
    <n v="5868.048"/>
  </r>
  <r>
    <s v="PL"/>
    <x v="1"/>
    <s v="8"/>
    <n v="8420000"/>
    <s v="DEA constructions"/>
    <n v="8420000"/>
    <m/>
    <n v="8420000"/>
    <s v="Deprn Buildings"/>
    <n v="107106.79"/>
    <n v="124649.6"/>
    <n v="160257.44"/>
    <n v="106242.541"/>
    <n v="156781.665"/>
    <n v="142027.977"/>
    <s v="Dotations aux amortissements et aux provisions "/>
    <x v="24"/>
    <s v="Dotation aux Amortissement des immobilisations corporelles et incorporelles"/>
    <n v="50539.12400000001"/>
    <n v="-14753.68799999999"/>
  </r>
  <r>
    <s v="PL"/>
    <x v="1"/>
    <s v="8"/>
    <n v="8425000"/>
    <s v="DEA constructions"/>
    <n v="8425000"/>
    <m/>
    <n v="8425000"/>
    <s v=" Deprn Building Int"/>
    <n v="451.349"/>
    <n v="789.3"/>
    <n v="8944.4"/>
    <n v="-493.999"/>
    <n v="5558.001"/>
    <n v="5558.001"/>
    <s v="Dotations aux amortissements et aux provisions "/>
    <x v="24"/>
    <s v="Dotation aux Amortissement des immobilisations corporelles et incorporelles"/>
    <n v="6052"/>
    <n v="0"/>
  </r>
  <r>
    <s v="PL"/>
    <x v="1"/>
    <s v="8"/>
    <n v="8430000"/>
    <s v="DEA d'agencements et autres installations"/>
    <n v="8430000"/>
    <m/>
    <n v="8430000"/>
    <s v="Deprn Leasehold Imps"/>
    <n v="5.77034539892338"/>
    <n v="0"/>
    <n v="0"/>
    <n v="0"/>
    <n v="0"/>
    <n v="0"/>
    <s v="Dotations aux amortissements et aux provisions "/>
    <x v="24"/>
    <s v="Dotation aux Amortissement des immobilisations corporelles et incorporelles"/>
    <n v="0"/>
    <n v="0"/>
  </r>
  <r>
    <s v="PL"/>
    <x v="1"/>
    <s v="8"/>
    <n v="8430000"/>
    <s v="DEA d'agencements et autres installations"/>
    <n v="8430000"/>
    <m/>
    <n v="8430000"/>
    <s v="Deprn Leasehold Imps"/>
    <n v="782694.8656546012"/>
    <n v="152040.71"/>
    <n v="192700.59"/>
    <n v="91607.289"/>
    <n v="132438.304"/>
    <n v="106138.244"/>
    <s v="Dotations aux amortissements et aux provisions "/>
    <x v="24"/>
    <s v="Dotation aux Amortissement des immobilisations corporelles et incorporelles"/>
    <n v="40831.015"/>
    <n v="-26300.06"/>
  </r>
  <r>
    <s v="PL"/>
    <x v="1"/>
    <s v="8"/>
    <n v="8440000"/>
    <s v="DEA Mobilier et matériel de bureau"/>
    <n v="8440000"/>
    <m/>
    <n v="8440000"/>
    <s v="Deprn Office M&amp;E"/>
    <n v="165180.72"/>
    <n v="102858.05"/>
    <n v="100848.1"/>
    <n v="51595.836"/>
    <n v="2499.227"/>
    <n v="597.091"/>
    <s v="Dotations aux amortissements et aux provisions "/>
    <x v="24"/>
    <s v="Dotation aux Amortissement des immobilisations corporelles et incorporelles"/>
    <n v="-49096.609"/>
    <n v="-1902.136"/>
  </r>
  <r>
    <s v="PL"/>
    <x v="1"/>
    <s v="8"/>
    <n v="8441000"/>
    <s v="DEA materiel et outillage de production"/>
    <n v="8441000"/>
    <m/>
    <n v="8441000"/>
    <s v="Deprn Production M&amp;E"/>
    <n v="3088184.156"/>
    <n v="4605727.66"/>
    <n v="3703034.92"/>
    <n v="3499414.287"/>
    <n v="2541834.621"/>
    <n v="3489708.681"/>
    <s v="Dotations aux amortissements et aux provisions "/>
    <x v="24"/>
    <s v="Dotation aux Amortissement des immobilisations corporelles et incorporelles"/>
    <n v="-957579.6660000002"/>
    <n v="947874.0600000001"/>
  </r>
  <r>
    <s v="PL"/>
    <x v="1"/>
    <s v="8"/>
    <n v="8445000"/>
    <s v="DEA matériel informatique"/>
    <n v="8445000"/>
    <m/>
    <n v="8445000"/>
    <s v="Deprn Comps Periph"/>
    <n v="289206.202"/>
    <n v="345803.29"/>
    <n v="262385.85"/>
    <n v="233450.679"/>
    <n v="543536.04"/>
    <n v="251909.51"/>
    <s v="Dotations aux amortissements et aux provisions "/>
    <x v="24"/>
    <s v="Dotation aux Amortissement des immobilisations corporelles et incorporelles"/>
    <n v="310085.361"/>
    <n v="-291626.53"/>
  </r>
  <r>
    <s v="PL"/>
    <x v="1"/>
    <s v="8"/>
    <n v="8450000"/>
    <m/>
    <n v="8450000"/>
    <m/>
    <n v="8450000"/>
    <s v="Deprn Furn Fixtures"/>
    <n v="0"/>
    <n v="446.17"/>
    <n v="7831.68"/>
    <n v="25753.479"/>
    <n v="124602.923"/>
    <n v="24329.937"/>
    <s v="Dotations aux amortissements et aux provisions "/>
    <x v="24"/>
    <s v="Dotation aux Amortissement des immobilisations corporelles et incorporelles"/>
    <n v="98849.44399999999"/>
    <n v="-100272.986"/>
  </r>
  <r>
    <s v="PL"/>
    <x v="1"/>
    <s v="8"/>
    <n v="8460000"/>
    <s v="DEA materiel du transport"/>
    <n v="8460000"/>
    <m/>
    <n v="8460000"/>
    <s v="Deprn Motor Vehicles"/>
    <n v="41860.915"/>
    <n v="76821.37"/>
    <n v="161950.13"/>
    <n v="158064.589"/>
    <n v="138158.651"/>
    <n v="42585.895"/>
    <s v="Dotations aux amortissements et aux provisions "/>
    <x v="24"/>
    <s v="Dotation aux Amortissement des immobilisations corporelles et incorporelles"/>
    <n v="-19905.93799999999"/>
    <n v="-95572.75600000002"/>
  </r>
  <r>
    <s v="PL"/>
    <x v="1"/>
    <s v="8"/>
    <n v="8470000"/>
    <s v="dot amort Immobilisations corporelles"/>
    <n v="8470000"/>
    <m/>
    <n v="8470000"/>
    <s v="Deprn Leased Assets"/>
    <n v="35900.016"/>
    <n v="98923.81"/>
    <n v="160284.81"/>
    <n v="144000"/>
    <n v="144000"/>
    <n v="84000"/>
    <s v="Dotations aux amortissements et aux provisions "/>
    <x v="24"/>
    <s v="Dotation aux Amortissement des immobilisations corporelles et incorporelles"/>
    <n v="0"/>
    <n v="-60000"/>
  </r>
  <r>
    <s v="PL"/>
    <x v="1"/>
    <s v="8"/>
    <n v="8480000"/>
    <s v="DEA"/>
    <n v="8480000"/>
    <m/>
    <n v="8480000"/>
    <s v="Deprn Moulding Dies"/>
    <n v="5586.897"/>
    <n v="5810.06"/>
    <n v="4231.42"/>
    <n v="2700.929"/>
    <n v="2025.696"/>
    <n v="0"/>
    <s v="Dotations aux amortissements et aux provisions "/>
    <x v="24"/>
    <s v="Dotation aux Amortissement des immobilisations corporelles et incorporelles"/>
    <n v="-675.2330000000002"/>
    <n v="-2025.696"/>
  </r>
  <r>
    <s v="PL"/>
    <x v="1"/>
    <s v="8"/>
    <n v="8493000"/>
    <s v="Produits nets sur cessions  des immo"/>
    <n v="8493000"/>
    <m/>
    <n v="8493000"/>
    <s v="FA Gains Proceeds"/>
    <n v="-67582.121"/>
    <n v="-45942.01"/>
    <n v="-98672.61"/>
    <n v="-196629.387"/>
    <n v="-19046.557"/>
    <n v="0"/>
    <s v="Autres gains ordinaires"/>
    <x v="26"/>
    <s v="Plus ou moins values de cession GAINS"/>
    <n v="177582.83"/>
    <n v="19046.557"/>
  </r>
  <r>
    <s v="PL"/>
    <x v="1"/>
    <s v="8"/>
    <n v="8496000"/>
    <s v="Produits nets sur cessions  des immo"/>
    <n v="8496000"/>
    <m/>
    <n v="8496000"/>
    <s v="FA Losses Proceeds"/>
    <n v="765.306"/>
    <n v="63270.8"/>
    <n v="151602.89"/>
    <n v="127912.044"/>
    <n v="0"/>
    <n v="0"/>
    <s v="Autres pertes ordinaires"/>
    <x v="27"/>
    <s v="Plus ou moins values de cession"/>
    <n v="-127912.044"/>
    <n v="0"/>
  </r>
  <r>
    <s v="PL"/>
    <x v="1"/>
    <s v="8"/>
    <n v="8497000"/>
    <m/>
    <m/>
    <m/>
    <n v="8497000"/>
    <s v="Fixed Asset Losses - Net Book Value"/>
    <m/>
    <m/>
    <m/>
    <m/>
    <n v="156886.296"/>
    <n v="-336857.333"/>
    <m/>
    <x v="27"/>
    <s v="Plus ou moins values de cession"/>
    <n v="156886.296"/>
    <n v="-493743.629"/>
  </r>
  <r>
    <s v="PL"/>
    <x v="1"/>
    <s v="8"/>
    <n v="8510000"/>
    <s v="DEA Logiciel et progiciel"/>
    <n v="8510000"/>
    <m/>
    <n v="8510000"/>
    <s v="Amort Software"/>
    <n v="34821.766"/>
    <n v="39182.42"/>
    <n v="46645.83"/>
    <n v="44478.135"/>
    <n v="20905.125"/>
    <n v="9997.309999999999"/>
    <s v="Dotations aux amortissements et aux provisions "/>
    <x v="24"/>
    <s v="Dotation aux Amortissement des immobilisations corporelles et incorporelles"/>
    <n v="-23573.01"/>
    <n v="-10907.815"/>
  </r>
  <r>
    <s v="PL"/>
    <x v="1"/>
    <s v="8"/>
    <n v="8515000"/>
    <s v="DEA ERP"/>
    <n v="8515000"/>
    <m/>
    <n v="8515000"/>
    <s v="Amortisation - ERP"/>
    <n v="94576.57799999999"/>
    <n v="48598.86"/>
    <n v="22310.99"/>
    <n v="1958.356"/>
    <n v="1683.127"/>
    <n v="51.016"/>
    <s v="Dotations aux amortissements et aux provisions "/>
    <x v="24"/>
    <s v="Dotation aux Amortissement des immobilisations corporelles et incorporelles"/>
    <n v="-275.229"/>
    <n v="-1632.111"/>
  </r>
  <r>
    <s v="PL"/>
    <x v="1"/>
    <s v="8"/>
    <n v="8520001"/>
    <m/>
    <m/>
    <m/>
    <n v="8520001"/>
    <s v="Impairment - Goodwill"/>
    <m/>
    <m/>
    <m/>
    <m/>
    <n v="901316.21"/>
    <n v="0"/>
    <m/>
    <x v="24"/>
    <s v="Dotation aux Amortissement des immobilisations corporelles et incorporelles"/>
    <n v="901316.21"/>
    <n v="-901316.21"/>
  </r>
  <r>
    <s v="PL"/>
    <x v="1"/>
    <s v="8"/>
    <n v="8605000"/>
    <m/>
    <m/>
    <m/>
    <n v="8605000"/>
    <s v="Insurance proceed"/>
    <m/>
    <m/>
    <m/>
    <m/>
    <n v="-675.081"/>
    <n v="-11703.573"/>
    <m/>
    <x v="26"/>
    <s v="Autres gains ordinaires"/>
    <n v="-675.081"/>
    <n v="-11028.492"/>
  </r>
  <r>
    <s v="PL"/>
    <x v="1"/>
    <s v="8"/>
    <n v="8620000"/>
    <m/>
    <m/>
    <m/>
    <n v="8620000"/>
    <s v="Meetings - Seminars and Conventions"/>
    <n v="0"/>
    <n v="0"/>
    <n v="1000.5"/>
    <n v="2480.4"/>
    <n v="0"/>
    <n v="0"/>
    <s v="Autres Charges d'exploitation"/>
    <x v="22"/>
    <s v="réception"/>
    <n v="-2480.4"/>
    <n v="0"/>
  </r>
  <r>
    <s v="PL"/>
    <x v="1"/>
    <s v="8"/>
    <n v="8630000"/>
    <m/>
    <n v="8630000"/>
    <m/>
    <n v="8630000"/>
    <s v="Training - Pers Mgt"/>
    <n v="30794.255"/>
    <n v="38115.56"/>
    <n v="98894.08"/>
    <n v="205883.6"/>
    <n v="44002.6"/>
    <n v="49979.118"/>
    <s v="Charges de personnel"/>
    <x v="25"/>
    <s v="Charges connexes au salaire"/>
    <n v="-161881"/>
    <n v="5976.518000000004"/>
  </r>
  <r>
    <s v="PL"/>
    <x v="1"/>
    <s v="8"/>
    <n v="8630310"/>
    <m/>
    <m/>
    <m/>
    <n v="8630310"/>
    <s v="Central Training Expense Intraco"/>
    <n v="0"/>
    <n v="0"/>
    <n v="0"/>
    <n v="4083.041"/>
    <n v="1304.394"/>
    <n v="0"/>
    <s v="Charges de personnel"/>
    <x v="25"/>
    <s v="Charges connexes au salaire"/>
    <n v="-2778.647"/>
    <n v="-1304.394"/>
  </r>
  <r>
    <s v="PL"/>
    <x v="1"/>
    <s v="8"/>
    <n v="8635000"/>
    <m/>
    <m/>
    <m/>
    <n v="8635000"/>
    <s v="Training - Technical"/>
    <n v="0"/>
    <n v="0"/>
    <n v="0"/>
    <n v="21360"/>
    <n v="47047.754"/>
    <n v="2027.75"/>
    <s v="Charges de personnel"/>
    <x v="25"/>
    <s v="Charges connexes au salaire"/>
    <n v="25687.754"/>
    <n v="-45020.004"/>
  </r>
  <r>
    <s v="PL"/>
    <x v="1"/>
    <s v="8"/>
    <n v="8640000"/>
    <s v="Achats Consommés de combustibles"/>
    <n v="8640000"/>
    <m/>
    <n v="8640000"/>
    <s v="Pubs - General"/>
    <n v="14"/>
    <n v="2601.73"/>
    <n v="3855"/>
    <n v="2000"/>
    <n v="1381.27"/>
    <n v="1410"/>
    <s v="Autres Charges d'exploitation"/>
    <x v="22"/>
    <s v="Publicité Publication et relation publiques"/>
    <n v="-618.73"/>
    <n v="28.73000000000002"/>
  </r>
  <r>
    <s v="PL"/>
    <x v="1"/>
    <s v="8"/>
    <n v="8650000"/>
    <s v="Achats Consommés de combustibles"/>
    <n v="8650000"/>
    <m/>
    <n v="8650000"/>
    <s v="Pubs - Technical"/>
    <n v="1783.653"/>
    <n v="3774.46"/>
    <n v="0"/>
    <n v="0"/>
    <n v="0"/>
    <n v="0"/>
    <s v="Autres Charges d'exploitation"/>
    <x v="22"/>
    <s v="Publicité Publication et relation publiques"/>
    <n v="0"/>
    <n v="0"/>
  </r>
  <r>
    <s v="PL"/>
    <x v="1"/>
    <s v="8"/>
    <n v="8660000"/>
    <m/>
    <m/>
    <m/>
    <n v="8660000"/>
    <s v="Association Subscriptions"/>
    <n v="0"/>
    <n v="0"/>
    <n v="1020"/>
    <n v="8000"/>
    <n v="9680.01"/>
    <n v="2500"/>
    <s v="Autres Charges d'exploitation"/>
    <x v="22"/>
    <s v="Don et autres costisations"/>
    <n v="1680.01"/>
    <n v="-7180.01"/>
  </r>
  <r>
    <s v="PL"/>
    <x v="1"/>
    <s v="8"/>
    <n v="8670000"/>
    <m/>
    <n v="8670000"/>
    <m/>
    <n v="8670000"/>
    <s v="Donations"/>
    <n v="1280"/>
    <n v="11500"/>
    <n v="42506.04"/>
    <n v="47139.75"/>
    <n v="60211.96"/>
    <n v="23814.2"/>
    <s v="Autres Charges d'exploitation"/>
    <x v="22"/>
    <s v="Don et autres costisations"/>
    <n v="13072.21"/>
    <n v="-36397.75999999999"/>
  </r>
  <r>
    <s v="PL"/>
    <x v="1"/>
    <s v="8"/>
    <n v="8690000"/>
    <s v="Études, recherches et divers services extérieurs."/>
    <n v="8690000"/>
    <m/>
    <n v="8690000"/>
    <s v="Eng Consumables"/>
    <n v="3710.434"/>
    <n v="0"/>
    <n v="0"/>
    <n v="0"/>
    <n v="515.604"/>
    <n v="0"/>
    <s v="Autres Charges d'exploitation"/>
    <x v="22"/>
    <s v="Services extérieur"/>
    <n v="515.604"/>
    <n v="-515.604"/>
  </r>
  <r>
    <s v="PL"/>
    <x v="1"/>
    <s v="8"/>
    <n v="8695000"/>
    <m/>
    <n v="8695000"/>
    <m/>
    <n v="8695000"/>
    <s v="Protective Clothing"/>
    <n v="61553.904"/>
    <n v="1857.15"/>
    <n v="3861"/>
    <n v="83752.588"/>
    <n v="88604.981"/>
    <n v="87534.508"/>
    <s v="Charges de personnel"/>
    <x v="25"/>
    <s v="Charges connexes au salaire"/>
    <n v="4852.392999999996"/>
    <n v="-1070.472999999998"/>
  </r>
  <r>
    <s v="PL"/>
    <x v="1"/>
    <s v="8"/>
    <n v="8710000"/>
    <m/>
    <n v="8710000"/>
    <m/>
    <n v="8710000"/>
    <s v="Bank Charges"/>
    <n v="56065.31"/>
    <n v="78605.62"/>
    <n v="85427.85000000001"/>
    <n v="107136.889"/>
    <n v="126334.263"/>
    <n v="159123.75"/>
    <s v="Autres Charges d'exploitation"/>
    <x v="22"/>
    <s v="Service bancaire et assimilé"/>
    <n v="19197.37400000001"/>
    <n v="32789.48699999999"/>
  </r>
  <r>
    <s v="PL"/>
    <x v="1"/>
    <s v="8"/>
    <n v="8720000"/>
    <m/>
    <n v="8720000"/>
    <m/>
    <n v="8720000"/>
    <s v="Licences &amp; Permits"/>
    <n v="0"/>
    <n v="88091.89"/>
    <n v="125587.44"/>
    <n v="0"/>
    <n v="4829.399"/>
    <n v="5332.077"/>
    <s v="Autres Charges d'exploitation"/>
    <x v="22"/>
    <s v="Licences"/>
    <n v="4829.399"/>
    <n v="502.6779999999999"/>
  </r>
  <r>
    <s v="PL"/>
    <x v="1"/>
    <s v="8"/>
    <n v="8730000"/>
    <m/>
    <n v="8730000"/>
    <m/>
    <n v="8730000"/>
    <s v="Fines &amp; Pens Fiscal"/>
    <n v="42.5"/>
    <n v="0"/>
    <n v="15050.12"/>
    <n v="311.795"/>
    <n v="0"/>
    <n v="5958.519"/>
    <s v="Autres Charges d'exploitation"/>
    <x v="22"/>
    <s v="Impôts et taxes"/>
    <n v="-311.795"/>
    <n v="5958.519"/>
  </r>
  <r>
    <s v="PL"/>
    <x v="1"/>
    <s v="8"/>
    <n v="8732000"/>
    <m/>
    <n v="8732000"/>
    <m/>
    <n v="8732000"/>
    <s v="Fines &amp; Pens Other"/>
    <n v="594.0940000000001"/>
    <n v="419.71"/>
    <n v="1553.26"/>
    <n v="0"/>
    <n v="0"/>
    <n v="366.43"/>
    <s v="Autres Charges d'exploitation"/>
    <x v="22"/>
    <s v="Impôts et taxes"/>
    <n v="0"/>
    <n v="366.43"/>
  </r>
  <r>
    <s v="PL"/>
    <x v="1"/>
    <s v="8"/>
    <n v="8735000"/>
    <s v="Études, recherches et divers services extérieurs."/>
    <n v="8735000"/>
    <m/>
    <n v="8735000"/>
    <s v="Stamp Duty Payable"/>
    <n v="70867.162"/>
    <n v="95311.75"/>
    <n v="87644.03"/>
    <n v="77521.288"/>
    <n v="37195.592"/>
    <n v="30206.529"/>
    <s v="Autres Charges d'exploitation"/>
    <x v="22"/>
    <s v="Impôts et taxes"/>
    <n v="-40325.696"/>
    <n v="-6989.062999999998"/>
  </r>
  <r>
    <s v="PL"/>
    <x v="1"/>
    <s v="8"/>
    <n v="8740000"/>
    <m/>
    <n v="8740000"/>
    <m/>
    <n v="8740000"/>
    <s v="Sundry - Misc Taxes"/>
    <n v="110476.183"/>
    <n v="70189.98"/>
    <n v="21125.47"/>
    <n v="121171.03"/>
    <n v="1900.813"/>
    <n v="-12426.172"/>
    <s v="Autres Charges d'exploitation"/>
    <x v="22"/>
    <s v="Impôts et taxes"/>
    <n v="-119270.217"/>
    <n v="-14326.985"/>
  </r>
  <r>
    <s v="PL"/>
    <x v="1"/>
    <s v="8"/>
    <n v="8750000"/>
    <m/>
    <n v="8750000"/>
    <m/>
    <n v="8750000"/>
    <s v="Bad Debt W/Off"/>
    <n v="730384.817"/>
    <n v="119326.71"/>
    <n v="118388.29"/>
    <n v="248082.78"/>
    <n v="240175.185"/>
    <n v="-176554.55"/>
    <s v="Dotations aux amortissements et aux provisions "/>
    <x v="24"/>
    <s v="Dotation aux provisions pour dépréciation des créances clients"/>
    <n v="-7907.595000000001"/>
    <n v="-416729.735"/>
  </r>
  <r>
    <s v="PL"/>
    <x v="1"/>
    <s v="8"/>
    <n v="8760000"/>
    <m/>
    <n v="8760000"/>
    <m/>
    <n v="8760000"/>
    <s v="Deductions"/>
    <n v="0"/>
    <n v="0.5"/>
    <n v="0"/>
    <n v="0"/>
    <n v="0"/>
    <n v="0"/>
    <s v="Autres Charges d'exploitation"/>
    <x v="22"/>
    <s v="Impôts et taxes"/>
    <n v="0"/>
    <n v="0"/>
  </r>
  <r>
    <s v="PL"/>
    <x v="1"/>
    <s v="8"/>
    <n v="8770000"/>
    <m/>
    <m/>
    <m/>
    <n v="8770000"/>
    <s v="Sundry - Settlement Discounts available"/>
    <m/>
    <m/>
    <m/>
    <m/>
    <n v="-149269.109"/>
    <n v="-57739.983"/>
    <m/>
    <x v="23"/>
    <s v="RRR obtenus"/>
    <n v="-149269.109"/>
    <n v="91529.12599999999"/>
  </r>
  <r>
    <s v="PL"/>
    <x v="1"/>
    <s v="8"/>
    <n v="8790000"/>
    <s v="Autres charges diverses ordinaires"/>
    <n v="8790000"/>
    <m/>
    <n v="8790000"/>
    <s v="Miscellaneous"/>
    <n v="561.13"/>
    <n v="0"/>
    <n v="0"/>
    <n v="0"/>
    <n v="0"/>
    <n v="0"/>
    <s v="Autres Charges d'exploitation"/>
    <x v="22"/>
    <s v="Divers"/>
    <n v="0"/>
    <n v="0"/>
  </r>
  <r>
    <s v="PL"/>
    <x v="1"/>
    <s v="8"/>
    <n v="8795000"/>
    <s v="VARIATION DE STOCKS"/>
    <n v="8795000"/>
    <m/>
    <n v="8795000"/>
    <s v="Raw Mat Consumption"/>
    <n v="43239788.136"/>
    <n v="68228977.43000001"/>
    <n v="71727355.03"/>
    <n v="84226248.243"/>
    <n v="109669741.223"/>
    <n v="114051902.163"/>
    <s v="Achats d'approvisionnements consommés"/>
    <x v="23"/>
    <s v="Achats consommés de matières premières"/>
    <n v="25443492.98"/>
    <n v="4382160.939999998"/>
  </r>
  <r>
    <s v="PL"/>
    <x v="1"/>
    <s v="8"/>
    <n v="8795011"/>
    <s v="compte réflechis"/>
    <n v="8795011"/>
    <m/>
    <n v="8795011"/>
    <s v="LAB Absorption Cl"/>
    <n v="21379282.684"/>
    <n v="43917875.92"/>
    <n v="50823039.09"/>
    <n v="52500515.958"/>
    <n v="46311225.395"/>
    <n v="48939493.383"/>
    <s v="Achats d'approvisionnements consommés"/>
    <x v="23"/>
    <s v="Achats consommés de matières premières"/>
    <n v="-6189290.562999994"/>
    <n v="2628267.987999998"/>
  </r>
  <r>
    <s v="PL"/>
    <x v="1"/>
    <s v="8"/>
    <n v="8795012"/>
    <s v="compte réflechis"/>
    <n v="8795012"/>
    <m/>
    <n v="8795012"/>
    <s v="LAB Absorp LAB Ind"/>
    <n v="-13475565.916"/>
    <n v="-27682646.57"/>
    <n v="-36543564.83"/>
    <n v="-35164348.995"/>
    <n v="-28449181.282"/>
    <n v="-30882309.629"/>
    <s v="Achats d'approvisionnements consommés"/>
    <x v="23"/>
    <s v="Achats consommés de matières premières"/>
    <n v="6715167.712999996"/>
    <n v="-2433128.346999999"/>
  </r>
  <r>
    <s v="PL"/>
    <x v="1"/>
    <s v="8"/>
    <n v="8795013"/>
    <s v="compte réflechis"/>
    <n v="8795013"/>
    <m/>
    <n v="8795013"/>
    <s v="LAB Absorp LAB Dir"/>
    <n v="-7903716.768"/>
    <n v="-16235229.36"/>
    <n v="-14279474.26"/>
    <n v="-17336166.963"/>
    <n v="-17862044.113"/>
    <n v="-18057183.754"/>
    <s v="Achats d'approvisionnements consommés"/>
    <x v="23"/>
    <s v="Achats consommés de matières premières"/>
    <n v="-525877.1500000022"/>
    <n v="-195139.6409999989"/>
  </r>
  <r>
    <s v="PL"/>
    <x v="1"/>
    <s v="8"/>
    <n v="8795110"/>
    <s v="Cout des achats consommes"/>
    <n v="8795110"/>
    <m/>
    <n v="8795110"/>
    <s v="SFG Production"/>
    <n v="-32029488.087"/>
    <n v="-56971130.62"/>
    <n v="-55363069.28"/>
    <n v="-65363333.262"/>
    <n v="-87588992.686"/>
    <n v="-88944712.402"/>
    <s v="Achats d'approvisionnements consommés"/>
    <x v="23"/>
    <s v="Achats consommés de matières premières"/>
    <n v="-22225659.424"/>
    <n v="-1355719.715999991"/>
  </r>
  <r>
    <s v="PL"/>
    <x v="1"/>
    <s v="8"/>
    <n v="8795120"/>
    <s v="Cout des achats consommes"/>
    <n v="8795120"/>
    <m/>
    <n v="8795120"/>
    <s v="SFG Consumption"/>
    <n v="31327339.689"/>
    <n v="54563032.1"/>
    <n v="54341314.87"/>
    <n v="64945001.38"/>
    <n v="86913295.413"/>
    <n v="88080960.49600001"/>
    <s v="Achats d'approvisionnements consommés"/>
    <x v="23"/>
    <s v="Achats consommés de matières premières"/>
    <n v="21968294.033"/>
    <n v="1167665.083000004"/>
  </r>
  <r>
    <s v="PL"/>
    <x v="1"/>
    <s v="8"/>
    <n v="8795130"/>
    <s v="Cout des achats consommes"/>
    <n v="8795130"/>
    <m/>
    <n v="8795130"/>
    <s v="BM Consumption"/>
    <n v="3719174.219"/>
    <n v="5863466.4"/>
    <n v="6286516.29"/>
    <n v="6626393.326"/>
    <n v="7875862.376"/>
    <n v="7393566.18"/>
    <s v="Achats d'approvisionnements consommés"/>
    <x v="23"/>
    <s v="Achats consommés de matières premières"/>
    <n v="1249469.05"/>
    <n v="-482296.1960000005"/>
  </r>
  <r>
    <s v="PL"/>
    <x v="1"/>
    <s v="8"/>
    <n v="8795140"/>
    <m/>
    <n v="8795140"/>
    <m/>
    <n v="8795140"/>
    <s v="FG Production"/>
    <n v="-62104597.53"/>
    <n v="-101252226.15"/>
    <n v="-121046532.16"/>
    <n v="-132437826.442"/>
    <n v="-155103542.861"/>
    <n v="-162128165.321"/>
    <s v="Achats d'approvisionnements consommés"/>
    <x v="23"/>
    <s v="Achats consommés de matières premières"/>
    <n v="-22665716.419"/>
    <n v="-7024622.460000008"/>
  </r>
  <r>
    <s v="PL"/>
    <x v="1"/>
    <s v="8"/>
    <n v="8795160"/>
    <s v="VARIATION DE STOCKS"/>
    <n v="8795160"/>
    <m/>
    <n v="8795160"/>
    <s v="RM Industrial scrap"/>
    <n v="167441.08"/>
    <n v="378889.9"/>
    <n v="366761.86"/>
    <n v="381681.023"/>
    <n v="476400.319"/>
    <n v="1064010.008"/>
    <s v="Achats d'approvisionnements consommés"/>
    <x v="23"/>
    <s v="Déchets (Scrap)"/>
    <n v="94719.29600000003"/>
    <n v="587609.6889999999"/>
  </r>
  <r>
    <s v="PL"/>
    <x v="1"/>
    <s v="8"/>
    <n v="8795300"/>
    <s v="compte réflechis"/>
    <n v="8795300"/>
    <m/>
    <n v="8795300"/>
    <s v="To/ From Stock Clear"/>
    <n v="2403872.799"/>
    <n v="5767144.93"/>
    <n v="-2919579.34"/>
    <n v="3454064.61"/>
    <n v="4615603.959"/>
    <n v="0"/>
    <s v="Achats d'approvisionnements consommés"/>
    <x v="23"/>
    <s v="Achats consommés de matières premières"/>
    <n v="1161539.349"/>
    <n v="-4615603.959"/>
  </r>
  <r>
    <s v="PL"/>
    <x v="1"/>
    <s v="8"/>
    <n v="8795320"/>
    <s v="compte réflechis"/>
    <n v="8795320"/>
    <m/>
    <n v="8795320"/>
    <s v="To/ From Stock Direc"/>
    <n v="-925056.106"/>
    <n v="-3065500.82"/>
    <n v="1075019.88"/>
    <n v="858553.39"/>
    <n v="-1563371.269"/>
    <n v="0"/>
    <s v="Achats d'approvisionnements consommés"/>
    <x v="23"/>
    <s v="Achats consommés de matières premières"/>
    <n v="-2421924.659"/>
    <n v="1563371.269"/>
  </r>
  <r>
    <s v="PL"/>
    <x v="1"/>
    <s v="8"/>
    <n v="8795330"/>
    <s v="compte réflechis"/>
    <n v="8795330"/>
    <m/>
    <n v="8795330"/>
    <s v="To/ From Stock Suppo"/>
    <n v="-463134.253"/>
    <n v="-1083077.47"/>
    <n v="667658.77"/>
    <n v="-5508013.182"/>
    <n v="-964255.423"/>
    <n v="0"/>
    <s v="Achats d'approvisionnements consommés"/>
    <x v="23"/>
    <s v="Achats consommés de matières premières"/>
    <n v="4543757.759"/>
    <n v="964255.423"/>
  </r>
  <r>
    <s v="PL"/>
    <x v="1"/>
    <s v="8"/>
    <n v="8795340"/>
    <s v="compte réflechis"/>
    <n v="8795340"/>
    <m/>
    <n v="8795340"/>
    <s v="To/ From Stock SGA"/>
    <n v="-1015682.44"/>
    <n v="-1618566.64"/>
    <n v="1176900.69"/>
    <n v="1195395.182"/>
    <n v="-2087977.267"/>
    <n v="0"/>
    <s v="Achats d'approvisionnements consommés"/>
    <x v="23"/>
    <s v="Achats consommés de matières premières"/>
    <n v="-3283372.449"/>
    <n v="2087977.267"/>
  </r>
  <r>
    <s v="PL"/>
    <x v="1"/>
    <s v="8"/>
    <n v="8799999"/>
    <m/>
    <n v="8799999"/>
    <m/>
    <n v="8799999"/>
    <s v="PPR SG&amp;A"/>
    <n v="-114441.605"/>
    <n v="-49276.49"/>
    <n v="-24223.51"/>
    <n v="-154249.019"/>
    <n v="-268075.261"/>
    <n v="-372319.096"/>
    <s v="Achats d'approvisionnements consommés"/>
    <x v="23"/>
    <s v="RRR obtenus"/>
    <n v="-113826.242"/>
    <n v="-104243.835"/>
  </r>
  <r>
    <s v="PL"/>
    <x v="1"/>
    <s v="8"/>
    <n v="8810000"/>
    <s v="Transferts de charges"/>
    <n v="8810000"/>
    <m/>
    <n v="8810000"/>
    <s v="Inv Recharge Inc"/>
    <n v="-381.549"/>
    <n v="-3642.3"/>
    <n v="-69644.44"/>
    <n v="-151843.152"/>
    <n v="-342098.906"/>
    <n v="-1347503.635"/>
    <s v="Autres produits d'exploitation"/>
    <x v="21"/>
    <s v="Transferts de charges"/>
    <n v="-190255.754"/>
    <n v="-1005404.729"/>
  </r>
  <r>
    <s v="PL"/>
    <x v="1"/>
    <s v="8"/>
    <n v="8811000"/>
    <s v="Achats de travaux et d'etudes"/>
    <n v="8811000"/>
    <m/>
    <n v="8811000"/>
    <s v="Inv Recharge Exp"/>
    <n v="53848.881"/>
    <n v="44203.13"/>
    <n v="157823.5"/>
    <n v="125090.59"/>
    <n v="306376.639"/>
    <n v="1408123.776"/>
    <s v="Autres Charges d'exploitation"/>
    <x v="22"/>
    <s v="Divers"/>
    <n v="181286.049"/>
    <n v="1101747.137"/>
  </r>
  <r>
    <s v="PL"/>
    <x v="1"/>
    <s v="8"/>
    <n v="8812000"/>
    <m/>
    <m/>
    <m/>
    <n v="8812000"/>
    <s v="Recharge - approval pending"/>
    <n v="0"/>
    <n v="0"/>
    <n v="0"/>
    <n v="1300"/>
    <n v="0"/>
    <n v="44241.651"/>
    <s v="Autres Charges d'exploitation"/>
    <x v="22"/>
    <s v="Divers"/>
    <n v="-1300"/>
    <n v="44241.651"/>
  </r>
  <r>
    <s v="PL"/>
    <x v="1"/>
    <s v="8"/>
    <n v="8813000"/>
    <m/>
    <m/>
    <m/>
    <n v="8813000"/>
    <s v="Recharge clearing"/>
    <m/>
    <m/>
    <m/>
    <m/>
    <n v="1294.569"/>
    <n v="-0.001"/>
    <m/>
    <x v="22"/>
    <s v="Divers"/>
    <n v="1294.569"/>
    <n v="-1294.57"/>
  </r>
  <r>
    <s v="PL"/>
    <x v="1"/>
    <s v="8"/>
    <n v="8815000"/>
    <s v="Transferts de charges"/>
    <n v="8815000"/>
    <m/>
    <n v="8815000"/>
    <s v="Service Fees Inc"/>
    <n v="-9644.638000000001"/>
    <n v="-1941.93"/>
    <n v="-46013.23"/>
    <n v="0"/>
    <n v="-325785.99"/>
    <n v="-712091.723"/>
    <s v="Autres produits d'exploitation"/>
    <x v="21"/>
    <s v="Transferts de charges"/>
    <n v="-325785.99"/>
    <n v="-386305.733"/>
  </r>
  <r>
    <s v="PL"/>
    <x v="1"/>
    <s v="8"/>
    <n v="8818000"/>
    <m/>
    <n v="8818000"/>
    <m/>
    <n v="8818000"/>
    <s v="Service Fees Exp"/>
    <n v="5873946.4"/>
    <n v="809649.83"/>
    <n v="1980971.27"/>
    <n v="311816.477"/>
    <n v="477008.126"/>
    <n v="1428103.049"/>
    <s v="Autres Charges d'exploitation"/>
    <x v="22"/>
    <s v="Rémunération honoraires et intermédiaire"/>
    <n v="165191.649"/>
    <n v="951094.923"/>
  </r>
  <r>
    <s v="PL"/>
    <x v="1"/>
    <s v="8"/>
    <n v="8850360"/>
    <m/>
    <n v="8850360"/>
    <m/>
    <n v="8850360"/>
    <s v="SAP Fee Exp SBU"/>
    <n v="152099.21"/>
    <n v="291628.68"/>
    <n v="305636.67"/>
    <n v="335718.476"/>
    <n v="401023.269"/>
    <n v="111016.962"/>
    <s v="Autres Charges d'exploitation"/>
    <x v="22"/>
    <s v="Rémunération honoraires et intermédiaire"/>
    <n v="65304.79299999995"/>
    <n v="-290006.307"/>
  </r>
  <r>
    <s v="PL"/>
    <x v="1"/>
    <s v="9"/>
    <n v="9110000"/>
    <m/>
    <n v="9110000"/>
    <m/>
    <n v="9110000"/>
    <s v="Exch Gain Realised"/>
    <n v="-1712891.627"/>
    <n v="-2610914.74"/>
    <n v="-2440993.54"/>
    <n v="-5314077.086"/>
    <n v="-4040877.322"/>
    <n v="-2694978.462"/>
    <s v="Charges financières nettes"/>
    <x v="28"/>
    <s v="Gains de change"/>
    <n v="1273199.764"/>
    <n v="1345898.86"/>
  </r>
  <r>
    <s v="PL"/>
    <x v="1"/>
    <s v="9"/>
    <n v="9120000"/>
    <m/>
    <n v="9120000"/>
    <m/>
    <n v="9120000"/>
    <s v="Exch Gain Unrealised"/>
    <n v="-4873374.991"/>
    <n v="-3352850.26"/>
    <n v="6539735.37"/>
    <n v="-6195156.287"/>
    <n v="-10105180.107"/>
    <n v="3000340.198"/>
    <s v="Charges financières nettes"/>
    <x v="28"/>
    <s v="Gains de change latent"/>
    <n v="-3910023.820000001"/>
    <n v="13105520.305"/>
  </r>
  <r>
    <s v="PL"/>
    <x v="1"/>
    <s v="9"/>
    <n v="9250000"/>
    <m/>
    <n v="9250000"/>
    <m/>
    <n v="9250000"/>
    <s v="Settlmnt Disc Tkn"/>
    <n v="0"/>
    <n v="-380.27"/>
    <n v="-259.9"/>
    <n v="-107494.401"/>
    <n v="-59386.315"/>
    <n v="0"/>
    <s v="Achats d'approvisionnements consommés"/>
    <x v="23"/>
    <s v="RRR obtenus"/>
    <n v="48108.086"/>
    <n v="59386.315"/>
  </r>
  <r>
    <s v="PL"/>
    <x v="1"/>
    <s v="9"/>
    <n v="9270000"/>
    <m/>
    <m/>
    <m/>
    <n v="9270000"/>
    <s v="Insurance Proceeds"/>
    <n v="0"/>
    <n v="0"/>
    <n v="0"/>
    <n v="-2655.042"/>
    <n v="-688.6"/>
    <n v="0"/>
    <s v="Autres gains ordinaires"/>
    <x v="26"/>
    <s v="Autres gains ordinaires"/>
    <n v="1966.442"/>
    <n v="688.6"/>
  </r>
  <r>
    <s v="PL"/>
    <x v="1"/>
    <s v="9"/>
    <n v="9280000"/>
    <m/>
    <m/>
    <m/>
    <n v="9280000"/>
    <s v="Write Back of Accruals"/>
    <n v="0"/>
    <n v="0"/>
    <n v="-40000"/>
    <n v="-40000"/>
    <n v="0"/>
    <n v="0"/>
    <s v="Dotations aux amortissements et aux provisions "/>
    <x v="24"/>
    <s v="Reprises sur provisions divers"/>
    <n v="40000"/>
    <n v="0"/>
  </r>
  <r>
    <s v="PL"/>
    <x v="1"/>
    <s v="9"/>
    <n v="9285000"/>
    <m/>
    <m/>
    <m/>
    <n v="9285000"/>
    <s v="Subsidies Received"/>
    <m/>
    <m/>
    <m/>
    <m/>
    <n v="-4865.934"/>
    <n v="0"/>
    <m/>
    <x v="26"/>
    <s v="Autres gains ordinaires"/>
    <n v="-4865.934"/>
    <n v="4865.934"/>
  </r>
  <r>
    <s v="PL"/>
    <x v="1"/>
    <s v="9"/>
    <n v="9290000"/>
    <s v="Produits et gains extraordinaires"/>
    <n v="9290000"/>
    <m/>
    <n v="9290000"/>
    <s v="Other Non Op Inc"/>
    <n v="-1106.387"/>
    <n v="-47044.73"/>
    <n v="-179212.64"/>
    <n v="-10328.064"/>
    <n v="-120.312"/>
    <n v="0"/>
    <s v="Autres gains ordinaires"/>
    <x v="26"/>
    <s v="Autres gains ordinaires"/>
    <n v="10207.752"/>
    <n v="120.312"/>
  </r>
  <r>
    <s v="PL"/>
    <x v="1"/>
    <s v="9"/>
    <n v="9310000"/>
    <m/>
    <n v="9310000"/>
    <m/>
    <n v="9310000"/>
    <s v="Exch Loss Realised"/>
    <n v="1518292.853"/>
    <n v="1776631.83"/>
    <n v="2609184.2"/>
    <n v="7430416.827"/>
    <n v="20295493.994"/>
    <n v="2459409.725"/>
    <s v="Charges financières nettes"/>
    <x v="28"/>
    <s v="Pertes de change"/>
    <n v="12865077.167"/>
    <n v="-17836084.269"/>
  </r>
  <r>
    <s v="PL"/>
    <x v="1"/>
    <s v="9"/>
    <n v="9320000"/>
    <m/>
    <n v="9320000"/>
    <m/>
    <n v="9320000"/>
    <s v="Exch Loss Unrealised"/>
    <n v="1560266.782"/>
    <n v="10126214.03"/>
    <n v="-3150972.98"/>
    <n v="13620653.499"/>
    <n v="-2584389.19"/>
    <n v="-4063802.171"/>
    <s v="Charges financières nettes"/>
    <x v="28"/>
    <s v="Pertes de change latentes"/>
    <n v="-16205042.689"/>
    <n v="-1479412.981"/>
  </r>
  <r>
    <s v="PL"/>
    <x v="1"/>
    <s v="9"/>
    <n v="9420100"/>
    <m/>
    <m/>
    <m/>
    <n v="9420100"/>
    <s v="Interest Expense - External"/>
    <n v="0"/>
    <n v="0"/>
    <n v="-339.78"/>
    <n v="-74.93000000000001"/>
    <n v="115945.7"/>
    <n v="2976.771"/>
    <s v="Charges financières nettes"/>
    <x v="28"/>
    <s v="Charges des emprunts et dettes"/>
    <n v="116020.63"/>
    <n v="-112968.929"/>
  </r>
  <r>
    <s v="PL"/>
    <x v="1"/>
    <s v="9"/>
    <n v="9420310"/>
    <m/>
    <n v="9420310"/>
    <m/>
    <n v="9420310"/>
    <s v="Int Exp Intraco"/>
    <n v="153386.774"/>
    <n v="1032329.59"/>
    <n v="53224.21"/>
    <n v="0"/>
    <n v="0"/>
    <n v="0"/>
    <s v="Charges financières nettes"/>
    <x v="28"/>
    <s v="Charges des emprunts et dettes"/>
    <n v="0"/>
    <n v="0"/>
  </r>
  <r>
    <s v="PL"/>
    <x v="1"/>
    <s v="9"/>
    <n v="9420360"/>
    <m/>
    <m/>
    <m/>
    <n v="9420360"/>
    <s v="Interest Expense - Europe SBU"/>
    <n v="0"/>
    <n v="0"/>
    <n v="1080688.57"/>
    <n v="1008224.434"/>
    <n v="686345.952"/>
    <n v="497436.32"/>
    <s v="Charges financières nettes"/>
    <x v="28"/>
    <s v="Charges des emprunts et dettes"/>
    <n v="-321878.482"/>
    <n v="-188909.632"/>
  </r>
  <r>
    <s v="PL"/>
    <x v="1"/>
    <s v="9"/>
    <n v="9425000"/>
    <m/>
    <n v="9425000"/>
    <m/>
    <n v="9425000"/>
    <s v="Fin Lease Charges"/>
    <n v="533.308"/>
    <n v="24521.33"/>
    <n v="40939.82"/>
    <n v="32679.715"/>
    <n v="-98674.174"/>
    <n v="0"/>
    <s v="Charges financières nettes"/>
    <x v="28"/>
    <s v="Charges des emprunts et dettes"/>
    <n v="-131353.889"/>
    <n v="98674.174"/>
  </r>
  <r>
    <s v="PL"/>
    <x v="1"/>
    <s v="9"/>
    <n v="9490000"/>
    <s v="Études, recherches et divers services extérieurs."/>
    <n v="9490000"/>
    <m/>
    <n v="9490000"/>
    <s v="Other Non Op"/>
    <n v="101015.2"/>
    <n v="-101015.2"/>
    <n v="42362.4"/>
    <n v="953.764"/>
    <n v="437724.013"/>
    <n v="0"/>
    <s v="Autres pertes ordinaires"/>
    <x v="27"/>
    <s v="Autres pertes ordinaires"/>
    <n v="436770.249"/>
    <n v="-437724.013"/>
  </r>
  <r>
    <s v="PL"/>
    <x v="1"/>
    <s v="9"/>
    <n v="9491000"/>
    <s v="Études, recherches et divers services extérieurs."/>
    <n v="9491000"/>
    <m/>
    <n v="9491000"/>
    <s v="Non Op Non Deduct"/>
    <n v="16987.16"/>
    <n v="0"/>
    <n v="0"/>
    <n v="0"/>
    <n v="0"/>
    <n v="0"/>
    <s v="Autres pertes ordinaires"/>
    <x v="27"/>
    <s v="Autres pertes ordinaires"/>
    <n v="0"/>
    <n v="0"/>
  </r>
  <r>
    <s v="PL"/>
    <x v="1"/>
    <s v="9"/>
    <n v="9495000"/>
    <m/>
    <m/>
    <m/>
    <n v="9495000"/>
    <s v="Roundings"/>
    <m/>
    <m/>
    <m/>
    <m/>
    <n v="-0.101"/>
    <n v="-0.215"/>
    <m/>
    <x v="22"/>
    <s v="Divers"/>
    <n v="-0.101"/>
    <n v="-0.114"/>
  </r>
  <r>
    <s v="PL"/>
    <x v="1"/>
    <s v="9"/>
    <n v="9720000"/>
    <s v="Autres charges sur elements exceptionels"/>
    <n v="9720000"/>
    <m/>
    <n v="9720000"/>
    <s v="Except Items - Exp"/>
    <n v="1238.774"/>
    <n v="0.67"/>
    <n v="2285.78"/>
    <n v="6024.502"/>
    <n v="0"/>
    <n v="200"/>
    <s v="Autres Charges d'exploitation"/>
    <x v="29"/>
    <m/>
    <n v="-6024.502"/>
    <n v="200"/>
  </r>
  <r>
    <s v="PL"/>
    <x v="1"/>
    <s v="9"/>
    <n v="9910000"/>
    <m/>
    <m/>
    <m/>
    <n v="9910000"/>
    <s v="Corporation Tax on Current Years Profit"/>
    <n v="0"/>
    <n v="0"/>
    <n v="0"/>
    <n v="30000"/>
    <n v="0"/>
    <n v="0"/>
    <s v="Impôts sur les bénéfices"/>
    <x v="29"/>
    <m/>
    <n v="-30000"/>
    <n v="0"/>
  </r>
  <r>
    <s v="PL"/>
    <x v="1"/>
    <s v="9"/>
    <n v="9920000"/>
    <m/>
    <m/>
    <m/>
    <n v="9920000"/>
    <s v="Corporation Tax on Prior Years Profits"/>
    <m/>
    <m/>
    <m/>
    <m/>
    <n v="-30000"/>
    <n v="0"/>
    <m/>
    <x v="29"/>
    <m/>
    <n v="-30000"/>
    <n v="30000"/>
  </r>
  <r>
    <s v="X"/>
    <x v="0"/>
    <s v="X"/>
    <s v="X212000"/>
    <s v="Batiments"/>
    <n v="212000"/>
    <m/>
    <s v="212000"/>
    <s v="FA Cost Buildings"/>
    <n v="-1755.939"/>
    <n v="-1755.94"/>
    <n v="-1755.94"/>
    <n v="-1755.939"/>
    <n v="-1739.119"/>
    <n v="0.011"/>
    <s v="Immobilisations corporelles"/>
    <x v="11"/>
    <s v="Construction"/>
    <n v="16.82000000000016"/>
    <n v="1739.13"/>
  </r>
  <r>
    <s v="X"/>
    <x v="0"/>
    <s v="X"/>
    <s v="X214000"/>
    <s v="Installations techniques materiel et outillages"/>
    <n v="214000"/>
    <n v="2140000"/>
    <s v="214000"/>
    <s v="FA Cost M&amp;E Office"/>
    <n v="-2586.737"/>
    <n v="-2586.74"/>
    <n v="-2586.74"/>
    <n v="-1993.277"/>
    <n v="-1993.277"/>
    <n v="-1993.277"/>
    <s v="Immobilisations corporelles"/>
    <x v="11"/>
    <s v="Machines et équipements"/>
    <n v="0"/>
    <n v="0"/>
  </r>
  <r>
    <s v="X"/>
    <x v="0"/>
    <s v="X"/>
    <s v="X214100"/>
    <s v="Installations techniques materiel et outillages"/>
    <n v="214100"/>
    <n v="2141000"/>
    <s v="214100"/>
    <s v="FA Cost M&amp;E Manuf"/>
    <n v="-280106.164"/>
    <n v="-267344.84"/>
    <n v="-186334.28"/>
    <n v="-186361.544"/>
    <n v="-160537.124"/>
    <n v="-50745.804"/>
    <s v="Immobilisations corporelles"/>
    <x v="11"/>
    <s v="Machines et équipements"/>
    <n v="25824.41999999998"/>
    <n v="109791.32"/>
  </r>
  <r>
    <s v="X"/>
    <x v="0"/>
    <s v="X"/>
    <s v="X214500"/>
    <s v="Equipement informatique"/>
    <n v="214500"/>
    <n v="2145000"/>
    <s v="214500"/>
    <s v="FA Cost Computer"/>
    <n v="-676.075"/>
    <n v="-676.08"/>
    <n v="-605.8"/>
    <n v="-448.575"/>
    <n v="-476.305"/>
    <n v="-406.805"/>
    <s v="Immobilisations corporelles"/>
    <x v="11"/>
    <s v="Machines et équipements"/>
    <n v="-27.73000000000002"/>
    <n v="69.5"/>
  </r>
  <r>
    <s v="X"/>
    <x v="0"/>
    <s v="X"/>
    <s v="X216000"/>
    <s v="Materiel de transport"/>
    <n v="216000"/>
    <n v="2160000"/>
    <s v="216000"/>
    <s v="FA Cost Vehicles"/>
    <n v="-29809.46"/>
    <n v="-29809.46"/>
    <n v="-29809.46"/>
    <n v="2524.8"/>
    <n v="2673.65"/>
    <n v="-2552.41"/>
    <s v="Immobilisations corporelles"/>
    <x v="11"/>
    <s v="Matériel de transport"/>
    <n v="148.8499999999999"/>
    <n v="-5226.059999999999"/>
  </r>
  <r>
    <s v="X"/>
    <x v="0"/>
    <s v="X"/>
    <s v="X217000"/>
    <s v="Immobilisation a statut juridique particulier"/>
    <n v="217000"/>
    <n v="2170000"/>
    <s v="217000"/>
    <s v="FA Cost Lsd Assets"/>
    <n v="-64089.655"/>
    <n v="-64089.66"/>
    <n v="-64290.66"/>
    <n v="-6248.125"/>
    <n v="-6449.125"/>
    <n v="-6449.125"/>
    <s v="Immobilisations corporelles"/>
    <x v="11"/>
    <s v="Matériel de transport"/>
    <n v="-201"/>
    <n v="0"/>
  </r>
  <r>
    <s v="X"/>
    <x v="0"/>
    <s v="X"/>
    <s v="X218000"/>
    <s v="Agencements &amp; aménagements M&amp;O"/>
    <n v="218000"/>
    <n v="2180000"/>
    <s v="218000"/>
    <s v="FA Cost Mldng Dies"/>
    <n v="-461.563"/>
    <n v="-461.56"/>
    <n v="-364.64"/>
    <n v="-364.643"/>
    <n v="-0.013"/>
    <n v="-0.013"/>
    <s v="Immobilisations corporelles"/>
    <x v="11"/>
    <s v="Moules"/>
    <n v="364.63"/>
    <n v="0"/>
  </r>
  <r>
    <s v="X"/>
    <x v="0"/>
    <s v="X"/>
    <s v="X222000"/>
    <m/>
    <n v="222000"/>
    <n v="2220000"/>
    <n v="2220000"/>
    <s v="Acc Deprn Buildings"/>
    <n v="4493.6"/>
    <n v="-46684.5"/>
    <n v="-48101.67"/>
    <n v="-66055.159"/>
    <n v="-3439.271"/>
    <n v="-26370.013"/>
    <s v="Moins: Amortissements IC"/>
    <x v="12"/>
    <s v="At construction"/>
    <n v="62615.888"/>
    <n v="-22930.742"/>
  </r>
  <r>
    <s v="X"/>
    <x v="0"/>
    <s v="X"/>
    <s v="X222001"/>
    <m/>
    <m/>
    <m/>
    <n v="2220001"/>
    <s v="Accumulated Impairment - Buildings"/>
    <m/>
    <m/>
    <m/>
    <m/>
    <n v="3164.264"/>
    <n v="0"/>
    <m/>
    <x v="12"/>
    <s v="Provision pour dépréciation des immos."/>
    <n v="3164.264"/>
    <n v="-3164.264"/>
  </r>
  <r>
    <s v="X"/>
    <x v="0"/>
    <s v="X"/>
    <s v="X223000"/>
    <m/>
    <n v="223000"/>
    <n v="2230000"/>
    <n v="2230000"/>
    <s v="Acc Deprn L'hold Imp"/>
    <n v="10440.605"/>
    <n v="29838.78"/>
    <n v="32461.6"/>
    <n v="45569.02"/>
    <n v="58723.687"/>
    <n v="76213.075"/>
    <s v="Moins: Amortissements IC"/>
    <x v="12"/>
    <s v="At construction"/>
    <n v="13154.667"/>
    <n v="17489.388"/>
  </r>
  <r>
    <s v="X"/>
    <x v="0"/>
    <s v="X"/>
    <s v="X224000"/>
    <m/>
    <n v="224000"/>
    <n v="2240000"/>
    <n v="2240000"/>
    <s v="Acc Deprn M&amp;E Office"/>
    <n v="24991.193"/>
    <n v="44299.69"/>
    <n v="64841.28"/>
    <n v="63041.56"/>
    <n v="17556.254"/>
    <n v="1993.3"/>
    <s v="Moins: Amortissements IC"/>
    <x v="12"/>
    <s v="At Machines et équipements"/>
    <n v="-45485.306"/>
    <n v="-15562.954"/>
  </r>
  <r>
    <s v="X"/>
    <x v="0"/>
    <s v="X"/>
    <s v="X224100"/>
    <m/>
    <n v="224100"/>
    <n v="2241000"/>
    <n v="2241000"/>
    <s v="Acc Deprn M&amp;E Manuf"/>
    <n v="1342993.343"/>
    <n v="-171565.01"/>
    <n v="-1127456.49"/>
    <n v="-2253075.559"/>
    <n v="-1095261.091"/>
    <n v="-1303768.582"/>
    <s v="Moins: Amortissements IC"/>
    <x v="12"/>
    <s v="At Machines et équipements"/>
    <n v="1157814.468"/>
    <n v="-208507.4909999999"/>
  </r>
  <r>
    <s v="X"/>
    <x v="0"/>
    <s v="X"/>
    <s v="X224101"/>
    <m/>
    <m/>
    <m/>
    <n v="2241001"/>
    <s v="Accumulated Impairment - Mach and Equip"/>
    <m/>
    <m/>
    <m/>
    <m/>
    <n v="78134.97900000001"/>
    <n v="2227.643"/>
    <m/>
    <x v="12"/>
    <s v="Provision pour dépréciation des immos."/>
    <n v="78134.97900000001"/>
    <n v="-75907.33600000001"/>
  </r>
  <r>
    <s v="X"/>
    <x v="0"/>
    <s v="X"/>
    <s v="X224500"/>
    <m/>
    <n v="224500"/>
    <n v="2245000"/>
    <n v="2245000"/>
    <s v="Acc Deprn Computer"/>
    <n v="485.244"/>
    <n v="-1079.35"/>
    <n v="-1251.99"/>
    <n v="-1556.795"/>
    <n v="230958.841"/>
    <n v="89570.423"/>
    <s v="Moins: Amortissements IC"/>
    <x v="12"/>
    <s v="At Machines et équipements"/>
    <n v="232515.636"/>
    <n v="-141388.418"/>
  </r>
  <r>
    <s v="X"/>
    <x v="0"/>
    <s v="X"/>
    <s v="X225000"/>
    <m/>
    <m/>
    <m/>
    <n v="2250000"/>
    <s v="Accumulated Depreciation - Furniture an"/>
    <n v="0"/>
    <n v="0"/>
    <n v="188.1"/>
    <n v="376.2"/>
    <n v="85419.99099999999"/>
    <n v="70653.709"/>
    <s v="Moins: Amortissements IC"/>
    <x v="12"/>
    <s v="at outillage et fournitures"/>
    <n v="85043.791"/>
    <n v="-14766.28199999999"/>
  </r>
  <r>
    <s v="X"/>
    <x v="0"/>
    <s v="X"/>
    <s v="X226000"/>
    <m/>
    <n v="226000"/>
    <n v="2260000"/>
    <n v="2260000"/>
    <s v="Acc Deprn Vehicles"/>
    <n v="49788.476"/>
    <n v="21133.22"/>
    <n v="19092.19"/>
    <n v="-8835.254000000001"/>
    <n v="34617.375"/>
    <n v="42977.164"/>
    <s v="Moins: Amortissements IC"/>
    <x v="12"/>
    <s v="at materiel de transport"/>
    <n v="43452.629"/>
    <n v="8359.788999999997"/>
  </r>
  <r>
    <s v="X"/>
    <x v="0"/>
    <s v="X"/>
    <s v="X227000"/>
    <m/>
    <n v="227000"/>
    <n v="2270000"/>
    <n v="2270000"/>
    <s v="Acc Deprn Lsd Assets"/>
    <n v="50028.016"/>
    <n v="61158.47"/>
    <n v="63053.71"/>
    <n v="5011.181"/>
    <n v="6449.17"/>
    <n v="6449.17"/>
    <s v="Moins: Amortissements IC"/>
    <x v="12"/>
    <s v="at materiel de transport"/>
    <n v="1437.989"/>
    <n v="0"/>
  </r>
  <r>
    <s v="X"/>
    <x v="0"/>
    <s v="X"/>
    <s v="X228000"/>
    <m/>
    <n v="228000"/>
    <n v="2280000"/>
    <n v="2280000"/>
    <s v="Acc Deprn Mldng Dies"/>
    <n v="7704.336"/>
    <n v="1130.4"/>
    <n v="-1690.08"/>
    <n v="-4790.781"/>
    <n v="0"/>
    <n v="0"/>
    <s v="Moins: Amortissements IC"/>
    <x v="12"/>
    <s v="at moules"/>
    <n v="4790.781"/>
    <n v="0"/>
  </r>
  <r>
    <s v="X"/>
    <x v="0"/>
    <s v="X"/>
    <s v="X229500"/>
    <m/>
    <m/>
    <m/>
    <m/>
    <m/>
    <m/>
    <m/>
    <m/>
    <m/>
    <n v="210310.158"/>
    <n v="1359013.955"/>
    <m/>
    <x v="12"/>
    <s v="At immobilisations faible valeur"/>
    <n v="210310.158"/>
    <n v="1148703.797"/>
  </r>
  <r>
    <s v="X"/>
    <x v="0"/>
    <s v="X"/>
    <s v="X231000"/>
    <s v="Autes logiciels"/>
    <n v="231000"/>
    <m/>
    <s v="231000"/>
    <s v="IA Software Licences"/>
    <n v="366.278"/>
    <n v="366.28"/>
    <n v="366.28"/>
    <n v="366.278"/>
    <n v="366.278"/>
    <n v="366.278"/>
    <s v="Immobilisations incorporelles"/>
    <x v="13"/>
    <s v="Logiciels"/>
    <n v="0"/>
    <n v="0"/>
  </r>
  <r>
    <s v="X"/>
    <x v="0"/>
    <s v="X"/>
    <s v="X231500"/>
    <s v="Logiciels"/>
    <n v="231500"/>
    <m/>
    <s v="231500"/>
    <s v="IA ERP Licences"/>
    <n v="-50541.395"/>
    <n v="-50541.4"/>
    <n v="-50541.4"/>
    <n v="-50541.395"/>
    <n v="-50541.395"/>
    <n v="-50541.395"/>
    <s v="Immobilisations incorporelles"/>
    <x v="13"/>
    <s v="Logiciels"/>
    <n v="0"/>
    <n v="0"/>
  </r>
  <r>
    <s v="X"/>
    <x v="0"/>
    <s v="X"/>
    <s v="X241000"/>
    <m/>
    <n v="241000"/>
    <m/>
    <s v="241000"/>
    <s v="Acc Amort Software"/>
    <n v="-2785.39"/>
    <n v="-2784.45"/>
    <n v="-2784.45"/>
    <n v="-366.291"/>
    <n v="1573.907"/>
    <n v="69.702"/>
    <s v="Moins: Amortissements II"/>
    <x v="14"/>
    <s v="AT Logiciels"/>
    <n v="1940.198"/>
    <n v="-1504.205"/>
  </r>
  <r>
    <s v="X"/>
    <x v="0"/>
    <s v="X"/>
    <s v="X241500"/>
    <m/>
    <n v="241500"/>
    <m/>
    <s v="241500"/>
    <s v="Acc Amort ERP"/>
    <n v="52469.741"/>
    <n v="49290.15"/>
    <n v="47064.08"/>
    <n v="48807.241"/>
    <n v="50490.368"/>
    <n v="50541.384"/>
    <s v="Moins: Amortissements II"/>
    <x v="14"/>
    <s v="AT Logiciels"/>
    <n v="1683.127"/>
    <n v="51.01599999999598"/>
  </r>
  <r>
    <s v="X"/>
    <x v="0"/>
    <s v="X"/>
    <s v="X242000"/>
    <m/>
    <n v="242000"/>
    <m/>
    <s v="242000"/>
    <s v="Acc Amort Goodwill"/>
    <n v="-292619.071"/>
    <n v="-384812.16"/>
    <n v="-476965.4"/>
    <n v="-569118.6409999999"/>
    <n v="-592156.95"/>
    <n v="-592156.95"/>
    <s v="Moins: Amortissements II"/>
    <x v="14"/>
    <s v="AT fond de commerce"/>
    <n v="-23038.30900000001"/>
    <n v="0"/>
  </r>
  <r>
    <s v="X"/>
    <x v="0"/>
    <s v="X"/>
    <s v="X242001"/>
    <m/>
    <m/>
    <m/>
    <n v="2420001"/>
    <s v="Accumulated Impairment - Goodwill"/>
    <m/>
    <m/>
    <m/>
    <m/>
    <n v="592156.95"/>
    <n v="592156.95"/>
    <m/>
    <x v="14"/>
    <s v="Depreciation Fond de commerce"/>
    <n v="592156.95"/>
    <n v="0"/>
  </r>
  <r>
    <s v="X"/>
    <x v="0"/>
    <s v="X"/>
    <s v="X451099"/>
    <m/>
    <n v="451099"/>
    <m/>
    <s v="451099"/>
    <s v="Cum ret earnings PY"/>
    <n v="-1458497.99"/>
    <n v="-1458497.99"/>
    <n v="-1458497.99"/>
    <n v="-1458497.99"/>
    <n v="0"/>
    <n v="0"/>
    <s v="Résultat reporté"/>
    <x v="19"/>
    <m/>
    <n v="1458497.99"/>
    <n v="0"/>
  </r>
  <r>
    <s v="X"/>
    <x v="0"/>
    <s v="X"/>
    <s v="X452000"/>
    <m/>
    <n v="452000"/>
    <m/>
    <s v="452000"/>
    <s v="CY Profit / Loss"/>
    <n v="0"/>
    <n v="179796.62"/>
    <n v="1815100.16"/>
    <n v="2765597.751"/>
    <n v="2525443.713"/>
    <n v="79625.81299999999"/>
    <s v="Résultat reporté"/>
    <x v="19"/>
    <m/>
    <n v="-240154.0380000002"/>
    <n v="-2445817.9"/>
  </r>
  <r>
    <s v="X"/>
    <x v="0"/>
    <s v="X"/>
    <s v="X453011"/>
    <m/>
    <n v="453011"/>
    <m/>
    <s v="453011"/>
    <s v="Reserve Translation-"/>
    <n v="460372"/>
    <n v="460372"/>
    <n v="460372"/>
    <n v="460372"/>
    <n v="460372"/>
    <n v="460372"/>
    <s v="Résultat reporté"/>
    <x v="19"/>
    <m/>
    <n v="0"/>
    <n v="0"/>
  </r>
  <r>
    <s v="X"/>
    <x v="1"/>
    <s v="X"/>
    <s v="X665000"/>
    <s v="Achats .stockés"/>
    <n v="665000"/>
    <m/>
    <n v="6650000"/>
    <s v="Offset Purch Acc"/>
    <n v="-101864705.295"/>
    <n v="-70777062.13"/>
    <n v="-87102765.45999999"/>
    <n v="-115766039.886"/>
    <n v="-143295258.858"/>
    <n v="-129698799.431"/>
    <s v="Achats d'approvisionnements consommés"/>
    <x v="23"/>
    <s v="Achats consommés de matières premières"/>
    <n v="-27529218.972"/>
    <n v="13596459.42700002"/>
  </r>
  <r>
    <s v="X"/>
    <x v="1"/>
    <s v="X"/>
    <s v="X699100"/>
    <m/>
    <n v="6991000"/>
    <m/>
    <s v="699100"/>
    <s v="Purch Freight acc"/>
    <n v="3593752.382"/>
    <n v="2023547.35"/>
    <n v="2993805.78"/>
    <n v="3451283.315"/>
    <n v="2552931.776"/>
    <n v="1910902.603"/>
    <s v="Achats d'approvisionnements consommés"/>
    <x v="23"/>
    <s v="Transport sur Achats"/>
    <n v="-898351.5389999999"/>
    <n v="-642029.1730000002"/>
  </r>
  <r>
    <s v="X"/>
    <x v="1"/>
    <s v="X"/>
    <s v="X699300"/>
    <s v="Ach.stockés- Matières prem. et fournitures liées"/>
    <n v="699300"/>
    <m/>
    <s v="699300"/>
    <s v="Purch Raw Materials"/>
    <n v="97095143.427"/>
    <n v="67443523.8"/>
    <n v="82737353.72"/>
    <n v="109969060.056"/>
    <n v="139478229.19"/>
    <n v="126714958.738"/>
    <s v="Achats d'approvisionnements consommés"/>
    <x v="23"/>
    <s v="Achats consommés de matières premières"/>
    <n v="29509169.134"/>
    <n v="-12763270.45199999"/>
  </r>
  <r>
    <s v="X"/>
    <x v="1"/>
    <s v="X"/>
    <s v="X699400"/>
    <m/>
    <n v="699400"/>
    <m/>
    <s v="699400"/>
    <s v="Purch Semi-finished"/>
    <n v="179980.753"/>
    <n v="0"/>
    <n v="0"/>
    <n v="0"/>
    <n v="0"/>
    <n v="0"/>
    <s v="Achats d'approvisionnements consommés"/>
    <x v="23"/>
    <s v="Achats de produits semi finis"/>
    <n v="0"/>
    <n v="0"/>
  </r>
  <r>
    <s v="X"/>
    <x v="1"/>
    <s v="X"/>
    <s v="X699500"/>
    <m/>
    <n v="699500"/>
    <m/>
    <s v="699500"/>
    <s v="Purch Finished goods"/>
    <n v="995828.733"/>
    <n v="1309990.99"/>
    <n v="1371605.96"/>
    <n v="2345696.515"/>
    <n v="1264097.892"/>
    <n v="1072938.09"/>
    <s v="Achats d'approvisionnements consommés"/>
    <x v="23"/>
    <s v="Achats de produits finis"/>
    <n v="-1081598.623"/>
    <n v="-191159.8019999999"/>
  </r>
  <r>
    <s v="X"/>
    <x v="1"/>
    <s v="X"/>
    <s v="X731000"/>
    <m/>
    <n v="731000"/>
    <m/>
    <s v="731000"/>
    <s v="Salaries Basic"/>
    <n v="13790.534"/>
    <n v="0"/>
    <n v="0"/>
    <n v="0"/>
    <n v="0"/>
    <n v="0"/>
    <s v="Charges de personnel"/>
    <x v="25"/>
    <s v="Charges connexes au salaire"/>
    <n v="0"/>
    <n v="0"/>
  </r>
  <r>
    <s v="X"/>
    <x v="1"/>
    <s v="X"/>
    <s v="X831500"/>
    <m/>
    <m/>
    <m/>
    <n v="8315000"/>
    <s v="Office - Low Value Asset Depreciation ("/>
    <m/>
    <m/>
    <m/>
    <m/>
    <n v="-210310.158"/>
    <n v="-1153710.685"/>
    <m/>
    <x v="24"/>
    <s v="Dotation aux Amortissement des immobilisations corporelles et incorporelles"/>
    <n v="-210310.158"/>
    <n v="-943400.527"/>
  </r>
  <r>
    <s v="X"/>
    <x v="1"/>
    <s v="X"/>
    <s v="X842000"/>
    <s v="DEA constructions"/>
    <n v="842000"/>
    <m/>
    <n v="8420000"/>
    <s v="Deprn Buildings"/>
    <n v="-25053.104"/>
    <n v="51178.1"/>
    <n v="1417.17"/>
    <n v="17953.488"/>
    <n v="-140649.193"/>
    <n v="9618.258"/>
    <s v="Dotations aux amortissements et aux provisions "/>
    <x v="24"/>
    <s v="Dotation aux Amortissement des immobilisations corporelles et incorporelles"/>
    <n v="-158602.681"/>
    <n v="150267.451"/>
  </r>
  <r>
    <s v="X"/>
    <x v="1"/>
    <s v="X"/>
    <s v="X842001"/>
    <m/>
    <m/>
    <m/>
    <n v="8420001"/>
    <s v="Impairment - Buildings"/>
    <m/>
    <m/>
    <m/>
    <m/>
    <n v="-3164.264"/>
    <n v="0"/>
    <m/>
    <x v="24"/>
    <s v="Dotation aux Amortissement des immobilisations corporelles et incorporelles"/>
    <n v="-3164.264"/>
    <n v="3164.264"/>
  </r>
  <r>
    <s v="X"/>
    <x v="1"/>
    <s v="X"/>
    <s v="X843000"/>
    <s v="DEA d'agencements et autres installations"/>
    <n v="843000"/>
    <m/>
    <s v="843000"/>
    <s v="Deprn Leasehold Imps"/>
    <n v="139304.753"/>
    <n v="-19398.18"/>
    <n v="-17825.49"/>
    <n v="-13107.418"/>
    <n v="-13154.667"/>
    <n v="-17489.388"/>
    <s v="Dotations aux amortissements et aux provisions "/>
    <x v="24"/>
    <s v="Dotation aux Amortissement des immobilisations corporelles et incorporelles"/>
    <n v="-47.2489999999998"/>
    <n v="-4334.721"/>
  </r>
  <r>
    <s v="X"/>
    <x v="1"/>
    <s v="X"/>
    <s v="X844000"/>
    <s v="DEA Mobilier et matériel de bureau"/>
    <n v="844000"/>
    <m/>
    <s v="844000"/>
    <s v="Deprn Office M&amp;E"/>
    <n v="-12518.334"/>
    <n v="-19308.5"/>
    <n v="-27553.6"/>
    <n v="1206.258"/>
    <n v="22212.45"/>
    <n v="15562.954"/>
    <s v="Dotations aux amortissements et aux provisions "/>
    <x v="24"/>
    <s v="Dotation aux Amortissement des immobilisations corporelles et incorporelles"/>
    <n v="21006.192"/>
    <n v="-6649.496000000001"/>
  </r>
  <r>
    <s v="X"/>
    <x v="1"/>
    <s v="X"/>
    <s v="X844100"/>
    <s v="DEA materiel et outillage de production"/>
    <n v="844100"/>
    <m/>
    <s v="844100"/>
    <s v="Deprn Production M&amp;E"/>
    <n v="-743.029"/>
    <n v="1488772.27"/>
    <n v="868758.22"/>
    <n v="1129457.596"/>
    <n v="-1198519.87"/>
    <n v="208957.221"/>
    <s v="Dotations aux amortissements et aux provisions "/>
    <x v="24"/>
    <s v="Dotation aux Amortissement des immobilisations corporelles et incorporelles"/>
    <n v="-2327977.466"/>
    <n v="1407477.091"/>
  </r>
  <r>
    <s v="X"/>
    <x v="1"/>
    <s v="X"/>
    <s v="X844101"/>
    <m/>
    <m/>
    <m/>
    <n v="8441001"/>
    <s v="Impairment - Machinery and Equipment (M"/>
    <m/>
    <m/>
    <m/>
    <m/>
    <n v="-78134.97900000001"/>
    <n v="73802.614"/>
    <m/>
    <x v="24"/>
    <s v="Dotation aux Amortissement des immobilisations corporelles et incorporelles"/>
    <n v="-78134.97900000001"/>
    <n v="151937.593"/>
  </r>
  <r>
    <s v="X"/>
    <x v="1"/>
    <s v="X"/>
    <s v="X844500"/>
    <s v="DEA matériel informatique"/>
    <n v="844500"/>
    <m/>
    <s v="844500"/>
    <s v="Deprn Comps Periph"/>
    <n v="10733.203"/>
    <n v="1564.6"/>
    <n v="102.36"/>
    <n v="147.586"/>
    <n v="-235511.413"/>
    <n v="138999.527"/>
    <s v="Dotations aux amortissements et aux provisions "/>
    <x v="24"/>
    <s v="Dotation aux Amortissement des immobilisations corporelles et incorporelles"/>
    <n v="-235658.999"/>
    <n v="374510.94"/>
  </r>
  <r>
    <s v="X"/>
    <x v="1"/>
    <s v="X"/>
    <s v="X845000"/>
    <m/>
    <m/>
    <m/>
    <s v="845000"/>
    <s v="Depreciation - Furniture and Fixtures"/>
    <n v="0"/>
    <n v="0"/>
    <n v="-188.1"/>
    <n v="-188.1"/>
    <n v="-87621.588"/>
    <n v="14766.282"/>
    <s v="Dotations aux amortissements et aux provisions "/>
    <x v="24"/>
    <s v="Dotation aux Amortissement des immobilisations corporelles et incorporelles"/>
    <n v="-87433.488"/>
    <n v="102387.87"/>
  </r>
  <r>
    <s v="X"/>
    <x v="1"/>
    <s v="X"/>
    <s v="X846000"/>
    <s v="DEA materiel du transport"/>
    <n v="846000"/>
    <m/>
    <s v="846000"/>
    <s v="Deprn Motor Vehicles"/>
    <n v="-11121.129"/>
    <n v="28655.26"/>
    <n v="1527.52"/>
    <n v="-6189.622"/>
    <n v="-44650.657"/>
    <n v="-3133.729"/>
    <s v="Dotations aux amortissements et aux provisions "/>
    <x v="24"/>
    <s v="Dotation aux Amortissement des immobilisations corporelles et incorporelles"/>
    <n v="-38461.035"/>
    <n v="41516.928"/>
  </r>
  <r>
    <s v="X"/>
    <x v="1"/>
    <s v="X"/>
    <s v="X847000"/>
    <s v="dot amort Immobilisations corporelles"/>
    <n v="847000"/>
    <m/>
    <s v="847000"/>
    <s v="Deprn Leased Assets"/>
    <n v="-14387.199"/>
    <n v="-11130.45"/>
    <n v="-1694.24"/>
    <n v="0"/>
    <n v="-1236.989"/>
    <n v="0"/>
    <s v="Dotations aux amortissements et aux provisions "/>
    <x v="24"/>
    <s v="Dotation aux Amortissement des immobilisations corporelles et incorporelles"/>
    <n v="-1236.989"/>
    <n v="1236.989"/>
  </r>
  <r>
    <s v="X"/>
    <x v="1"/>
    <s v="X"/>
    <s v="X848000"/>
    <s v="DEA"/>
    <n v="848000"/>
    <m/>
    <s v="848000"/>
    <s v="Deprn Moulding Dies"/>
    <n v="74.42400000000001"/>
    <n v="6573.93"/>
    <n v="1698.36"/>
    <n v="3100.705"/>
    <n v="-5413.802"/>
    <n v="0"/>
    <s v="Dotations aux amortissements et aux provisions "/>
    <x v="24"/>
    <s v="Dotation aux Amortissement des immobilisations corporelles et incorporelles"/>
    <n v="-8514.507"/>
    <n v="5413.802"/>
  </r>
  <r>
    <s v="X"/>
    <x v="1"/>
    <s v="X"/>
    <s v="X849400"/>
    <s v="Produits nets sur cessions  des immo"/>
    <n v="849400"/>
    <m/>
    <n v="8494000"/>
    <s v="FA Gains NBV"/>
    <n v="-21231.444"/>
    <n v="-964.55"/>
    <n v="-379.3"/>
    <n v="-12431.062"/>
    <n v="0"/>
    <n v="-92016.523"/>
    <s v="Autres gains ordinaires"/>
    <x v="26"/>
    <s v="Plus ou moins values de cession GAINS"/>
    <n v="12431.062"/>
    <n v="-92016.523"/>
  </r>
  <r>
    <s v="X"/>
    <x v="1"/>
    <s v="X"/>
    <s v="X849700"/>
    <m/>
    <n v="849700"/>
    <m/>
    <s v="849700"/>
    <s v="FA Losses NBV"/>
    <n v="-0.005"/>
    <n v="13989.31"/>
    <n v="30255.39"/>
    <n v="10402.601"/>
    <n v="123079.196"/>
    <n v="5944.092"/>
    <s v="Autres pertes ordinaires"/>
    <x v="27"/>
    <s v="Plus ou moins values de cession"/>
    <n v="112676.595"/>
    <n v="-117135.104"/>
  </r>
  <r>
    <s v="X"/>
    <x v="1"/>
    <s v="X"/>
    <s v="X849900"/>
    <s v="Produits nets sur cessions  des immo"/>
    <n v="849900"/>
    <m/>
    <s v="849900"/>
    <s v="FA Disposal Clearing"/>
    <n v="-4717.059"/>
    <n v="0"/>
    <n v="0"/>
    <n v="0"/>
    <n v="0"/>
    <n v="0"/>
    <s v="Autres gains ordinaires"/>
    <x v="26"/>
    <s v="Plus ou moins values de cession GAINS"/>
    <n v="0"/>
    <n v="0"/>
  </r>
  <r>
    <s v="X"/>
    <x v="1"/>
    <s v="X"/>
    <s v="X851000"/>
    <s v="DEA Logiciel et progiciel"/>
    <n v="851000"/>
    <m/>
    <s v="851000"/>
    <s v="Amort Software"/>
    <n v="4545.882"/>
    <n v="-0.9399999999999999"/>
    <n v="0"/>
    <n v="-2418.159"/>
    <n v="-1940.198"/>
    <n v="1504.205"/>
    <s v="Dotations aux amortissements et aux provisions "/>
    <x v="24"/>
    <s v="Dotation aux Amortissement des immobilisations corporelles et incorporelles"/>
    <n v="477.961"/>
    <n v="3444.403"/>
  </r>
  <r>
    <s v="X"/>
    <x v="1"/>
    <s v="X"/>
    <s v="X851500"/>
    <s v="DEA ERP"/>
    <n v="851500"/>
    <m/>
    <s v="851500"/>
    <s v="Amort ERP Software"/>
    <n v="18498.503"/>
    <n v="3179.59"/>
    <n v="2226.07"/>
    <n v="-1743.16"/>
    <n v="-1683.127"/>
    <n v="-51.016"/>
    <s v="Dotations aux amortissements et aux provisions "/>
    <x v="24"/>
    <s v="Dotation aux Amortissement des immobilisations corporelles et incorporelles"/>
    <n v="60.03300000000013"/>
    <n v="1632.111"/>
  </r>
  <r>
    <s v="X"/>
    <x v="1"/>
    <s v="X"/>
    <s v="X852000"/>
    <s v="dot amort Immobilisations incorporelles"/>
    <n v="852000"/>
    <m/>
    <s v="852000"/>
    <s v="Amort Goodwill"/>
    <n v="82620.626"/>
    <n v="92193.09"/>
    <n v="92153.24000000001"/>
    <n v="92153.239"/>
    <n v="23038.309"/>
    <n v="0"/>
    <s v="Dotations aux amortissements et aux provisions "/>
    <x v="24"/>
    <s v="Dotation aux Amortissement des immobilisations corporelles et incorporelles"/>
    <n v="-69114.92999999999"/>
    <n v="-23038.309"/>
  </r>
  <r>
    <s v="X"/>
    <x v="1"/>
    <s v="X"/>
    <s v="X852001"/>
    <m/>
    <m/>
    <m/>
    <n v="8520001"/>
    <s v="Impairment - Goodwill"/>
    <m/>
    <m/>
    <m/>
    <m/>
    <n v="-592156.95"/>
    <n v="0"/>
    <m/>
    <x v="24"/>
    <s v="Dotation aux Amortissement des immobilisations corporelles et incorporelles"/>
    <m/>
    <m/>
  </r>
  <r>
    <s v="BS"/>
    <x v="0"/>
    <s v="1"/>
    <n v="1617000"/>
    <m/>
    <m/>
    <m/>
    <n v="1617000"/>
    <s v="Irrecoverable Debts External"/>
    <m/>
    <m/>
    <m/>
    <m/>
    <m/>
    <n v="-29950.503"/>
    <m/>
    <x v="1"/>
    <s v="Client hors groupe"/>
    <n v="-29950.503"/>
    <n v="-29950.503"/>
  </r>
  <r>
    <s v="BS"/>
    <x v="0"/>
    <s v="1"/>
    <n v="1710130"/>
    <m/>
    <m/>
    <m/>
    <n v="1710130"/>
    <s v="VAT Others"/>
    <m/>
    <m/>
    <m/>
    <m/>
    <m/>
    <n v="36848.984"/>
    <m/>
    <x v="7"/>
    <s v="Etat impôts &amp; taxes"/>
    <m/>
    <m/>
  </r>
  <r>
    <s v="BS"/>
    <x v="0"/>
    <s v="2"/>
    <n v="2177100"/>
    <m/>
    <m/>
    <m/>
    <n v="2177100"/>
    <s v="Leased Car Assets - RoU"/>
    <m/>
    <m/>
    <m/>
    <m/>
    <m/>
    <n v="1570698.08"/>
    <m/>
    <x v="11"/>
    <s v="Matériel de transport"/>
    <m/>
    <m/>
  </r>
  <r>
    <s v="BS"/>
    <x v="0"/>
    <s v="2"/>
    <n v="2277100"/>
    <m/>
    <m/>
    <m/>
    <n v="2277100"/>
    <s v="Acc Amortisation Leased Cars - RoU"/>
    <m/>
    <m/>
    <m/>
    <m/>
    <m/>
    <n v="-189455.14"/>
    <m/>
    <x v="12"/>
    <s v="at materiel de transport"/>
    <m/>
    <m/>
  </r>
  <r>
    <s v="BS"/>
    <x v="0"/>
    <s v="3"/>
    <n v="3710130"/>
    <m/>
    <m/>
    <m/>
    <n v="3710130"/>
    <s v="VAT Others"/>
    <m/>
    <m/>
    <m/>
    <m/>
    <m/>
    <n v="-36848.984"/>
    <m/>
    <x v="7"/>
    <s v="Etat impôts &amp; taxes"/>
    <m/>
    <m/>
  </r>
  <r>
    <s v="BS"/>
    <x v="0"/>
    <s v="3"/>
    <n v="3820360"/>
    <m/>
    <m/>
    <m/>
    <n v="3820360"/>
    <s v="Acc Expense Eur SBU"/>
    <m/>
    <m/>
    <m/>
    <m/>
    <m/>
    <n v="-7367514.865"/>
    <m/>
    <x v="7"/>
    <s v="Charges à payer"/>
    <m/>
    <m/>
  </r>
  <r>
    <s v="BS"/>
    <x v="0"/>
    <s v="3"/>
    <n v="3825000"/>
    <m/>
    <m/>
    <m/>
    <n v="3825000"/>
    <s v="Deferred Income"/>
    <m/>
    <m/>
    <m/>
    <m/>
    <m/>
    <n v="-291648.887"/>
    <m/>
    <x v="7"/>
    <s v="Produits constatés d'avance"/>
    <m/>
    <m/>
  </r>
  <r>
    <s v="PL"/>
    <x v="1"/>
    <s v="5"/>
    <n v="5450100"/>
    <m/>
    <m/>
    <m/>
    <n v="5450100"/>
    <s v="Line Stop Claim External"/>
    <m/>
    <m/>
    <m/>
    <m/>
    <m/>
    <n v="-242756.708"/>
    <m/>
    <x v="21"/>
    <s v="Transferts de charges"/>
    <m/>
    <m/>
  </r>
  <r>
    <s v="PL"/>
    <x v="1"/>
    <s v="6"/>
    <n v="6720000"/>
    <m/>
    <m/>
    <m/>
    <n v="6720000"/>
    <s v="Inventory Provision WAST"/>
    <m/>
    <m/>
    <m/>
    <m/>
    <m/>
    <n v="922882.499"/>
    <m/>
    <x v="24"/>
    <s v="Dotation aux provisions pour dépréciation des stocks"/>
    <m/>
    <m/>
  </r>
  <r>
    <s v="PL"/>
    <x v="1"/>
    <s v="5"/>
    <n v="5210330"/>
    <m/>
    <m/>
    <m/>
    <n v="5210330"/>
    <s v="Tooling Revenue - Intra YEL Group"/>
    <m/>
    <m/>
    <m/>
    <m/>
    <m/>
    <n v="-406.92"/>
    <m/>
    <x v="21"/>
    <s v="Produits divers"/>
    <m/>
    <m/>
  </r>
  <r>
    <s v="PL"/>
    <x v="1"/>
    <s v="5"/>
    <n v="5369360"/>
    <m/>
    <m/>
    <m/>
    <n v="5369360"/>
    <s v="All other recharges"/>
    <m/>
    <m/>
    <m/>
    <m/>
    <m/>
    <n v="-1248375.289"/>
    <m/>
    <x v="21"/>
    <s v="Transferts de charges"/>
    <m/>
    <m/>
  </r>
  <r>
    <s v="PL"/>
    <x v="1"/>
    <s v="5"/>
    <n v="5610360"/>
    <m/>
    <m/>
    <m/>
    <n v="5610360"/>
    <s v="Other sales scrap - Europe SBU"/>
    <m/>
    <m/>
    <m/>
    <m/>
    <m/>
    <n v="-307295.384"/>
    <m/>
    <x v="20"/>
    <s v="Produit résiduel"/>
    <m/>
    <m/>
  </r>
  <r>
    <s v="PL"/>
    <x v="1"/>
    <s v="7"/>
    <n v="7901200"/>
    <m/>
    <m/>
    <m/>
    <n v="7901200"/>
    <s v="External IT Service and Support"/>
    <m/>
    <m/>
    <m/>
    <m/>
    <m/>
    <n v="2173.3"/>
    <m/>
    <x v="22"/>
    <s v="Rémunération honoraires et intermédiaire"/>
    <m/>
    <m/>
  </r>
  <r>
    <s v="PL"/>
    <x v="1"/>
    <s v="7"/>
    <n v="7902300"/>
    <m/>
    <m/>
    <m/>
    <n v="7902300"/>
    <s v="Other Services"/>
    <m/>
    <m/>
    <m/>
    <m/>
    <m/>
    <n v="9000"/>
    <m/>
    <x v="22"/>
    <s v="Rémunération honoraires et intermédiaire"/>
    <m/>
    <m/>
  </r>
  <r>
    <s v="PL"/>
    <x v="1"/>
    <s v="8"/>
    <n v="8230000"/>
    <m/>
    <m/>
    <m/>
    <n v="8230000"/>
    <s v="Communications - Video-conferencing"/>
    <m/>
    <m/>
    <m/>
    <m/>
    <m/>
    <n v="8850"/>
    <m/>
    <x v="22"/>
    <s v="Publicité Publication et relation publiques"/>
    <m/>
    <m/>
  </r>
  <r>
    <s v="PL"/>
    <x v="1"/>
    <s v="8"/>
    <n v="8477000"/>
    <m/>
    <m/>
    <m/>
    <n v="8477000"/>
    <s v="Depr Car Leases"/>
    <m/>
    <m/>
    <m/>
    <m/>
    <m/>
    <n v="189455.14"/>
    <m/>
    <x v="24"/>
    <s v="Dotation aux Amortissement des immobilisations corporelles et incorporelles"/>
    <m/>
    <m/>
  </r>
  <r>
    <s v="PL"/>
    <x v="1"/>
    <s v="8"/>
    <n v="8494000"/>
    <m/>
    <m/>
    <m/>
    <n v="8494000"/>
    <s v="Fixed Asset Gains - Net Book Value"/>
    <m/>
    <m/>
    <m/>
    <m/>
    <m/>
    <n v="115159.188"/>
    <m/>
    <x v="26"/>
    <s v="Plus ou moins values de cession GAINS"/>
    <m/>
    <m/>
  </r>
  <r>
    <s v="PL"/>
    <x v="1"/>
    <s v="9"/>
    <n v="9430000"/>
    <m/>
    <m/>
    <m/>
    <n v="9430000"/>
    <s v="Usance Interest"/>
    <m/>
    <m/>
    <m/>
    <m/>
    <m/>
    <n v="9231.120000000001"/>
    <m/>
    <x v="28"/>
    <s v="Interêts légaux sur Litige"/>
    <m/>
    <m/>
  </r>
  <r>
    <s v="PL"/>
    <x v="1"/>
    <s v="9"/>
    <n v="9427000"/>
    <m/>
    <m/>
    <m/>
    <n v="9427000"/>
    <s v="Int Exp Car Leases"/>
    <m/>
    <m/>
    <m/>
    <m/>
    <m/>
    <n v="18153.14"/>
    <m/>
    <x v="28"/>
    <m/>
    <m/>
    <m/>
  </r>
  <r>
    <s v="PL"/>
    <x v="1"/>
    <s v="9"/>
    <n v="9520000"/>
    <m/>
    <m/>
    <m/>
    <n v="9520000"/>
    <s v="Intercompany true up - Expense"/>
    <m/>
    <m/>
    <m/>
    <m/>
    <m/>
    <n v="7367514.865"/>
    <m/>
    <x v="20"/>
    <s v="Produit fini"/>
    <m/>
    <m/>
  </r>
  <r>
    <s v="X"/>
    <x v="0"/>
    <s v="X"/>
    <s v="X217710"/>
    <m/>
    <m/>
    <m/>
    <n v="217710"/>
    <s v="Leased Car Assets - RoU"/>
    <m/>
    <m/>
    <m/>
    <m/>
    <m/>
    <n v="-1570698.08"/>
    <m/>
    <x v="11"/>
    <s v="Matériel de transport"/>
    <m/>
    <m/>
  </r>
  <r>
    <s v="X"/>
    <x v="0"/>
    <s v="X"/>
    <s v="X227710"/>
    <m/>
    <m/>
    <m/>
    <n v="227710"/>
    <s v="Accumilated Amortisation Leased Car"/>
    <m/>
    <m/>
    <m/>
    <m/>
    <m/>
    <n v="189455.14"/>
    <m/>
    <x v="12"/>
    <s v="at materiel de transport"/>
    <m/>
    <m/>
  </r>
  <r>
    <s v="X"/>
    <x v="0"/>
    <s v="X"/>
    <s v="X412000"/>
    <m/>
    <m/>
    <m/>
    <n v="4120000"/>
    <s v="Finance Leases"/>
    <m/>
    <m/>
    <m/>
    <m/>
    <m/>
    <n v="1387971.34"/>
    <m/>
    <x v="16"/>
    <m/>
    <m/>
    <m/>
  </r>
  <r>
    <s v="X"/>
    <x v="1"/>
    <s v="X"/>
    <s v="X771000"/>
    <m/>
    <m/>
    <m/>
    <n v="7710000"/>
    <s v="Auto - Vehicle Leasing Costs - Private"/>
    <m/>
    <m/>
    <m/>
    <m/>
    <m/>
    <n v="200879.88"/>
    <m/>
    <x v="22"/>
    <s v="Charges de location"/>
    <m/>
    <m/>
  </r>
  <r>
    <s v="X"/>
    <x v="1"/>
    <s v="X"/>
    <s v="X847700"/>
    <m/>
    <m/>
    <m/>
    <n v="8477000"/>
    <s v="Depr Car Leases"/>
    <m/>
    <m/>
    <m/>
    <m/>
    <m/>
    <n v="-189455.14"/>
    <m/>
    <x v="24"/>
    <s v="Dotation aux Amortissement des immobilisations corporelles et incorporelles"/>
    <m/>
    <m/>
  </r>
  <r>
    <s v="X"/>
    <x v="1"/>
    <s v="X"/>
    <s v="X942700"/>
    <m/>
    <m/>
    <m/>
    <n v="9427000"/>
    <s v="Int Exp Car Leases"/>
    <m/>
    <m/>
    <m/>
    <m/>
    <m/>
    <n v="-18153.14"/>
    <m/>
    <x v="28"/>
    <m/>
    <m/>
    <m/>
  </r>
  <r>
    <m/>
    <x v="2"/>
    <m/>
    <m/>
    <m/>
    <m/>
    <m/>
    <m/>
    <m/>
    <m/>
    <m/>
    <m/>
    <m/>
    <m/>
    <m/>
    <m/>
    <x v="30"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A4:AC39" firstHeaderRow="0" firstDataRow="1" firstDataCol="1"/>
  <pivotFields count="20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4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/>
    <pivotField axis="axisRow" showDropDowns="1" compact="1" outline="1" subtotalTop="1" dragToRow="1" dragToCol="1" dragToPage="1" dragToData="1" dragOff="1" showAll="0" topAutoShow="1" itemPageCount="10" sortType="manual" defaultSubtotal="1">
      <items count="32">
        <item t="data" sd="1" x="23"/>
        <item t="data" sd="1" x="5"/>
        <item t="data" sd="1" x="22"/>
        <item t="data" sd="1" x="26"/>
        <item t="data" sd="1" x="7"/>
        <item t="data" sd="1" x="27"/>
        <item t="data" sd="1" x="21"/>
        <item t="data" sd="1" x="18"/>
        <item t="data" sd="1" x="25"/>
        <item t="data" sd="1" x="28"/>
        <item t="data" sd="1" x="1"/>
        <item t="data" sd="1" x="15"/>
        <item t="data" sd="1" x="24"/>
        <item t="data" sd="1" x="16"/>
        <item t="data" sd="1" x="6"/>
        <item t="data" sd="1" x="11"/>
        <item t="data" sd="1" x="8"/>
        <item t="data" sd="1" x="13"/>
        <item t="data" sd="1" x="29"/>
        <item t="data" sd="1" x="0"/>
        <item t="data" sd="1" x="4"/>
        <item t="data" sd="1" x="12"/>
        <item t="data" sd="1" x="14"/>
        <item t="data" sd="1" x="3"/>
        <item t="data" sd="1" x="10"/>
        <item t="data" sd="1" x="17"/>
        <item t="data" sd="1" x="2"/>
        <item t="data" sd="1" x="19"/>
        <item t="data" sd="1" x="20"/>
        <item t="data" sd="1" x="9"/>
        <item t="data" sd="1" x="3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numFmtId="4" outline="1" subtotalTop="1" dragToRow="1" dragToCol="1" dragToPage="1" dragToData="1" dragOff="1" showAll="0" topAutoShow="1" itemPageCount="10" sortType="manual" defaultSubtotal="1"/>
    <pivotField dataField="1" showDropDowns="1" compact="1" numFmtId="4" outline="1" subtotalTop="1" dragToRow="1" dragToCol="1" dragToPage="1" dragToData="1" dragOff="1" showAll="0" topAutoShow="1" itemPageCount="10" sortType="manual" defaultSubtotal="1"/>
  </pivotFields>
  <rowFields count="2">
    <field x="1"/>
    <field x="16"/>
  </rowFields>
  <rowItems count="35">
    <i t="data" r="0" i="0">
      <x v="0"/>
    </i>
    <i t="data" r="1" i="0">
      <x v="1"/>
    </i>
    <i t="data" r="1" i="0">
      <x v="4"/>
    </i>
    <i t="data" r="1" i="0">
      <x v="7"/>
    </i>
    <i t="data" r="1" i="0">
      <x v="10"/>
    </i>
    <i t="data" r="1" i="0">
      <x v="11"/>
    </i>
    <i t="data" r="1" i="0">
      <x v="13"/>
    </i>
    <i t="data" r="1" i="0">
      <x v="14"/>
    </i>
    <i t="data" r="1" i="0">
      <x v="15"/>
    </i>
    <i t="data" r="1" i="0">
      <x v="16"/>
    </i>
    <i t="data" r="1" i="0">
      <x v="17"/>
    </i>
    <i t="data" r="1" i="0">
      <x v="19"/>
    </i>
    <i t="data" r="1" i="0">
      <x v="20"/>
    </i>
    <i t="data" r="1" i="0">
      <x v="21"/>
    </i>
    <i t="data" r="1" i="0">
      <x v="22"/>
    </i>
    <i t="data" r="1" i="0">
      <x v="23"/>
    </i>
    <i t="data" r="1" i="0">
      <x v="24"/>
    </i>
    <i t="data" r="1" i="0">
      <x v="25"/>
    </i>
    <i t="data" r="1" i="0">
      <x v="26"/>
    </i>
    <i t="data" r="1" i="0">
      <x v="27"/>
    </i>
    <i t="data" r="1" i="0">
      <x v="29"/>
    </i>
    <i t="data" r="0" i="0">
      <x v="1"/>
    </i>
    <i t="data" r="1" i="0">
      <x v="0"/>
    </i>
    <i t="data" r="1" i="0">
      <x v="2"/>
    </i>
    <i t="data" r="1" i="0">
      <x v="3"/>
    </i>
    <i t="data" r="1" i="0">
      <x v="5"/>
    </i>
    <i t="data" r="1" i="0">
      <x v="6"/>
    </i>
    <i t="data" r="1" i="0">
      <x v="8"/>
    </i>
    <i t="data" r="1" i="0">
      <x v="9"/>
    </i>
    <i t="data" r="1" i="0">
      <x v="12"/>
    </i>
    <i t="data" r="1" i="0">
      <x v="18"/>
    </i>
    <i t="data" r="1" i="0">
      <x v="28"/>
    </i>
    <i t="data" r="0" i="0">
      <x v="2"/>
    </i>
    <i t="data" r="1" i="0">
      <x v="30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 of Variation 1" fld="18" subtotal="sum" showDataAs="normal" baseField="0" baseItem="0"/>
    <dataField name="Sum of Variation 2" fld="19" subtotal="sum" showDataAs="normal" baseField="0" baseItem="0"/>
  </dataFields>
  <formats count="6">
    <format action="formatting" dxfId="52">
      <pivotArea type="normal" dataOnly="1" outline="1" collapsedLevelsAreSubtotals="1" fieldPosition="0">
        <references count="2">
          <reference field="1" selected="0">
            <x v="0"/>
          </reference>
          <reference field="16">
            <x v="1"/>
            <x v="4"/>
            <x v="7"/>
            <x v="10"/>
            <x v="11"/>
            <x v="13"/>
            <x v="14"/>
            <x v="15"/>
            <x v="16"/>
            <x v="17"/>
            <x v="19"/>
            <x v="20"/>
            <x v="21"/>
            <x v="22"/>
            <x v="23"/>
            <x v="24"/>
            <x v="25"/>
            <x v="26"/>
            <x v="27"/>
            <x v="29"/>
          </reference>
        </references>
      </pivotArea>
    </format>
    <format action="formatting" dxfId="51">
      <pivotArea type="normal" dataOnly="1" outline="1" collapsedLevelsAreSubtotals="1" fieldPosition="0">
        <references count="1">
          <reference field="1">
            <x v="1"/>
          </reference>
        </references>
      </pivotArea>
    </format>
    <format action="formatting" dxfId="50">
      <pivotArea type="normal" dataOnly="1" outline="1" collapsedLevelsAreSubtotals="1" fieldPosition="0">
        <references count="2">
          <reference field="1" selected="0">
            <x v="1"/>
          </reference>
          <reference field="16">
            <x v="0"/>
            <x v="2"/>
            <x v="3"/>
            <x v="5"/>
            <x v="6"/>
            <x v="8"/>
            <x v="9"/>
            <x v="12"/>
            <x v="18"/>
            <x v="28"/>
          </reference>
        </references>
      </pivotArea>
    </format>
    <format action="formatting" dxfId="49">
      <pivotArea type="normal" dataOnly="1" grandRow="1" outline="0" collapsedLevelsAreSubtotals="1" fieldPosition="0"/>
    </format>
    <format action="formatting" dxfId="48">
      <pivotArea type="normal" dataOnly="1" outline="1" collapsedLevelsAreSubtotals="1" fieldPosition="0">
        <references count="2">
          <reference field="1" selected="0">
            <x v="0"/>
          </reference>
          <reference field="16">
            <x v="20"/>
            <x v="21"/>
            <x v="22"/>
            <x v="23"/>
            <x v="24"/>
            <x v="25"/>
            <x v="26"/>
          </reference>
        </references>
      </pivotArea>
    </format>
    <format action="formatting" dxfId="47">
      <pivotArea type="normal" dataOnly="0" labelOnly="1" outline="1" fieldPosition="0">
        <references count="2">
          <reference field="1" selected="0">
            <x v="0"/>
          </reference>
          <reference field="16">
            <x v="20"/>
            <x v="21"/>
            <x v="22"/>
            <x v="23"/>
            <x v="24"/>
            <x v="25"/>
            <x v="26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8"/>
    <outlinePr summaryBelow="1" summaryRight="1"/>
    <pageSetUpPr/>
  </sheetPr>
  <dimension ref="A1:AE590"/>
  <sheetViews>
    <sheetView showGridLines="0" tabSelected="1" zoomScale="90" zoomScaleNormal="90" workbookViewId="0">
      <pane xSplit="1" ySplit="4" topLeftCell="K259" activePane="bottomRight" state="frozen"/>
      <selection activeCell="D27" sqref="D27"/>
      <selection pane="topRight" activeCell="D27" sqref="D27"/>
      <selection pane="bottomLeft" activeCell="D27" sqref="D27"/>
      <selection pane="bottomRight" activeCell="O271" sqref="O271"/>
    </sheetView>
  </sheetViews>
  <sheetFormatPr baseColWidth="8" defaultColWidth="9.109375" defaultRowHeight="13.2"/>
  <cols>
    <col width="15.6640625" bestFit="1" customWidth="1" style="1" min="1" max="1"/>
    <col width="15.6640625" customWidth="1" style="1" min="2" max="2"/>
    <col width="8" bestFit="1" customWidth="1" style="1" min="3" max="3"/>
    <col width="14.109375" bestFit="1" customWidth="1" style="3" min="4" max="4"/>
    <col width="50.33203125" customWidth="1" style="1" min="5" max="5"/>
    <col width="36.6640625" customWidth="1" style="1" min="6" max="6"/>
    <col width="9.33203125" customWidth="1" style="1" min="7" max="7"/>
    <col width="17.5546875" bestFit="1" customWidth="1" style="3" min="8" max="8"/>
    <col width="13.44140625" customWidth="1" style="3" min="9" max="9"/>
    <col width="38.5546875" bestFit="1" customWidth="1" style="1" min="10" max="10"/>
    <col outlineLevel="1" width="16.6640625" customWidth="1" style="1" min="11" max="11"/>
    <col outlineLevel="1" width="19.88671875" customWidth="1" style="1" min="12" max="15"/>
    <col width="19.88671875" customWidth="1" style="1" min="16" max="19"/>
    <col width="45.44140625" customWidth="1" style="1" min="20" max="20"/>
    <col width="45.44140625" bestFit="1" customWidth="1" style="1" min="21" max="21"/>
    <col width="71.33203125" bestFit="1" customWidth="1" style="1" min="22" max="22"/>
    <col width="13.109375" bestFit="1" customWidth="1" style="1" min="23" max="24"/>
    <col width="9.109375" customWidth="1" style="1" min="25" max="26"/>
    <col width="48.6640625" bestFit="1" customWidth="1" style="1" min="27" max="27"/>
    <col width="17.44140625" bestFit="1" customWidth="1" style="1" min="28" max="29"/>
    <col width="11.44140625" bestFit="1" customWidth="1" style="1" min="30" max="30"/>
    <col width="10.5546875" bestFit="1" customWidth="1" style="1" min="31" max="31"/>
    <col width="9.109375" customWidth="1" style="1" min="32" max="38"/>
    <col width="9.109375" customWidth="1" style="1" min="39" max="16384"/>
  </cols>
  <sheetData>
    <row r="1">
      <c r="C1" s="2" t="n"/>
      <c r="J1" s="4" t="inlineStr">
        <is>
          <t>NCT</t>
        </is>
      </c>
      <c r="K1" s="2">
        <f>(+SUMIF($B$4:$B$480,"PL",K4:K480))/-1</f>
        <v/>
      </c>
      <c r="L1" s="2">
        <f>(+SUMIF($B$4:$B$574,"PL",L4:L480))/-1</f>
        <v/>
      </c>
      <c r="M1" s="2">
        <f>(+SUMIF($B$5:$B$689,"PL",M5:M575))/-1</f>
        <v/>
      </c>
      <c r="N1" s="2">
        <f>(+SUMIF($B$5:$B$689,"PL",N5:N575))/-1</f>
        <v/>
      </c>
      <c r="O1" s="2">
        <f>(+SUMIF($B$5:$B$597,"PL",O5:O597))/-1</f>
        <v/>
      </c>
      <c r="P1" s="2">
        <f>(+SUMIF($B$5:$B$597,"PL",P5:P597))/-1</f>
        <v/>
      </c>
      <c r="Q1" s="2">
        <f>(+SUMIF($B$5:$B$597,"PL",Q5:Q597))/-1</f>
        <v/>
      </c>
      <c r="R1" s="2">
        <f>(+SUMIF($B$5:$B$597,"PL",R5:R597))/-1</f>
        <v/>
      </c>
      <c r="S1" s="2">
        <f>(+SUMIF($B$5:$B$597,"PL",S5:S597))/-1</f>
        <v/>
      </c>
      <c r="U1" s="5" t="n"/>
    </row>
    <row r="2">
      <c r="J2" s="4" t="inlineStr">
        <is>
          <t>IFRS</t>
        </is>
      </c>
      <c r="K2" s="2">
        <f>(+SUMIF($A$4:$A$342,"PL",K4:K347))/-1</f>
        <v/>
      </c>
      <c r="L2" s="2">
        <f>(+SUMIF($A$4:$A$342,"PL",L4:L347))/-1</f>
        <v/>
      </c>
      <c r="M2" s="2">
        <f>(+SUMIF($A$5:$A$480,"PL",M5:M481))/-1</f>
        <v/>
      </c>
      <c r="N2" s="2">
        <f>(+SUMIF($A$5:$A$480,"PL",N5:N481))/-1</f>
        <v/>
      </c>
      <c r="O2" s="2">
        <f>(+SUMIF($A$5:$A$597,"PL",O5:O597))/-1</f>
        <v/>
      </c>
      <c r="P2" s="2">
        <f>(+SUMIF($A$5:$A$597,"PL",P5:P597))/-1</f>
        <v/>
      </c>
      <c r="Q2" s="2">
        <f>(+SUMIF($A$5:$A$597,"PL",Q5:Q597))/-1</f>
        <v/>
      </c>
      <c r="R2" s="2">
        <f>(+SUMIF($A$5:$A$597,"PL",R5:R597))/-1</f>
        <v/>
      </c>
      <c r="S2" s="2">
        <f>(+SUMIF($A$5:$A$597,"PL",S5:S597))/-1</f>
        <v/>
      </c>
    </row>
    <row r="3">
      <c r="J3" s="6" t="inlineStr">
        <is>
          <t>Check</t>
        </is>
      </c>
      <c r="K3" s="7">
        <f>SUM(K5:K597)</f>
        <v/>
      </c>
      <c r="L3" s="7">
        <f>SUM(L5:L597)</f>
        <v/>
      </c>
      <c r="M3" s="7">
        <f>SUM(M5:M597)</f>
        <v/>
      </c>
      <c r="N3" s="7">
        <f>SUM(N5:N597)</f>
        <v/>
      </c>
      <c r="O3" s="7">
        <f>SUM(O5:O597)</f>
        <v/>
      </c>
      <c r="P3" s="7">
        <f>SUM(P5:P597)</f>
        <v/>
      </c>
      <c r="Q3" s="7">
        <f>SUM(Q5:Q597)</f>
        <v/>
      </c>
      <c r="R3" s="7">
        <f>SUM(R5:R597)</f>
        <v/>
      </c>
      <c r="S3" s="7">
        <f>SUM(S5:S597)</f>
        <v/>
      </c>
    </row>
    <row r="4" ht="14.4" customHeight="1">
      <c r="A4" s="8" t="inlineStr">
        <is>
          <t>BS/PL (IFRS)</t>
        </is>
      </c>
      <c r="B4" s="8" t="inlineStr">
        <is>
          <t>BS/PL (NCT)</t>
        </is>
      </c>
      <c r="C4" s="8" t="inlineStr">
        <is>
          <t>Left</t>
        </is>
      </c>
      <c r="D4" s="9" t="inlineStr">
        <is>
          <t>Cpte gén</t>
        </is>
      </c>
      <c r="E4" s="10" t="inlineStr">
        <is>
          <t>Cpte NCT</t>
        </is>
      </c>
      <c r="F4" s="10" t="inlineStr">
        <is>
          <t>NCT</t>
        </is>
      </c>
      <c r="G4" s="10" t="inlineStr">
        <is>
          <t>CT</t>
        </is>
      </c>
      <c r="H4" s="9" t="inlineStr">
        <is>
          <t>Compte IFRS</t>
        </is>
      </c>
      <c r="I4" s="9" t="inlineStr">
        <is>
          <t>a</t>
        </is>
      </c>
      <c r="J4" s="10" t="inlineStr">
        <is>
          <t>Désignation</t>
        </is>
      </c>
      <c r="K4" s="11" t="inlineStr">
        <is>
          <t>Solde 31.03.2015</t>
        </is>
      </c>
      <c r="L4" s="11" t="inlineStr">
        <is>
          <t>Solde 31.03.2016</t>
        </is>
      </c>
      <c r="M4" s="11" t="inlineStr">
        <is>
          <t>Solde 31.03.2017</t>
        </is>
      </c>
      <c r="N4" s="11" t="inlineStr">
        <is>
          <t>Solde 31.03.2018</t>
        </is>
      </c>
      <c r="O4" s="11" t="inlineStr">
        <is>
          <t>Solde 31.03.2019</t>
        </is>
      </c>
      <c r="P4" s="11" t="inlineStr">
        <is>
          <t>Solde 31.03.2020</t>
        </is>
      </c>
      <c r="Q4" s="11" t="inlineStr">
        <is>
          <t>Solde 31.03.2021</t>
        </is>
      </c>
      <c r="R4" s="11" t="inlineStr">
        <is>
          <t>Solde 31.03.2022</t>
        </is>
      </c>
      <c r="S4" s="11" t="inlineStr">
        <is>
          <t>Solde 31.03.2023</t>
        </is>
      </c>
      <c r="T4" s="12" t="inlineStr">
        <is>
          <t>Affectation rapport 2018</t>
        </is>
      </c>
      <c r="U4" s="12" t="inlineStr">
        <is>
          <t xml:space="preserve">Affectation rapport </t>
        </is>
      </c>
      <c r="V4" s="12" t="inlineStr">
        <is>
          <t>Affectation notes</t>
        </is>
      </c>
      <c r="W4" s="12" t="inlineStr">
        <is>
          <t>Variation 1</t>
        </is>
      </c>
      <c r="X4" s="12" t="inlineStr">
        <is>
          <t>Variation 2</t>
        </is>
      </c>
      <c r="AA4" t="inlineStr">
        <is>
          <t>Row Labels</t>
        </is>
      </c>
      <c r="AB4" t="inlineStr">
        <is>
          <t>Sum of Variation 1</t>
        </is>
      </c>
      <c r="AC4" t="inlineStr">
        <is>
          <t>Sum of Variation 2</t>
        </is>
      </c>
    </row>
    <row r="5" ht="15" customHeight="1">
      <c r="A5" s="1" t="inlineStr">
        <is>
          <t>BS</t>
        </is>
      </c>
      <c r="B5" s="1" t="inlineStr">
        <is>
          <t>BS</t>
        </is>
      </c>
      <c r="C5" s="1" t="inlineStr">
        <is>
          <t>1</t>
        </is>
      </c>
      <c r="D5" s="13" t="n">
        <v>1110010</v>
      </c>
      <c r="E5" s="14" t="n"/>
      <c r="F5" s="14" t="n">
        <v>1110010</v>
      </c>
      <c r="G5" s="14" t="n"/>
      <c r="H5" s="13" t="n">
        <v>1110010</v>
      </c>
      <c r="I5" s="13">
        <f>+VLOOKUP(D5,'[1]BG TND'!$C$1:$C$65531,1,0)</f>
        <v/>
      </c>
      <c r="J5" s="15" t="inlineStr">
        <is>
          <t>Petty Cash Loc 1</t>
        </is>
      </c>
      <c r="K5" s="16" t="n">
        <v>250.868</v>
      </c>
      <c r="L5" s="16" t="n">
        <v>1274.13</v>
      </c>
      <c r="M5" s="16" t="n">
        <v>2480.94</v>
      </c>
      <c r="N5" s="16" t="n">
        <v>758.425</v>
      </c>
      <c r="O5" s="17" t="n">
        <v>1675.04</v>
      </c>
      <c r="P5" s="18" t="n">
        <v>4862.49</v>
      </c>
      <c r="Q5" s="19" t="n">
        <v>0</v>
      </c>
      <c r="R5" s="19" t="n">
        <v>0</v>
      </c>
      <c r="S5" s="19" t="n">
        <v>0</v>
      </c>
      <c r="T5" s="20" t="inlineStr">
        <is>
          <t>Liquidités et équivalents de liquidités</t>
        </is>
      </c>
      <c r="U5" s="20" t="inlineStr">
        <is>
          <t>Liquidités et équivalents de liquidités</t>
        </is>
      </c>
      <c r="V5" s="1" t="inlineStr">
        <is>
          <t>Caisse siège en Dinar</t>
        </is>
      </c>
      <c r="W5" s="17">
        <f>O5-N5</f>
        <v/>
      </c>
      <c r="X5" s="17">
        <f>#REF!-O5</f>
        <v/>
      </c>
      <c r="AA5" s="21" t="inlineStr">
        <is>
          <t>BS</t>
        </is>
      </c>
      <c r="AB5" t="n">
        <v>2774589.547999995</v>
      </c>
      <c r="AC5" t="n">
        <v>1297101.530000009</v>
      </c>
    </row>
    <row r="6" ht="15" customHeight="1">
      <c r="A6" s="1" t="inlineStr">
        <is>
          <t>BS</t>
        </is>
      </c>
      <c r="B6" s="1" t="inlineStr">
        <is>
          <t>BS</t>
        </is>
      </c>
      <c r="C6" s="1" t="inlineStr">
        <is>
          <t>1</t>
        </is>
      </c>
      <c r="D6" s="13" t="n">
        <v>1110020</v>
      </c>
      <c r="E6" s="14" t="n"/>
      <c r="F6" s="14" t="n">
        <v>1110020</v>
      </c>
      <c r="G6" s="14" t="n"/>
      <c r="H6" s="13" t="n">
        <v>1110020</v>
      </c>
      <c r="I6" s="13">
        <f>+VLOOKUP(D6,'[1]BG TND'!$C$1:$C$65531,1,0)</f>
        <v/>
      </c>
      <c r="J6" s="15" t="inlineStr">
        <is>
          <t>Petty Cash Loc 2</t>
        </is>
      </c>
      <c r="K6" s="16" t="n">
        <v>500.963</v>
      </c>
      <c r="L6" s="16" t="n">
        <v>0</v>
      </c>
      <c r="M6" s="16" t="n">
        <v>0</v>
      </c>
      <c r="N6" s="16" t="n">
        <v>0</v>
      </c>
      <c r="O6" s="17" t="n">
        <v>0</v>
      </c>
      <c r="P6" s="18" t="n">
        <v>0</v>
      </c>
      <c r="Q6" s="19" t="n">
        <v>0</v>
      </c>
      <c r="R6" s="19" t="n">
        <v>0</v>
      </c>
      <c r="S6" s="19" t="n">
        <v>0</v>
      </c>
      <c r="T6" s="20" t="inlineStr">
        <is>
          <t>Liquidités et équivalents de liquidités</t>
        </is>
      </c>
      <c r="U6" s="20" t="inlineStr">
        <is>
          <t>Liquidités et équivalents de liquidités</t>
        </is>
      </c>
      <c r="V6" s="1" t="inlineStr">
        <is>
          <t>Caisse siège en Devise</t>
        </is>
      </c>
      <c r="W6" s="17">
        <f>O6-N6</f>
        <v/>
      </c>
      <c r="X6" s="17">
        <f>#REF!-O6</f>
        <v/>
      </c>
      <c r="AA6" s="22" t="inlineStr">
        <is>
          <t>Autres actifs courants</t>
        </is>
      </c>
      <c r="AB6" s="23" t="n">
        <v>81301.74099999998</v>
      </c>
      <c r="AC6" s="23" t="n">
        <v>8513816.02</v>
      </c>
    </row>
    <row r="7" ht="15" customHeight="1">
      <c r="A7" s="1" t="inlineStr">
        <is>
          <t>BS</t>
        </is>
      </c>
      <c r="B7" s="1" t="inlineStr">
        <is>
          <t>BS</t>
        </is>
      </c>
      <c r="C7" s="1" t="inlineStr">
        <is>
          <t>1</t>
        </is>
      </c>
      <c r="D7" s="13" t="n">
        <v>1293040</v>
      </c>
      <c r="E7" s="14" t="n"/>
      <c r="F7" s="14" t="n">
        <v>1293040</v>
      </c>
      <c r="G7" s="14" t="n"/>
      <c r="H7" s="13" t="n">
        <v>1293040</v>
      </c>
      <c r="I7" s="13">
        <f>+VLOOKUP(D7,'[1]BG TND'!$C$1:$C$65531,1,0)</f>
        <v/>
      </c>
      <c r="J7" s="15" t="inlineStr">
        <is>
          <t>UIB Tunisia TND</t>
        </is>
      </c>
      <c r="K7" s="16" t="n">
        <v>2105448.344</v>
      </c>
      <c r="L7" s="16" t="n">
        <v>818551.84</v>
      </c>
      <c r="M7" s="16" t="n">
        <v>1779473.15</v>
      </c>
      <c r="N7" s="16" t="n">
        <v>2160110.243</v>
      </c>
      <c r="O7" s="17" t="n">
        <v>1567502.575</v>
      </c>
      <c r="P7" s="18" t="n">
        <v>334831.965</v>
      </c>
      <c r="Q7" s="19" t="n">
        <v>2970.75</v>
      </c>
      <c r="R7" s="19" t="n">
        <v>38475.967</v>
      </c>
      <c r="S7" s="19" t="n">
        <v>40108.362</v>
      </c>
      <c r="T7" s="20" t="inlineStr">
        <is>
          <t>Liquidités et équivalents de liquidités</t>
        </is>
      </c>
      <c r="U7" s="20" t="inlineStr">
        <is>
          <t>Liquidités et équivalents de liquidités</t>
        </is>
      </c>
      <c r="V7" s="1" t="inlineStr">
        <is>
          <t>UIB en Dinar</t>
        </is>
      </c>
      <c r="W7" s="17">
        <f>O7-N7</f>
        <v/>
      </c>
      <c r="X7" s="17">
        <f>#REF!-O7</f>
        <v/>
      </c>
      <c r="AA7" s="22" t="inlineStr">
        <is>
          <t>Autres Passifs courants</t>
        </is>
      </c>
      <c r="AB7" s="23" t="n">
        <v>-996594.7500000003</v>
      </c>
      <c r="AC7" s="23" t="n">
        <v>-671737.4739999992</v>
      </c>
    </row>
    <row r="8" ht="15" customHeight="1">
      <c r="A8" s="1" t="inlineStr">
        <is>
          <t>BS</t>
        </is>
      </c>
      <c r="B8" s="1" t="inlineStr">
        <is>
          <t>BS</t>
        </is>
      </c>
      <c r="C8" s="1" t="inlineStr">
        <is>
          <t>1</t>
        </is>
      </c>
      <c r="D8" s="13" t="n">
        <v>1293050</v>
      </c>
      <c r="E8" s="14" t="n"/>
      <c r="F8" s="14" t="n">
        <v>1293050</v>
      </c>
      <c r="G8" s="14" t="n"/>
      <c r="H8" s="13" t="n">
        <v>1293050</v>
      </c>
      <c r="I8" s="13">
        <f>+VLOOKUP(D8,'[1]BG TND'!$C$1:$C$65531,1,0)</f>
        <v/>
      </c>
      <c r="J8" s="15" t="inlineStr">
        <is>
          <t>UIB Tunisia EUR</t>
        </is>
      </c>
      <c r="K8" s="16" t="n">
        <v>99238.89999999999</v>
      </c>
      <c r="L8" s="16" t="n">
        <v>1077129.06</v>
      </c>
      <c r="M8" s="16" t="n">
        <v>78936.55</v>
      </c>
      <c r="N8" s="16" t="n">
        <v>661749.3419999999</v>
      </c>
      <c r="O8" s="17" t="n">
        <v>51030.755</v>
      </c>
      <c r="P8" s="18" t="n">
        <v>349262.808</v>
      </c>
      <c r="Q8" s="19" t="n">
        <v>24273.713</v>
      </c>
      <c r="R8" s="19" t="n">
        <v>1758497.27</v>
      </c>
      <c r="S8" s="19" t="n">
        <v>402850.492</v>
      </c>
      <c r="T8" s="20" t="inlineStr">
        <is>
          <t>Liquidités et équivalents de liquidités</t>
        </is>
      </c>
      <c r="U8" s="20" t="inlineStr">
        <is>
          <t>Liquidités et équivalents de liquidités</t>
        </is>
      </c>
      <c r="V8" s="1" t="inlineStr">
        <is>
          <t>UIB en Devise</t>
        </is>
      </c>
      <c r="W8" s="17">
        <f>O8-N8</f>
        <v/>
      </c>
      <c r="X8" s="17">
        <f>#REF!-O8</f>
        <v/>
      </c>
      <c r="AA8" s="22" t="inlineStr">
        <is>
          <t>Capital libéré</t>
        </is>
      </c>
      <c r="AB8" s="23" t="n">
        <v>0</v>
      </c>
      <c r="AC8" s="23" t="n">
        <v>0</v>
      </c>
    </row>
    <row r="9" ht="15" customHeight="1">
      <c r="A9" s="1" t="inlineStr">
        <is>
          <t>BS</t>
        </is>
      </c>
      <c r="B9" s="1" t="inlineStr">
        <is>
          <t>BS</t>
        </is>
      </c>
      <c r="C9" s="1" t="inlineStr">
        <is>
          <t>1</t>
        </is>
      </c>
      <c r="D9" s="13" t="n">
        <v>1293140</v>
      </c>
      <c r="E9" s="14" t="n"/>
      <c r="F9" s="14" t="n">
        <v>1293140</v>
      </c>
      <c r="G9" s="14" t="n"/>
      <c r="H9" s="13" t="n">
        <v>1293140</v>
      </c>
      <c r="I9" s="13">
        <f>+VLOOKUP(D9,'[1]BG TND'!$C$1:$C$65531,1,0)</f>
        <v/>
      </c>
      <c r="J9" s="15" t="inlineStr">
        <is>
          <t>Citibank Tunisia EUR</t>
        </is>
      </c>
      <c r="K9" s="16" t="n">
        <v>2635485.986</v>
      </c>
      <c r="L9" s="16" t="n">
        <v>9793986.6</v>
      </c>
      <c r="M9" s="16" t="n">
        <v>10149812.35</v>
      </c>
      <c r="N9" s="16" t="n">
        <v>5122015.716</v>
      </c>
      <c r="O9" s="17" t="n">
        <v>2167248.311</v>
      </c>
      <c r="P9" s="18" t="n">
        <v>5978207.037</v>
      </c>
      <c r="Q9" s="19" t="n">
        <v>4095480.052</v>
      </c>
      <c r="R9" s="19" t="n">
        <v>7400798.175</v>
      </c>
      <c r="S9" s="19" t="n">
        <v>1441043.751</v>
      </c>
      <c r="T9" s="20" t="inlineStr">
        <is>
          <t>Liquidités et équivalents de liquidités</t>
        </is>
      </c>
      <c r="U9" s="20" t="inlineStr">
        <is>
          <t>Liquidités et équivalents de liquidités</t>
        </is>
      </c>
      <c r="V9" s="1" t="inlineStr">
        <is>
          <t>CITI BANK en devise</t>
        </is>
      </c>
      <c r="W9" s="17">
        <f>O9-N9</f>
        <v/>
      </c>
      <c r="X9" s="17">
        <f>#REF!-O9</f>
        <v/>
      </c>
      <c r="AA9" s="22" t="inlineStr">
        <is>
          <t>Clients et comptes rattachés</t>
        </is>
      </c>
      <c r="AB9" s="23" t="n">
        <v>-421896.8409999998</v>
      </c>
      <c r="AC9" s="23" t="n">
        <v>-2304178.905</v>
      </c>
    </row>
    <row r="10" ht="15" customHeight="1">
      <c r="A10" s="1" t="inlineStr">
        <is>
          <t>BS</t>
        </is>
      </c>
      <c r="B10" s="1" t="inlineStr">
        <is>
          <t>BS</t>
        </is>
      </c>
      <c r="C10" s="1" t="inlineStr">
        <is>
          <t>1</t>
        </is>
      </c>
      <c r="D10" s="13" t="n">
        <v>1293150</v>
      </c>
      <c r="E10" s="14" t="n"/>
      <c r="F10" s="14" t="n">
        <v>1293150</v>
      </c>
      <c r="G10" s="14" t="n"/>
      <c r="H10" s="13" t="n">
        <v>1293150</v>
      </c>
      <c r="I10" s="13">
        <f>+VLOOKUP(D10,'[1]BG TND'!$C$1:$C$65531,1,0)</f>
        <v/>
      </c>
      <c r="J10" s="15" t="inlineStr">
        <is>
          <t>Citibank Tunisia TND</t>
        </is>
      </c>
      <c r="K10" s="16" t="n">
        <v>434539.632</v>
      </c>
      <c r="L10" s="16" t="n">
        <v>608753.41</v>
      </c>
      <c r="M10" s="16" t="n">
        <v>338237.33</v>
      </c>
      <c r="N10" s="16" t="n">
        <v>5543.199</v>
      </c>
      <c r="O10" s="17" t="n">
        <v>397081.195</v>
      </c>
      <c r="P10" s="18" t="n">
        <v>2381294.963</v>
      </c>
      <c r="Q10" s="19" t="n">
        <v>2468685.145</v>
      </c>
      <c r="R10" s="19" t="n">
        <v>922095.546</v>
      </c>
      <c r="S10" s="19" t="n">
        <v>930166.591</v>
      </c>
      <c r="T10" s="20" t="inlineStr">
        <is>
          <t>Liquidités et équivalents de liquidités</t>
        </is>
      </c>
      <c r="U10" s="20" t="inlineStr">
        <is>
          <t>Liquidités et équivalents de liquidités</t>
        </is>
      </c>
      <c r="V10" s="1" t="inlineStr">
        <is>
          <t>CITI BANK en dinar</t>
        </is>
      </c>
      <c r="W10" s="17">
        <f>O10-N10</f>
        <v/>
      </c>
      <c r="X10" s="17">
        <f>#REF!-O10</f>
        <v/>
      </c>
      <c r="AA10" s="22" t="inlineStr">
        <is>
          <t>Concours bancaires et autres passifs financiers</t>
        </is>
      </c>
      <c r="AB10" s="23" t="n">
        <v>24025066.308</v>
      </c>
      <c r="AC10" s="23" t="n">
        <v>-12724435.907</v>
      </c>
      <c r="AD10" s="17" t="n">
        <v>8949268</v>
      </c>
      <c r="AE10" s="17">
        <f>+AC10-AD10</f>
        <v/>
      </c>
    </row>
    <row r="11" ht="15" customHeight="1">
      <c r="A11" s="1" t="inlineStr">
        <is>
          <t>BS</t>
        </is>
      </c>
      <c r="B11" s="1" t="inlineStr">
        <is>
          <t>BS</t>
        </is>
      </c>
      <c r="C11" s="1" t="inlineStr">
        <is>
          <t>1</t>
        </is>
      </c>
      <c r="D11" s="24" t="n">
        <v>1293160</v>
      </c>
      <c r="E11" s="25" t="n"/>
      <c r="F11" s="25" t="n"/>
      <c r="G11" s="25" t="n"/>
      <c r="H11" s="13" t="n">
        <v>1293160</v>
      </c>
      <c r="I11" s="13">
        <f>+VLOOKUP(D11,'[1]BG TND'!$C$1:$C$65531,1,0)</f>
        <v/>
      </c>
      <c r="J11" s="26" t="inlineStr">
        <is>
          <t xml:space="preserve">UIB Tunisia TND 00037000172 73 </t>
        </is>
      </c>
      <c r="K11" s="19" t="n">
        <v>0</v>
      </c>
      <c r="L11" s="19" t="n">
        <v>0</v>
      </c>
      <c r="M11" s="19" t="n">
        <v>0</v>
      </c>
      <c r="N11" s="19" t="n">
        <v>157593.736</v>
      </c>
      <c r="O11" s="17" t="n">
        <v>175040.578</v>
      </c>
      <c r="P11" s="18" t="n">
        <v>192681.775</v>
      </c>
      <c r="Q11" s="19" t="n">
        <v>530466.816</v>
      </c>
      <c r="R11" s="19" t="n">
        <v>932617.081</v>
      </c>
      <c r="S11" s="19" t="n">
        <v>965578.61</v>
      </c>
      <c r="T11" s="20" t="inlineStr">
        <is>
          <t>Liquidités et équivalents de liquidités</t>
        </is>
      </c>
      <c r="U11" s="20" t="inlineStr">
        <is>
          <t>Liquidités et équivalents de liquidités</t>
        </is>
      </c>
      <c r="V11" s="1" t="inlineStr">
        <is>
          <t>UIB en Dinar</t>
        </is>
      </c>
      <c r="W11" s="17">
        <f>O11-N11</f>
        <v/>
      </c>
      <c r="X11" s="17">
        <f>#REF!-O11</f>
        <v/>
      </c>
      <c r="AA11" s="22" t="inlineStr">
        <is>
          <t>Emprunts à plus d'un an</t>
        </is>
      </c>
      <c r="AB11" s="23" t="n">
        <v>84758.31</v>
      </c>
      <c r="AC11" s="23" t="n">
        <v>-1387971.34</v>
      </c>
    </row>
    <row r="12" ht="15" customHeight="1">
      <c r="A12" s="1" t="inlineStr">
        <is>
          <t>BS</t>
        </is>
      </c>
      <c r="B12" s="1" t="inlineStr">
        <is>
          <t>BS</t>
        </is>
      </c>
      <c r="C12" s="1" t="inlineStr">
        <is>
          <t>1</t>
        </is>
      </c>
      <c r="D12" s="13" t="n">
        <v>1310000</v>
      </c>
      <c r="E12" s="14" t="n"/>
      <c r="F12" s="14" t="n">
        <v>1310000</v>
      </c>
      <c r="G12" s="14" t="n"/>
      <c r="H12" s="13" t="n">
        <v>1310000</v>
      </c>
      <c r="I12" s="13">
        <f>+VLOOKUP(D12,'[1]BG TND'!$C$1:$C$65531,1,0)</f>
        <v/>
      </c>
      <c r="J12" s="15" t="inlineStr">
        <is>
          <t>Bank Transfer Clrg</t>
        </is>
      </c>
      <c r="K12" s="16" t="n">
        <v>1070.761</v>
      </c>
      <c r="L12" s="16" t="n">
        <v>35063.75</v>
      </c>
      <c r="M12" s="16" t="n">
        <v>363.95</v>
      </c>
      <c r="N12" s="16" t="n">
        <v>0</v>
      </c>
      <c r="O12" s="17" t="n">
        <v>0</v>
      </c>
      <c r="P12" s="18" t="n">
        <v>0</v>
      </c>
      <c r="Q12" s="19" t="n">
        <v>0</v>
      </c>
      <c r="R12" s="19" t="n">
        <v>0</v>
      </c>
      <c r="S12" s="19" t="n">
        <v>0</v>
      </c>
      <c r="T12" s="20" t="inlineStr">
        <is>
          <t>Liquidités et équivalents de liquidités</t>
        </is>
      </c>
      <c r="U12" s="20" t="inlineStr">
        <is>
          <t>Liquidités et équivalents de liquidités</t>
        </is>
      </c>
      <c r="V12" s="1" t="inlineStr">
        <is>
          <t>UIB en Dinar</t>
        </is>
      </c>
      <c r="W12" s="17">
        <f>O12-N12</f>
        <v/>
      </c>
      <c r="X12" s="17">
        <f>#REF!-O12</f>
        <v/>
      </c>
      <c r="AA12" s="22" t="inlineStr">
        <is>
          <t>Fournisseurs et comptes rattachés</t>
        </is>
      </c>
      <c r="AB12" s="23" t="n">
        <v>-11514821.228</v>
      </c>
      <c r="AC12" s="23" t="n">
        <v>13880804.96</v>
      </c>
    </row>
    <row r="13" ht="15" customHeight="1">
      <c r="A13" s="1" t="inlineStr">
        <is>
          <t>BS</t>
        </is>
      </c>
      <c r="B13" s="1" t="inlineStr">
        <is>
          <t>BS</t>
        </is>
      </c>
      <c r="C13" s="1" t="inlineStr">
        <is>
          <t>1</t>
        </is>
      </c>
      <c r="D13" s="13" t="n">
        <v>1393040</v>
      </c>
      <c r="E13" s="14" t="n"/>
      <c r="F13" s="14" t="n">
        <v>1393040</v>
      </c>
      <c r="G13" s="14" t="n"/>
      <c r="H13" s="13" t="n">
        <v>1393040</v>
      </c>
      <c r="I13" s="13">
        <f>+VLOOKUP(D13,'[1]BG TND'!$C$1:$C$65531,1,0)</f>
        <v/>
      </c>
      <c r="J13" s="15" t="inlineStr">
        <is>
          <t>UIB Tunisia TND</t>
        </is>
      </c>
      <c r="K13" s="16" t="n">
        <v>-170683.149</v>
      </c>
      <c r="L13" s="16" t="n">
        <v>912767.99</v>
      </c>
      <c r="M13" s="16" t="n">
        <v>-21862.46</v>
      </c>
      <c r="N13" s="16" t="n">
        <v>-24385.529</v>
      </c>
      <c r="O13" s="17" t="n">
        <v>-8984</v>
      </c>
      <c r="P13" s="18" t="n">
        <v>-485.8</v>
      </c>
      <c r="Q13" s="19" t="n">
        <v>0</v>
      </c>
      <c r="R13" s="19" t="n">
        <v>0</v>
      </c>
      <c r="S13" s="19" t="n">
        <v>0</v>
      </c>
      <c r="T13" s="20" t="inlineStr">
        <is>
          <t>Liquidités et équivalents de liquidités</t>
        </is>
      </c>
      <c r="U13" s="20" t="inlineStr">
        <is>
          <t>Liquidités et équivalents de liquidités</t>
        </is>
      </c>
      <c r="V13" s="1" t="inlineStr">
        <is>
          <t>UIB en Dinar</t>
        </is>
      </c>
      <c r="W13" s="17">
        <f>O13-N13</f>
        <v/>
      </c>
      <c r="X13" s="17">
        <f>#REF!-O13</f>
        <v/>
      </c>
      <c r="AA13" s="22" t="inlineStr">
        <is>
          <t>Immobilisations corporelles</t>
        </is>
      </c>
      <c r="AB13" s="23" t="n">
        <v>-479047.7940000028</v>
      </c>
      <c r="AC13" s="23" t="n">
        <v>9260545.142999999</v>
      </c>
    </row>
    <row r="14" ht="15" customHeight="1">
      <c r="A14" s="1" t="inlineStr">
        <is>
          <t>BS</t>
        </is>
      </c>
      <c r="B14" s="1" t="inlineStr">
        <is>
          <t>BS</t>
        </is>
      </c>
      <c r="C14" s="1" t="inlineStr">
        <is>
          <t>1</t>
        </is>
      </c>
      <c r="D14" s="13" t="n">
        <v>1393050</v>
      </c>
      <c r="E14" s="14" t="n"/>
      <c r="F14" s="14" t="n">
        <v>1393050</v>
      </c>
      <c r="G14" s="14" t="n"/>
      <c r="H14" s="13" t="n">
        <v>1393050</v>
      </c>
      <c r="I14" s="13">
        <f>+VLOOKUP(D14,'[1]BG TND'!$C$1:$C$65531,1,0)</f>
        <v/>
      </c>
      <c r="J14" s="15" t="inlineStr">
        <is>
          <t>UIB Tunisia EUR</t>
        </is>
      </c>
      <c r="K14" s="16" t="n">
        <v>0</v>
      </c>
      <c r="L14" s="16" t="n">
        <v>229989.89</v>
      </c>
      <c r="M14" s="16" t="n">
        <v>104142.98</v>
      </c>
      <c r="N14" s="16" t="n">
        <v>1096342.227</v>
      </c>
      <c r="O14" s="17" t="n">
        <v>220645.643</v>
      </c>
      <c r="P14" s="18" t="n">
        <v>0</v>
      </c>
      <c r="Q14" s="19" t="n">
        <v>0</v>
      </c>
      <c r="R14" s="19" t="n">
        <v>0</v>
      </c>
      <c r="S14" s="19" t="n">
        <v>0</v>
      </c>
      <c r="T14" s="20" t="inlineStr">
        <is>
          <t>Liquidités et équivalents de liquidités</t>
        </is>
      </c>
      <c r="U14" s="20" t="inlineStr">
        <is>
          <t>Liquidités et équivalents de liquidités</t>
        </is>
      </c>
      <c r="V14" s="1" t="inlineStr">
        <is>
          <t>UIB en Devise</t>
        </is>
      </c>
      <c r="W14" s="17">
        <f>O14-N14</f>
        <v/>
      </c>
      <c r="X14" s="17">
        <f>#REF!-O14</f>
        <v/>
      </c>
      <c r="AA14" s="22" t="inlineStr">
        <is>
          <t>Immobilisations financières</t>
        </is>
      </c>
      <c r="AB14" s="23" t="n">
        <v>-10600</v>
      </c>
      <c r="AC14" s="23" t="n">
        <v>-19237.17999999999</v>
      </c>
    </row>
    <row r="15" ht="15" customHeight="1">
      <c r="A15" s="1" t="inlineStr">
        <is>
          <t>BS</t>
        </is>
      </c>
      <c r="B15" s="1" t="inlineStr">
        <is>
          <t>BS</t>
        </is>
      </c>
      <c r="C15" s="1" t="inlineStr">
        <is>
          <t>1</t>
        </is>
      </c>
      <c r="D15" s="13" t="n">
        <v>1393140</v>
      </c>
      <c r="E15" s="14" t="n"/>
      <c r="F15" s="14" t="n">
        <v>1393140</v>
      </c>
      <c r="G15" s="14" t="n"/>
      <c r="H15" s="13" t="n">
        <v>1393140</v>
      </c>
      <c r="I15" s="13">
        <f>+VLOOKUP(D15,'[1]BG TND'!$C$1:$C$65531,1,0)</f>
        <v/>
      </c>
      <c r="J15" s="15" t="inlineStr">
        <is>
          <t>Citibank Tunisia EUR</t>
        </is>
      </c>
      <c r="K15" s="16" t="n">
        <v>185658.905</v>
      </c>
      <c r="L15" s="16" t="n">
        <v>-0.46</v>
      </c>
      <c r="M15" s="16" t="n">
        <v>0</v>
      </c>
      <c r="N15" s="16" t="n">
        <v>-172.694</v>
      </c>
      <c r="O15" s="17" t="n">
        <v>0</v>
      </c>
      <c r="P15" s="18" t="n">
        <v>0</v>
      </c>
      <c r="Q15" s="19" t="n">
        <v>0</v>
      </c>
      <c r="R15" s="19" t="n">
        <v>0</v>
      </c>
      <c r="S15" s="19" t="n">
        <v>0</v>
      </c>
      <c r="T15" s="20" t="inlineStr">
        <is>
          <t>Liquidités et équivalents de liquidités</t>
        </is>
      </c>
      <c r="U15" s="20" t="inlineStr">
        <is>
          <t>Liquidités et équivalents de liquidités</t>
        </is>
      </c>
      <c r="V15" s="1" t="inlineStr">
        <is>
          <t>CITI BANK en devise</t>
        </is>
      </c>
      <c r="W15" s="17">
        <f>O15-N15</f>
        <v/>
      </c>
      <c r="X15" s="17">
        <f>#REF!-O15</f>
        <v/>
      </c>
      <c r="AA15" s="22" t="inlineStr">
        <is>
          <t>Immobilisations incorporelles</t>
        </is>
      </c>
      <c r="AB15" s="23" t="n">
        <v>0</v>
      </c>
      <c r="AC15" s="23" t="n">
        <v>0</v>
      </c>
    </row>
    <row r="16" ht="15" customHeight="1">
      <c r="A16" s="1" t="inlineStr">
        <is>
          <t>BS</t>
        </is>
      </c>
      <c r="B16" s="1" t="inlineStr">
        <is>
          <t>BS</t>
        </is>
      </c>
      <c r="C16" s="1" t="inlineStr">
        <is>
          <t>1</t>
        </is>
      </c>
      <c r="D16" s="13" t="n">
        <v>1393150</v>
      </c>
      <c r="E16" s="14" t="n"/>
      <c r="F16" s="14" t="n">
        <v>1393150</v>
      </c>
      <c r="G16" s="14" t="n"/>
      <c r="H16" s="13" t="n">
        <v>1393150</v>
      </c>
      <c r="I16" s="13">
        <f>+VLOOKUP(D16,'[1]BG TND'!$C$1:$C$65531,1,0)</f>
        <v/>
      </c>
      <c r="J16" s="15" t="inlineStr">
        <is>
          <t>Citibank Tunisia TND</t>
        </is>
      </c>
      <c r="K16" s="16" t="n">
        <v>0</v>
      </c>
      <c r="L16" s="16" t="n">
        <v>0</v>
      </c>
      <c r="M16" s="16" t="n">
        <v>0</v>
      </c>
      <c r="N16" s="16" t="n">
        <v>0</v>
      </c>
      <c r="O16" s="17" t="n">
        <v>0</v>
      </c>
      <c r="P16" s="18" t="n">
        <v>0</v>
      </c>
      <c r="Q16" s="19" t="n">
        <v>0</v>
      </c>
      <c r="R16" s="19" t="n">
        <v>0</v>
      </c>
      <c r="S16" s="19" t="n">
        <v>0</v>
      </c>
      <c r="T16" s="20" t="inlineStr">
        <is>
          <t>Liquidités et équivalents de liquidités</t>
        </is>
      </c>
      <c r="U16" s="20" t="inlineStr">
        <is>
          <t>Liquidités et équivalents de liquidités</t>
        </is>
      </c>
      <c r="V16" s="1" t="inlineStr">
        <is>
          <t>CITI BANK en dinar</t>
        </is>
      </c>
      <c r="W16" s="17">
        <f>O16-N16</f>
        <v/>
      </c>
      <c r="X16" s="17">
        <f>#REF!-O16</f>
        <v/>
      </c>
      <c r="AA16" s="22" t="inlineStr">
        <is>
          <t>Liquidités et équivalents de liquidités</t>
        </is>
      </c>
      <c r="AB16" s="23" t="n">
        <v>-4608756.167999999</v>
      </c>
      <c r="AC16" s="23" t="n">
        <v>4669415.140999999</v>
      </c>
    </row>
    <row r="17" ht="15" customHeight="1">
      <c r="A17" s="1" t="inlineStr">
        <is>
          <t>BS</t>
        </is>
      </c>
      <c r="B17" s="1" t="inlineStr">
        <is>
          <t>BS</t>
        </is>
      </c>
      <c r="C17" s="1" t="inlineStr">
        <is>
          <t>1</t>
        </is>
      </c>
      <c r="D17" s="24" t="n">
        <v>1393160</v>
      </c>
      <c r="E17" s="25" t="n"/>
      <c r="F17" s="25" t="n"/>
      <c r="G17" s="25" t="n"/>
      <c r="H17" s="13" t="n">
        <v>1393160</v>
      </c>
      <c r="I17" s="13">
        <f>+VLOOKUP(D17,'[1]BG TND'!$C$1:$C$65531,1,0)</f>
        <v/>
      </c>
      <c r="J17" s="26" t="inlineStr">
        <is>
          <t xml:space="preserve">UIB Tunisia TND 00037000172 73 </t>
        </is>
      </c>
      <c r="K17" s="19" t="n">
        <v>0</v>
      </c>
      <c r="L17" s="19" t="n">
        <v>0</v>
      </c>
      <c r="M17" s="19" t="n">
        <v>0</v>
      </c>
      <c r="N17" s="19" t="n">
        <v>441.6</v>
      </c>
      <c r="O17" s="17" t="n">
        <v>0</v>
      </c>
      <c r="P17" s="18" t="n">
        <v>0</v>
      </c>
      <c r="Q17" s="19" t="n">
        <v>0</v>
      </c>
      <c r="R17" s="19" t="n">
        <v>0</v>
      </c>
      <c r="S17" s="19" t="n">
        <v>0</v>
      </c>
      <c r="T17" s="20" t="inlineStr">
        <is>
          <t>Liquidités et équivalents de liquidités</t>
        </is>
      </c>
      <c r="U17" s="20" t="inlineStr">
        <is>
          <t>Liquidités et équivalents de liquidités</t>
        </is>
      </c>
      <c r="V17" s="1" t="inlineStr">
        <is>
          <t>UIB en Dinar</t>
        </is>
      </c>
      <c r="W17" s="17">
        <f>O17-N17</f>
        <v/>
      </c>
      <c r="X17" s="17">
        <f>#REF!-O17</f>
        <v/>
      </c>
      <c r="AA17" s="27" t="inlineStr">
        <is>
          <t>Moins : provisions IF</t>
        </is>
      </c>
      <c r="AB17" s="28" t="n">
        <v>10600.16</v>
      </c>
      <c r="AC17" s="28" t="n">
        <v>16387</v>
      </c>
    </row>
    <row r="18" ht="15" customHeight="1">
      <c r="A18" s="1" t="inlineStr">
        <is>
          <t>BS</t>
        </is>
      </c>
      <c r="B18" s="1" t="inlineStr">
        <is>
          <t>BS</t>
        </is>
      </c>
      <c r="C18" s="1" t="inlineStr">
        <is>
          <t>1</t>
        </is>
      </c>
      <c r="D18" s="13" t="n">
        <v>1610000</v>
      </c>
      <c r="E18" s="14" t="n"/>
      <c r="F18" s="14" t="n">
        <v>1610000</v>
      </c>
      <c r="G18" s="14" t="n"/>
      <c r="H18" s="13" t="n">
        <v>1610000</v>
      </c>
      <c r="I18" s="13">
        <f>+VLOOKUP(D18,'[1]BG TND'!$C$1:$C$65531,1,0)</f>
        <v/>
      </c>
      <c r="J18" s="15" t="inlineStr">
        <is>
          <t>A/R External</t>
        </is>
      </c>
      <c r="K18" s="16" t="n">
        <v>593841.289</v>
      </c>
      <c r="L18" s="16" t="n">
        <v>459405.99</v>
      </c>
      <c r="M18" s="16" t="n">
        <v>42003.87</v>
      </c>
      <c r="N18" s="16" t="n">
        <v>39479.481</v>
      </c>
      <c r="O18" s="17" t="n">
        <v>54363.489</v>
      </c>
      <c r="P18" s="18" t="n">
        <v>75198.462</v>
      </c>
      <c r="Q18" s="19" t="n">
        <v>36957.634</v>
      </c>
      <c r="R18" s="19" t="n">
        <v>29120.689</v>
      </c>
      <c r="S18" s="19" t="n">
        <v>225048.737</v>
      </c>
      <c r="T18" s="20" t="inlineStr">
        <is>
          <t>Clients et comptes rattachés</t>
        </is>
      </c>
      <c r="U18" s="20" t="inlineStr">
        <is>
          <t>Clients et comptes rattachés</t>
        </is>
      </c>
      <c r="V18" s="1" t="inlineStr">
        <is>
          <t>Client hors groupe</t>
        </is>
      </c>
      <c r="W18" s="17">
        <f>O18-N18</f>
        <v/>
      </c>
      <c r="X18" s="17">
        <f>#REF!-O18</f>
        <v/>
      </c>
      <c r="AA18" s="27" t="inlineStr">
        <is>
          <t>Moins: Amortissements IC</t>
        </is>
      </c>
      <c r="AB18" s="28" t="n">
        <v>1615455.158</v>
      </c>
      <c r="AC18" s="28" t="n">
        <v>-764368.8129999985</v>
      </c>
    </row>
    <row r="19" ht="15" customHeight="1">
      <c r="A19" s="1" t="inlineStr">
        <is>
          <t>BS</t>
        </is>
      </c>
      <c r="B19" s="1" t="inlineStr">
        <is>
          <t>BS</t>
        </is>
      </c>
      <c r="C19" s="1" t="inlineStr">
        <is>
          <t>1</t>
        </is>
      </c>
      <c r="D19" s="13" t="n">
        <v>1610100</v>
      </c>
      <c r="E19" s="14" t="n"/>
      <c r="F19" s="14" t="n">
        <v>1610100</v>
      </c>
      <c r="G19" s="14" t="n"/>
      <c r="H19" s="13" t="n">
        <v>1610100</v>
      </c>
      <c r="I19" s="13">
        <f>+VLOOKUP(D19,'[1]BG TND'!$C$1:$C$65531,1,0)</f>
        <v/>
      </c>
      <c r="J19" s="15" t="inlineStr">
        <is>
          <t>Unbilled invoice Ex</t>
        </is>
      </c>
      <c r="K19" s="16" t="n">
        <v>673466.924</v>
      </c>
      <c r="L19" s="16" t="n">
        <v>56693.28</v>
      </c>
      <c r="M19" s="16" t="n">
        <v>159630.75</v>
      </c>
      <c r="N19" s="16" t="n">
        <v>0</v>
      </c>
      <c r="O19" s="17" t="n">
        <v>0</v>
      </c>
      <c r="P19" s="18" t="n">
        <v>0</v>
      </c>
      <c r="Q19" s="19" t="n">
        <v>0</v>
      </c>
      <c r="R19" s="19" t="n">
        <v>0</v>
      </c>
      <c r="S19" s="19" t="n">
        <v>0</v>
      </c>
      <c r="T19" s="20" t="inlineStr">
        <is>
          <t>Clients et comptes rattachés</t>
        </is>
      </c>
      <c r="U19" s="20" t="inlineStr">
        <is>
          <t>Clients et comptes rattachés</t>
        </is>
      </c>
      <c r="V19" s="1" t="inlineStr">
        <is>
          <t>Client facture à établir</t>
        </is>
      </c>
      <c r="W19" s="17">
        <f>O19-N19</f>
        <v/>
      </c>
      <c r="X19" s="17">
        <f>#REF!-O19</f>
        <v/>
      </c>
      <c r="AA19" s="27" t="inlineStr">
        <is>
          <t>Moins: Amortissements II</t>
        </is>
      </c>
      <c r="AB19" s="28" t="n">
        <v>-351162.496</v>
      </c>
      <c r="AC19" s="28" t="n">
        <v>-11501.515</v>
      </c>
    </row>
    <row r="20" ht="15" customHeight="1">
      <c r="A20" s="1" t="inlineStr">
        <is>
          <t>BS</t>
        </is>
      </c>
      <c r="B20" s="1" t="inlineStr">
        <is>
          <t>BS</t>
        </is>
      </c>
      <c r="C20" s="1" t="inlineStr">
        <is>
          <t>1</t>
        </is>
      </c>
      <c r="D20" s="13" t="n">
        <v>1613000</v>
      </c>
      <c r="E20" s="14" t="n"/>
      <c r="F20" s="14" t="n">
        <v>1613000</v>
      </c>
      <c r="G20" s="14" t="n"/>
      <c r="H20" s="13" t="n">
        <v>1613000</v>
      </c>
      <c r="I20" s="13">
        <f>+VLOOKUP(D20,'[1]BG TND'!$C$1:$C$65531,1,0)</f>
        <v/>
      </c>
      <c r="J20" s="15" t="inlineStr">
        <is>
          <t>Unapplied Cash</t>
        </is>
      </c>
      <c r="K20" s="16" t="n">
        <v>-889.807</v>
      </c>
      <c r="L20" s="16" t="n">
        <v>0</v>
      </c>
      <c r="M20" s="16" t="n">
        <v>0</v>
      </c>
      <c r="N20" s="16" t="n">
        <v>0</v>
      </c>
      <c r="O20" s="17" t="n">
        <v>0</v>
      </c>
      <c r="P20" s="18" t="n">
        <v>0</v>
      </c>
      <c r="Q20" s="19" t="n">
        <v>0</v>
      </c>
      <c r="R20" s="19" t="n">
        <v>0</v>
      </c>
      <c r="S20" s="19" t="n">
        <v>0</v>
      </c>
      <c r="T20" s="20" t="inlineStr">
        <is>
          <t>Clients et comptes rattachés</t>
        </is>
      </c>
      <c r="U20" s="20" t="inlineStr">
        <is>
          <t>Clients et comptes rattachés</t>
        </is>
      </c>
      <c r="V20" s="1" t="inlineStr">
        <is>
          <t>Client facture à établir</t>
        </is>
      </c>
      <c r="W20" s="17">
        <f>O20-N20</f>
        <v/>
      </c>
      <c r="X20" s="17">
        <f>#REF!-O20</f>
        <v/>
      </c>
      <c r="AA20" s="27" t="inlineStr">
        <is>
          <t>Moins: Provisions pour dépréciation Actifs</t>
        </is>
      </c>
      <c r="AB20" s="28" t="n">
        <v>-12125.30425000004</v>
      </c>
      <c r="AC20" s="28" t="n">
        <v>-1317.774668600003</v>
      </c>
    </row>
    <row r="21" ht="15" customHeight="1">
      <c r="A21" s="1" t="inlineStr">
        <is>
          <t>BS</t>
        </is>
      </c>
      <c r="B21" s="1" t="inlineStr">
        <is>
          <t>BS</t>
        </is>
      </c>
      <c r="C21" s="1" t="inlineStr">
        <is>
          <t>1</t>
        </is>
      </c>
      <c r="D21" s="13" t="n">
        <v>1616000</v>
      </c>
      <c r="E21" s="14" t="n"/>
      <c r="F21" s="14" t="n">
        <v>1616000</v>
      </c>
      <c r="G21" s="14" t="n"/>
      <c r="H21" s="13" t="n">
        <v>1616000</v>
      </c>
      <c r="I21" s="13">
        <f>+VLOOKUP(D21,'[1]BG TND'!$C$1:$C$65531,1,0)</f>
        <v/>
      </c>
      <c r="J21" s="15" t="inlineStr">
        <is>
          <t>Spec Prov Bad Debts</t>
        </is>
      </c>
      <c r="K21" s="16" t="n">
        <v>-1508429</v>
      </c>
      <c r="L21" s="16" t="n">
        <v>-981129.76</v>
      </c>
      <c r="M21" s="16" t="n">
        <v>-1012471.699418</v>
      </c>
      <c r="N21" s="16" t="n">
        <v>-1244567.711742</v>
      </c>
      <c r="O21" s="17" t="n">
        <v>-1471195.357492</v>
      </c>
      <c r="P21" s="18" t="n">
        <v>-1290472.8528234</v>
      </c>
      <c r="Q21" s="19" t="n">
        <v>-1336185.777</v>
      </c>
      <c r="R21" s="19" t="n">
        <v>-1365150.297</v>
      </c>
      <c r="S21" s="19" t="n">
        <v>-1467887.896</v>
      </c>
      <c r="T21" s="20" t="inlineStr">
        <is>
          <t>Moins : Provisions sur clients</t>
        </is>
      </c>
      <c r="U21" s="20" t="inlineStr">
        <is>
          <t>Moins : Provisions sur clients</t>
        </is>
      </c>
      <c r="V21" s="1" t="inlineStr">
        <is>
          <t>Provisions sur clients</t>
        </is>
      </c>
      <c r="W21" s="17">
        <f>O21-N21</f>
        <v/>
      </c>
      <c r="X21" s="17">
        <f>#REF!-O21</f>
        <v/>
      </c>
      <c r="AA21" s="27" t="inlineStr">
        <is>
          <t>Moins: Provisions pour dépréciation Stock</t>
        </is>
      </c>
      <c r="AB21" s="28" t="n">
        <v>-172653.2090000001</v>
      </c>
      <c r="AC21" s="28" t="n">
        <v>-673815.929</v>
      </c>
    </row>
    <row r="22" ht="15" customHeight="1">
      <c r="A22" s="1" t="inlineStr">
        <is>
          <t>BS</t>
        </is>
      </c>
      <c r="B22" s="1" t="inlineStr">
        <is>
          <t>BS</t>
        </is>
      </c>
      <c r="C22" s="1" t="inlineStr">
        <is>
          <t>1</t>
        </is>
      </c>
      <c r="D22" s="13" t="n">
        <v>1616000</v>
      </c>
      <c r="E22" s="14" t="n"/>
      <c r="F22" s="14" t="n">
        <v>1616000</v>
      </c>
      <c r="G22" s="14" t="n"/>
      <c r="H22" s="13" t="n">
        <v>1616000</v>
      </c>
      <c r="I22" s="13">
        <f>+VLOOKUP(D22,'[1]BG TND'!$C$1:$C$65531,1,0)</f>
        <v/>
      </c>
      <c r="J22" s="15" t="inlineStr">
        <is>
          <t>Spec Prov Bad Debts</t>
        </is>
      </c>
      <c r="K22" s="16" t="n">
        <v>-345551</v>
      </c>
      <c r="L22" s="16" t="n">
        <v>-372418.99</v>
      </c>
      <c r="M22" s="16" t="n">
        <v>-432478.179582</v>
      </c>
      <c r="N22" s="16" t="n">
        <v>-448464.947258</v>
      </c>
      <c r="O22" s="29" t="n">
        <v>-460590.251508</v>
      </c>
      <c r="P22" s="30" t="n">
        <v>-461908.0261766</v>
      </c>
      <c r="Q22" s="31" t="n">
        <v>0</v>
      </c>
      <c r="R22" s="31" t="n">
        <v>0</v>
      </c>
      <c r="S22" s="31" t="n">
        <v>0</v>
      </c>
      <c r="T22" s="20" t="inlineStr">
        <is>
          <t>Moins: Provisions pour dépréciation Actifs</t>
        </is>
      </c>
      <c r="U22" s="20" t="inlineStr">
        <is>
          <t>Moins: Provisions pour dépréciation Actifs</t>
        </is>
      </c>
      <c r="V22" s="1" t="inlineStr">
        <is>
          <t>Provisions pour dépréciation Actifs</t>
        </is>
      </c>
      <c r="W22" s="17">
        <f>O22-N22</f>
        <v/>
      </c>
      <c r="X22" s="17">
        <f>#REF!-O22</f>
        <v/>
      </c>
      <c r="AA22" s="27" t="inlineStr">
        <is>
          <t>Provision pour risques et charges</t>
        </is>
      </c>
      <c r="AB22" s="28" t="n">
        <v>-347291.9140000001</v>
      </c>
      <c r="AC22" s="28" t="n">
        <v>-223526.6639999999</v>
      </c>
    </row>
    <row r="23" ht="15" customHeight="1">
      <c r="A23" s="1" t="inlineStr">
        <is>
          <t>BS</t>
        </is>
      </c>
      <c r="B23" s="1" t="inlineStr">
        <is>
          <t>BS</t>
        </is>
      </c>
      <c r="C23" s="1" t="inlineStr">
        <is>
          <t>1</t>
        </is>
      </c>
      <c r="D23" s="13" t="n">
        <v>1616000</v>
      </c>
      <c r="E23" s="14" t="n"/>
      <c r="F23" s="14" t="n">
        <v>1616000</v>
      </c>
      <c r="G23" s="14" t="n"/>
      <c r="H23" s="13" t="n">
        <v>1616000</v>
      </c>
      <c r="I23" s="13">
        <f>+VLOOKUP(D23,'[1]BG TND'!$C$1:$C$65531,1,0)</f>
        <v/>
      </c>
      <c r="J23" s="15" t="inlineStr">
        <is>
          <t>Spec Prov Bad Debts</t>
        </is>
      </c>
      <c r="K23" s="16" t="n">
        <v>0</v>
      </c>
      <c r="L23" s="32" t="n">
        <v>0</v>
      </c>
      <c r="M23" s="32" t="n">
        <v>-26987.16</v>
      </c>
      <c r="N23" s="16" t="n">
        <v>-26987.16</v>
      </c>
      <c r="O23" s="29" t="n">
        <v>-16387</v>
      </c>
      <c r="P23" s="30" t="n">
        <v>0</v>
      </c>
      <c r="Q23" s="31" t="n">
        <v>0</v>
      </c>
      <c r="R23" s="31" t="n">
        <v>0</v>
      </c>
      <c r="S23" s="31" t="n">
        <v>0</v>
      </c>
      <c r="T23" s="20" t="inlineStr">
        <is>
          <t>Moins : provisions IF</t>
        </is>
      </c>
      <c r="U23" s="20" t="inlineStr">
        <is>
          <t>Moins : provisions IF</t>
        </is>
      </c>
      <c r="V23" s="20" t="inlineStr">
        <is>
          <t>Provisions pour dépréciation immobilisations financières</t>
        </is>
      </c>
      <c r="W23" s="17">
        <f>O23-N23</f>
        <v/>
      </c>
      <c r="X23" s="17">
        <f>#REF!-O23</f>
        <v/>
      </c>
      <c r="AA23" s="27" t="inlineStr">
        <is>
          <t>Moins : Provisions sur clients</t>
        </is>
      </c>
      <c r="AB23" s="28" t="n">
        <v>-226627.6457499999</v>
      </c>
      <c r="AC23" s="28" t="n">
        <v>180722.5046685999</v>
      </c>
    </row>
    <row r="24" ht="15" customHeight="1">
      <c r="A24" s="1" t="inlineStr">
        <is>
          <t>BS</t>
        </is>
      </c>
      <c r="B24" s="1" t="inlineStr">
        <is>
          <t>BS</t>
        </is>
      </c>
      <c r="C24" s="1" t="inlineStr">
        <is>
          <t>1</t>
        </is>
      </c>
      <c r="D24" s="13" t="n">
        <v>1630000</v>
      </c>
      <c r="E24" s="14" t="n"/>
      <c r="F24" s="14" t="n">
        <v>1630000</v>
      </c>
      <c r="G24" s="14" t="n"/>
      <c r="H24" s="13" t="n">
        <v>1630000</v>
      </c>
      <c r="I24" s="13">
        <f>+VLOOKUP(D24,'[1]BG TND'!$C$1:$C$65531,1,0)</f>
        <v/>
      </c>
      <c r="J24" s="15" t="inlineStr">
        <is>
          <t>A/R Intraco</t>
        </is>
      </c>
      <c r="K24" s="16" t="n">
        <v>20822547.692</v>
      </c>
      <c r="L24" s="16" t="n">
        <v>15246100.83</v>
      </c>
      <c r="M24" s="16" t="n">
        <v>17108944.2</v>
      </c>
      <c r="N24" s="16" t="n">
        <v>19122154.09</v>
      </c>
      <c r="O24" s="17" t="n">
        <v>21015203.491</v>
      </c>
      <c r="P24" s="18" t="n">
        <v>16112227.839</v>
      </c>
      <c r="Q24" s="19" t="n">
        <v>33303389.308</v>
      </c>
      <c r="R24" s="19" t="n">
        <v>52519528.238</v>
      </c>
      <c r="S24" s="19" t="n">
        <v>27904006.591</v>
      </c>
      <c r="T24" s="20" t="inlineStr">
        <is>
          <t>Clients et comptes rattachés</t>
        </is>
      </c>
      <c r="U24" s="20" t="inlineStr">
        <is>
          <t>Clients et comptes rattachés</t>
        </is>
      </c>
      <c r="V24" s="1" t="inlineStr">
        <is>
          <t>Client groupe</t>
        </is>
      </c>
      <c r="W24" s="17">
        <f>O24-N24</f>
        <v/>
      </c>
      <c r="X24" s="17">
        <f>#REF!-O24</f>
        <v/>
      </c>
      <c r="AA24" s="22" t="inlineStr">
        <is>
          <t>Résultat reporté</t>
        </is>
      </c>
      <c r="AB24" s="23" t="n">
        <v>-10348479.187</v>
      </c>
      <c r="AC24" s="23" t="n">
        <v>-13153019.238</v>
      </c>
    </row>
    <row r="25" ht="15" customHeight="1">
      <c r="A25" s="1" t="inlineStr">
        <is>
          <t>BS</t>
        </is>
      </c>
      <c r="B25" s="1" t="inlineStr">
        <is>
          <t>BS</t>
        </is>
      </c>
      <c r="C25" s="1" t="inlineStr">
        <is>
          <t>1</t>
        </is>
      </c>
      <c r="D25" s="13" t="n">
        <v>1633000</v>
      </c>
      <c r="E25" s="14" t="n"/>
      <c r="F25" s="14" t="n">
        <v>1633000</v>
      </c>
      <c r="G25" s="14" t="n"/>
      <c r="H25" s="13" t="n">
        <v>1633000</v>
      </c>
      <c r="I25" s="13">
        <f>+VLOOKUP(D25,'[1]BG TND'!$C$1:$C$65531,1,0)</f>
        <v/>
      </c>
      <c r="J25" s="15" t="inlineStr">
        <is>
          <t>A/R Intra Grp</t>
        </is>
      </c>
      <c r="K25" s="16" t="n">
        <v>729808.778</v>
      </c>
      <c r="L25" s="16" t="n">
        <v>128681.39</v>
      </c>
      <c r="M25" s="16" t="n">
        <v>124187.3</v>
      </c>
      <c r="N25" s="16" t="n">
        <v>23104.948</v>
      </c>
      <c r="O25" s="17" t="n">
        <v>175099.966</v>
      </c>
      <c r="P25" s="18" t="n">
        <v>251335.177</v>
      </c>
      <c r="Q25" s="19" t="n">
        <v>857558.0649999999</v>
      </c>
      <c r="R25" s="19" t="n">
        <v>573232.186</v>
      </c>
      <c r="S25" s="19" t="n">
        <v>721743.351</v>
      </c>
      <c r="T25" s="20" t="inlineStr">
        <is>
          <t>Clients et comptes rattachés</t>
        </is>
      </c>
      <c r="U25" s="20" t="inlineStr">
        <is>
          <t>Clients et comptes rattachés</t>
        </is>
      </c>
      <c r="V25" s="1" t="inlineStr">
        <is>
          <t>Client groupe</t>
        </is>
      </c>
      <c r="W25" s="17">
        <f>O25-N25</f>
        <v/>
      </c>
      <c r="X25" s="17">
        <f>#REF!-O25</f>
        <v/>
      </c>
      <c r="AA25" s="22" t="inlineStr">
        <is>
          <t>Stocks</t>
        </is>
      </c>
      <c r="AB25" s="23" t="n">
        <v>6447464.408000001</v>
      </c>
      <c r="AC25" s="23" t="n">
        <v>-3289478.499</v>
      </c>
    </row>
    <row r="26" ht="15" customHeight="1">
      <c r="A26" s="1" t="inlineStr">
        <is>
          <t>BS</t>
        </is>
      </c>
      <c r="B26" s="1" t="inlineStr">
        <is>
          <t>BS</t>
        </is>
      </c>
      <c r="C26" s="1" t="inlineStr">
        <is>
          <t>1</t>
        </is>
      </c>
      <c r="D26" s="33" t="n">
        <v>1635000</v>
      </c>
      <c r="E26" s="25" t="n"/>
      <c r="F26" s="25" t="n"/>
      <c r="G26" s="25" t="n"/>
      <c r="H26" s="33" t="n">
        <v>1635000</v>
      </c>
      <c r="I26" s="13">
        <f>+VLOOKUP(D26,'[1]BG TND'!$C$1:$C$65531,1,0)</f>
        <v/>
      </c>
      <c r="J26" t="inlineStr">
        <is>
          <t>Accounts Receivable - Europe SBU</t>
        </is>
      </c>
      <c r="N26" s="34" t="n"/>
      <c r="O26" s="35" t="n">
        <v>6740.444</v>
      </c>
      <c r="P26" s="36" t="n">
        <v>0</v>
      </c>
      <c r="Q26" s="37" t="n">
        <v>39467.08</v>
      </c>
      <c r="R26" s="37" t="n">
        <v>381533.474</v>
      </c>
      <c r="S26" s="37" t="n">
        <v>3341031.517</v>
      </c>
      <c r="U26" s="1" t="inlineStr">
        <is>
          <t>Clients et comptes rattachés</t>
        </is>
      </c>
      <c r="V26" s="1" t="inlineStr">
        <is>
          <t>Client groupe</t>
        </is>
      </c>
      <c r="W26" s="17">
        <f>O26-N26</f>
        <v/>
      </c>
      <c r="X26" s="17">
        <f>#REF!-O26</f>
        <v/>
      </c>
      <c r="AA26" s="21" t="inlineStr">
        <is>
          <t>PL</t>
        </is>
      </c>
      <c r="AB26" s="23" t="n">
        <v>-2212383.101000026</v>
      </c>
      <c r="AC26" s="23" t="n">
        <v>-2454922.618999956</v>
      </c>
    </row>
    <row r="27" ht="15" customHeight="1">
      <c r="A27" s="1" t="inlineStr">
        <is>
          <t>BS</t>
        </is>
      </c>
      <c r="B27" s="1" t="inlineStr">
        <is>
          <t>BS</t>
        </is>
      </c>
      <c r="C27" s="1" t="inlineStr">
        <is>
          <t>1</t>
        </is>
      </c>
      <c r="D27" s="33" t="n">
        <v>1635100</v>
      </c>
      <c r="E27" s="25" t="n"/>
      <c r="F27" s="25" t="n"/>
      <c r="G27" s="25" t="n"/>
      <c r="H27" s="33" t="n">
        <v>1635100</v>
      </c>
      <c r="I27" s="13">
        <f>+VLOOKUP(D27,'[1]BG TND'!$C$1:$C$65531,1,0)</f>
        <v/>
      </c>
      <c r="J27" t="inlineStr">
        <is>
          <t>Accounts Receivable cut-off</t>
        </is>
      </c>
      <c r="O27" s="35" t="n">
        <v>-2145862.012</v>
      </c>
      <c r="P27" s="36" t="n">
        <v>0</v>
      </c>
      <c r="Q27" s="37" t="n">
        <v>0</v>
      </c>
      <c r="R27" s="37" t="n">
        <v>0</v>
      </c>
      <c r="S27" s="37" t="n">
        <v>0</v>
      </c>
      <c r="U27" s="1" t="inlineStr">
        <is>
          <t>Clients et comptes rattachés</t>
        </is>
      </c>
      <c r="V27" s="1" t="inlineStr">
        <is>
          <t>Client groupe</t>
        </is>
      </c>
      <c r="W27" s="17">
        <f>O27-N27</f>
        <v/>
      </c>
      <c r="X27" s="17">
        <f>#REF!-O27</f>
        <v/>
      </c>
      <c r="AA27" s="22" t="inlineStr">
        <is>
          <t>Achats d'approvisionnements consommés</t>
        </is>
      </c>
      <c r="AB27" s="23" t="n">
        <v>26910815.498</v>
      </c>
      <c r="AC27" s="23" t="n">
        <v>-8437578.08999997</v>
      </c>
    </row>
    <row r="28" ht="15" customHeight="1">
      <c r="A28" s="1" t="inlineStr">
        <is>
          <t>BS</t>
        </is>
      </c>
      <c r="B28" s="1" t="inlineStr">
        <is>
          <t>BS</t>
        </is>
      </c>
      <c r="C28" s="1" t="inlineStr">
        <is>
          <t>1</t>
        </is>
      </c>
      <c r="D28" s="13" t="n">
        <v>1645000</v>
      </c>
      <c r="E28" s="14" t="n"/>
      <c r="F28" s="14" t="n">
        <v>1645000</v>
      </c>
      <c r="G28" s="14" t="n"/>
      <c r="H28" s="13" t="n">
        <v>1645000</v>
      </c>
      <c r="I28" s="13">
        <f>+VLOOKUP(D28,'[1]BG TND'!$C$1:$C$65531,1,0)</f>
        <v/>
      </c>
      <c r="J28" s="15" t="inlineStr">
        <is>
          <t>A/R Yzk Other</t>
        </is>
      </c>
      <c r="K28" s="16" t="n">
        <v>917257.196</v>
      </c>
      <c r="L28" s="16" t="n">
        <v>845104.83</v>
      </c>
      <c r="M28" s="16" t="n">
        <v>790332.0600000001</v>
      </c>
      <c r="N28" s="16" t="n">
        <v>790332.061</v>
      </c>
      <c r="O28" s="17" t="n">
        <v>790873.551</v>
      </c>
      <c r="P28" s="18" t="n">
        <v>791998.259</v>
      </c>
      <c r="Q28" s="19" t="n">
        <v>788878.578</v>
      </c>
      <c r="R28" s="19" t="n">
        <v>794748.686</v>
      </c>
      <c r="S28" s="19" t="n">
        <v>837751.498</v>
      </c>
      <c r="T28" s="20" t="inlineStr">
        <is>
          <t>Clients et comptes rattachés</t>
        </is>
      </c>
      <c r="U28" s="20" t="inlineStr">
        <is>
          <t>Clients et comptes rattachés</t>
        </is>
      </c>
      <c r="V28" s="1" t="inlineStr">
        <is>
          <t>Client groupe</t>
        </is>
      </c>
      <c r="W28" s="17">
        <f>O28-N28</f>
        <v/>
      </c>
      <c r="X28" s="17">
        <f>#REF!-O28</f>
        <v/>
      </c>
      <c r="AA28" s="22" t="inlineStr">
        <is>
          <t>Autres Charges d'exploitation</t>
        </is>
      </c>
      <c r="AB28" s="23" t="n">
        <v>2273929.207000001</v>
      </c>
      <c r="AC28" s="23" t="n">
        <v>-346445.5970000002</v>
      </c>
    </row>
    <row r="29" ht="15" customHeight="1">
      <c r="A29" s="1" t="inlineStr">
        <is>
          <t>BS</t>
        </is>
      </c>
      <c r="B29" s="1" t="inlineStr">
        <is>
          <t>BS</t>
        </is>
      </c>
      <c r="C29" s="1" t="inlineStr">
        <is>
          <t>1</t>
        </is>
      </c>
      <c r="D29" s="13" t="n">
        <v>1690000</v>
      </c>
      <c r="E29" s="14" t="n"/>
      <c r="F29" s="14" t="n">
        <v>1690000</v>
      </c>
      <c r="G29" s="14" t="n"/>
      <c r="H29" s="13" t="n">
        <v>1690000</v>
      </c>
      <c r="I29" s="13">
        <f>+VLOOKUP(D29,'[1]BG TND'!$C$1:$C$65531,1,0)</f>
        <v/>
      </c>
      <c r="J29" s="15" t="inlineStr">
        <is>
          <t>Unreal Gains Losses</t>
        </is>
      </c>
      <c r="K29" s="16" t="n">
        <v>27303.821</v>
      </c>
      <c r="L29" s="16" t="n">
        <v>150225.92</v>
      </c>
      <c r="M29" s="16" t="n">
        <v>6185.43</v>
      </c>
      <c r="N29" s="16" t="n">
        <v>15106.289</v>
      </c>
      <c r="O29" s="17" t="n">
        <v>11126.241</v>
      </c>
      <c r="P29" s="18" t="n">
        <v>18201.676</v>
      </c>
      <c r="Q29" s="19" t="n">
        <v>-195.013</v>
      </c>
      <c r="R29" s="19" t="n">
        <v>-156.169</v>
      </c>
      <c r="S29" s="19" t="n">
        <v>8795.548000000001</v>
      </c>
      <c r="T29" s="20" t="inlineStr">
        <is>
          <t>Clients et comptes rattachés</t>
        </is>
      </c>
      <c r="U29" s="20" t="inlineStr">
        <is>
          <t>Clients et comptes rattachés</t>
        </is>
      </c>
      <c r="V29" s="1" t="inlineStr">
        <is>
          <t>Client hors groupe</t>
        </is>
      </c>
      <c r="W29" s="17">
        <f>O29-N29</f>
        <v/>
      </c>
      <c r="X29" s="17">
        <f>#REF!-O29</f>
        <v/>
      </c>
      <c r="AA29" s="22" t="inlineStr">
        <is>
          <t>Autres gains ordinaires</t>
        </is>
      </c>
      <c r="AB29" s="23" t="n">
        <v>196647.071</v>
      </c>
      <c r="AC29" s="23" t="n">
        <v>-78323.61199999999</v>
      </c>
    </row>
    <row r="30" ht="15" customHeight="1">
      <c r="A30" s="1" t="inlineStr">
        <is>
          <t>BS</t>
        </is>
      </c>
      <c r="B30" s="1" t="inlineStr">
        <is>
          <t>BS</t>
        </is>
      </c>
      <c r="C30" s="1" t="inlineStr">
        <is>
          <t>1</t>
        </is>
      </c>
      <c r="D30" s="24" t="n">
        <v>1690100</v>
      </c>
      <c r="E30" s="25" t="n"/>
      <c r="F30" s="25" t="n"/>
      <c r="G30" s="25" t="n"/>
      <c r="H30" s="13" t="n">
        <v>1690100</v>
      </c>
      <c r="I30" s="13">
        <f>+VLOOKUP(D30,'[1]BG TND'!$C$1:$C$65531,1,0)</f>
        <v/>
      </c>
      <c r="J30" s="26" t="inlineStr">
        <is>
          <t>Unrealised Ga/Loss Personnel</t>
        </is>
      </c>
      <c r="K30" s="19" t="n">
        <v>0</v>
      </c>
      <c r="L30" s="19" t="n">
        <v>0</v>
      </c>
      <c r="M30" s="19" t="n">
        <v>1611.88</v>
      </c>
      <c r="N30" s="16" t="n">
        <v>103.05</v>
      </c>
      <c r="O30" s="17" t="n">
        <v>-147.295</v>
      </c>
      <c r="P30" s="18" t="n">
        <v>20.517</v>
      </c>
      <c r="Q30" s="19" t="n">
        <v>0</v>
      </c>
      <c r="R30" s="19" t="n">
        <v>875.217</v>
      </c>
      <c r="S30" s="19" t="n">
        <v>227.563</v>
      </c>
      <c r="T30" s="20" t="inlineStr">
        <is>
          <t>Autres actifs courants</t>
        </is>
      </c>
      <c r="U30" s="20" t="inlineStr">
        <is>
          <t>Autres actifs courants</t>
        </is>
      </c>
      <c r="V30" s="1" t="inlineStr">
        <is>
          <t>Personnel avances et acomptes</t>
        </is>
      </c>
      <c r="W30" s="17">
        <f>O30-N30</f>
        <v/>
      </c>
      <c r="X30" s="17">
        <f>#REF!-O30</f>
        <v/>
      </c>
      <c r="AA30" s="22" t="inlineStr">
        <is>
          <t>Autres pertes ordinaires</t>
        </is>
      </c>
      <c r="AB30" s="23" t="n">
        <v>578421.0959999999</v>
      </c>
      <c r="AC30" s="23" t="n">
        <v>-1048602.746</v>
      </c>
    </row>
    <row r="31" ht="15" customHeight="1">
      <c r="A31" s="1" t="inlineStr">
        <is>
          <t>BS</t>
        </is>
      </c>
      <c r="B31" s="1" t="inlineStr">
        <is>
          <t>BS</t>
        </is>
      </c>
      <c r="C31" s="1" t="inlineStr">
        <is>
          <t>1</t>
        </is>
      </c>
      <c r="D31" s="13" t="n">
        <v>1690310</v>
      </c>
      <c r="E31" s="14" t="n"/>
      <c r="F31" s="14" t="n">
        <v>1690310</v>
      </c>
      <c r="G31" s="14" t="n"/>
      <c r="H31" s="13" t="n">
        <v>1690310</v>
      </c>
      <c r="I31" s="13">
        <f>+VLOOKUP(D31,'[1]BG TND'!$C$1:$C$65531,1,0)</f>
        <v/>
      </c>
      <c r="J31" s="38" t="inlineStr">
        <is>
          <t>Unrealsd Gain Loss I</t>
        </is>
      </c>
      <c r="K31" s="16" t="n">
        <v>-914616.491</v>
      </c>
      <c r="L31" s="16" t="n">
        <v>460653.9</v>
      </c>
      <c r="M31" s="16" t="n">
        <v>43945.58</v>
      </c>
      <c r="N31" s="16" t="n">
        <v>53758.111</v>
      </c>
      <c r="O31" s="17" t="n">
        <v>-417118.821</v>
      </c>
      <c r="P31" s="18" t="n">
        <v>67160.155</v>
      </c>
      <c r="Q31" s="19" t="n">
        <v>-76648.88</v>
      </c>
      <c r="R31" s="19" t="n">
        <v>343586.735</v>
      </c>
      <c r="S31" s="19" t="n">
        <v>81717.391</v>
      </c>
      <c r="T31" s="20" t="inlineStr">
        <is>
          <t>Clients et comptes rattachés</t>
        </is>
      </c>
      <c r="U31" s="20" t="inlineStr">
        <is>
          <t>Clients et comptes rattachés</t>
        </is>
      </c>
      <c r="V31" s="1" t="inlineStr">
        <is>
          <t>Client groupe</t>
        </is>
      </c>
      <c r="W31" s="17">
        <f>O31-N31</f>
        <v/>
      </c>
      <c r="X31" s="17">
        <f>#REF!-O31</f>
        <v/>
      </c>
      <c r="AA31" s="22" t="inlineStr">
        <is>
          <t>Autres produits d'exploitation</t>
        </is>
      </c>
      <c r="AB31" s="23" t="n">
        <v>-210337.1440000001</v>
      </c>
      <c r="AC31" s="23" t="n">
        <v>-6081324.126999999</v>
      </c>
    </row>
    <row r="32" ht="15" customHeight="1">
      <c r="A32" s="1" t="inlineStr">
        <is>
          <t>BS</t>
        </is>
      </c>
      <c r="B32" s="1" t="inlineStr">
        <is>
          <t>BS</t>
        </is>
      </c>
      <c r="C32" s="1" t="inlineStr">
        <is>
          <t>1</t>
        </is>
      </c>
      <c r="D32" s="13" t="n">
        <v>1690330</v>
      </c>
      <c r="E32" s="14" t="n"/>
      <c r="F32" s="14" t="n">
        <v>1690330</v>
      </c>
      <c r="G32" s="14" t="n"/>
      <c r="H32" s="13" t="n">
        <v>1690330</v>
      </c>
      <c r="I32" s="13">
        <f>+VLOOKUP(D32,'[1]BG TND'!$C$1:$C$65531,1,0)</f>
        <v/>
      </c>
      <c r="J32" s="38" t="inlineStr">
        <is>
          <t>Unrealsd Gain Loss I</t>
        </is>
      </c>
      <c r="K32" s="16" t="n">
        <v>-43871.698</v>
      </c>
      <c r="L32" s="16" t="n">
        <v>5331.05</v>
      </c>
      <c r="M32" s="16" t="n">
        <v>8118.14</v>
      </c>
      <c r="N32" s="16" t="n">
        <v>6127.568</v>
      </c>
      <c r="O32" s="17" t="n">
        <v>3250.863</v>
      </c>
      <c r="P32" s="18" t="n">
        <v>-281.708</v>
      </c>
      <c r="Q32" s="19" t="n">
        <v>285.396</v>
      </c>
      <c r="R32" s="19" t="n">
        <v>-2469.014</v>
      </c>
      <c r="S32" s="19" t="n">
        <v>12052.521</v>
      </c>
      <c r="T32" s="20" t="inlineStr">
        <is>
          <t>Clients et comptes rattachés</t>
        </is>
      </c>
      <c r="U32" s="20" t="inlineStr">
        <is>
          <t>Clients et comptes rattachés</t>
        </is>
      </c>
      <c r="V32" s="1" t="inlineStr">
        <is>
          <t>Client groupe</t>
        </is>
      </c>
      <c r="W32" s="17">
        <f>O32-N32</f>
        <v/>
      </c>
      <c r="X32" s="17">
        <f>#REF!-O32</f>
        <v/>
      </c>
      <c r="AA32" s="22" t="inlineStr">
        <is>
          <t>Charges de personnel</t>
        </is>
      </c>
      <c r="AB32" s="23" t="n">
        <v>3017384.313000001</v>
      </c>
      <c r="AC32" s="23" t="n">
        <v>3273106.109</v>
      </c>
    </row>
    <row r="33" ht="15" customHeight="1">
      <c r="A33" s="1" t="inlineStr">
        <is>
          <t>BS</t>
        </is>
      </c>
      <c r="B33" s="1" t="inlineStr">
        <is>
          <t>BS</t>
        </is>
      </c>
      <c r="C33" s="1" t="inlineStr">
        <is>
          <t>1</t>
        </is>
      </c>
      <c r="D33" s="33" t="n">
        <v>1690360</v>
      </c>
      <c r="E33" s="25" t="n"/>
      <c r="F33" s="25" t="n"/>
      <c r="G33" s="25" t="n"/>
      <c r="H33" s="33" t="n">
        <v>1690360</v>
      </c>
      <c r="I33" s="13">
        <f>+VLOOKUP(D33,'[1]BG TND'!$C$1:$C$65531,1,0)</f>
        <v/>
      </c>
      <c r="J33" t="inlineStr">
        <is>
          <t>Unrealsd Gain Loss SBU</t>
        </is>
      </c>
      <c r="O33" s="35" t="n">
        <v>-137.742</v>
      </c>
      <c r="P33" s="36" t="n">
        <v>0</v>
      </c>
      <c r="Q33" s="37" t="n">
        <v>762.5549999999999</v>
      </c>
      <c r="R33" s="37" t="n">
        <v>-56651.326</v>
      </c>
      <c r="S33" s="37" t="n">
        <v>11563.147</v>
      </c>
      <c r="U33" s="1" t="inlineStr">
        <is>
          <t>Clients et comptes rattachés</t>
        </is>
      </c>
      <c r="V33" s="1" t="inlineStr">
        <is>
          <t>Client groupe</t>
        </is>
      </c>
      <c r="W33" s="17">
        <f>O33-N33</f>
        <v/>
      </c>
      <c r="X33" s="17">
        <f>#REF!-O33</f>
        <v/>
      </c>
      <c r="AA33" s="22" t="inlineStr">
        <is>
          <t>Charges financières nettes</t>
        </is>
      </c>
      <c r="AB33" s="23" t="n">
        <v>-6314001.319000002</v>
      </c>
      <c r="AC33" s="23" t="n">
        <v>-5067282.471999999</v>
      </c>
    </row>
    <row r="34" ht="15" customHeight="1">
      <c r="A34" s="1" t="inlineStr">
        <is>
          <t>BS</t>
        </is>
      </c>
      <c r="B34" s="1" t="inlineStr">
        <is>
          <t>BS</t>
        </is>
      </c>
      <c r="C34" s="1" t="inlineStr">
        <is>
          <t>1</t>
        </is>
      </c>
      <c r="D34" s="24" t="n">
        <v>1690460</v>
      </c>
      <c r="E34" s="25" t="n"/>
      <c r="F34" s="25" t="n"/>
      <c r="G34" s="25" t="n"/>
      <c r="H34" s="13" t="n">
        <v>1690460</v>
      </c>
      <c r="I34" s="13">
        <f>+VLOOKUP(D34,'[1]BG TND'!$C$1:$C$65531,1,0)</f>
        <v/>
      </c>
      <c r="J34" s="26" t="inlineStr">
        <is>
          <t>Unrealised Gains and Losses Yazaki othe</t>
        </is>
      </c>
      <c r="K34" s="19" t="n">
        <v>0</v>
      </c>
      <c r="L34" s="19" t="n">
        <v>0</v>
      </c>
      <c r="M34" s="19" t="n">
        <v>181493.59</v>
      </c>
      <c r="N34" s="16" t="n">
        <v>399504.189</v>
      </c>
      <c r="O34" s="17" t="n">
        <v>564080.929</v>
      </c>
      <c r="P34" s="18" t="n">
        <v>467552.137</v>
      </c>
      <c r="Q34" s="19" t="n">
        <v>512492.342</v>
      </c>
      <c r="R34" s="19" t="n">
        <v>513537.766</v>
      </c>
      <c r="S34" s="19" t="n">
        <v>542034.586</v>
      </c>
      <c r="T34" s="20" t="inlineStr">
        <is>
          <t>Clients et comptes rattachés</t>
        </is>
      </c>
      <c r="U34" s="20" t="inlineStr">
        <is>
          <t>Clients et comptes rattachés</t>
        </is>
      </c>
      <c r="V34" s="1" t="inlineStr">
        <is>
          <t>Client groupe</t>
        </is>
      </c>
      <c r="W34" s="17">
        <f>O34-N34</f>
        <v/>
      </c>
      <c r="X34" s="17">
        <f>#REF!-O34</f>
        <v/>
      </c>
      <c r="AA34" s="22" t="inlineStr">
        <is>
          <t xml:space="preserve">Dotations aux amortissements et aux provisions </t>
        </is>
      </c>
      <c r="AB34" s="23" t="n">
        <v>-2161385.798</v>
      </c>
      <c r="AC34" s="23" t="n">
        <v>1287591.945</v>
      </c>
    </row>
    <row r="35" ht="15" customHeight="1">
      <c r="A35" s="1" t="inlineStr">
        <is>
          <t>BS</t>
        </is>
      </c>
      <c r="B35" s="1" t="inlineStr">
        <is>
          <t>BS</t>
        </is>
      </c>
      <c r="C35" s="1" t="inlineStr">
        <is>
          <t>1</t>
        </is>
      </c>
      <c r="D35" s="13" t="n">
        <v>1860000</v>
      </c>
      <c r="E35" s="25" t="n"/>
      <c r="F35" s="25" t="n"/>
      <c r="G35" s="25" t="n"/>
      <c r="H35" s="13" t="n">
        <v>1860000</v>
      </c>
      <c r="I35" s="13">
        <f>+VLOOKUP(D35,'[1]BG TND'!$C$1:$C$65531,1,0)</f>
        <v/>
      </c>
      <c r="J35" s="15" t="inlineStr">
        <is>
          <t>Advance Payments</t>
        </is>
      </c>
      <c r="K35" s="19" t="n">
        <v>0</v>
      </c>
      <c r="L35" s="16" t="n">
        <v>0</v>
      </c>
      <c r="M35" s="16" t="n">
        <v>4927.44</v>
      </c>
      <c r="N35" s="16" t="n">
        <v>188742.042</v>
      </c>
      <c r="O35" s="17" t="n">
        <v>363422.961</v>
      </c>
      <c r="P35" s="18" t="n">
        <v>119482.213</v>
      </c>
      <c r="Q35" s="39" t="n">
        <v>366222.475</v>
      </c>
      <c r="R35" s="39" t="n">
        <v>240575.466</v>
      </c>
      <c r="S35" s="39" t="n">
        <v>0</v>
      </c>
      <c r="T35" s="20" t="inlineStr">
        <is>
          <t>Fournisseurs et comptes rattachés</t>
        </is>
      </c>
      <c r="U35" s="20" t="inlineStr">
        <is>
          <t>Fournisseurs et comptes rattachés</t>
        </is>
      </c>
      <c r="V35" s="1" t="inlineStr">
        <is>
          <t xml:space="preserve">Fournisseurs avances et acomptes </t>
        </is>
      </c>
      <c r="W35" s="17">
        <f>O35-N35</f>
        <v/>
      </c>
      <c r="X35" s="17">
        <f>#REF!-O35</f>
        <v/>
      </c>
      <c r="AA35" s="22" t="inlineStr">
        <is>
          <t>Impôts sur les bénéfices</t>
        </is>
      </c>
      <c r="AB35" s="23" t="n">
        <v>-66024.50200000001</v>
      </c>
      <c r="AC35" s="23" t="n">
        <v>30200</v>
      </c>
    </row>
    <row r="36" ht="15" customHeight="1">
      <c r="A36" s="1" t="inlineStr">
        <is>
          <t>BS</t>
        </is>
      </c>
      <c r="B36" s="1" t="inlineStr">
        <is>
          <t>BS</t>
        </is>
      </c>
      <c r="C36" s="1" t="inlineStr">
        <is>
          <t>1</t>
        </is>
      </c>
      <c r="D36" s="13" t="n">
        <v>1860000</v>
      </c>
      <c r="E36" s="25" t="n"/>
      <c r="F36" s="25" t="n"/>
      <c r="G36" s="25" t="n"/>
      <c r="H36" s="13" t="n">
        <v>1860000</v>
      </c>
      <c r="I36" s="13">
        <f>+VLOOKUP(D36,'[1]BG TND'!$C$1:$C$65531,1,0)</f>
        <v/>
      </c>
      <c r="J36" s="15" t="inlineStr">
        <is>
          <t>Advance Payments</t>
        </is>
      </c>
      <c r="K36" s="19" t="n">
        <v>0</v>
      </c>
      <c r="L36" s="16" t="n">
        <v>0</v>
      </c>
      <c r="M36" s="16" t="n">
        <v>4927.44</v>
      </c>
      <c r="N36" s="16" t="n">
        <v>188742.042</v>
      </c>
      <c r="O36" s="17" t="n">
        <v>363422.961</v>
      </c>
      <c r="P36" s="18" t="n"/>
      <c r="Q36" s="39" t="n"/>
      <c r="R36" s="39" t="n"/>
      <c r="S36" s="39" t="n">
        <v>1016696.217</v>
      </c>
      <c r="T36" s="20" t="inlineStr">
        <is>
          <t>Fournisseurs et comptes rattachés</t>
        </is>
      </c>
      <c r="U36" s="20" t="inlineStr">
        <is>
          <t>Autres actifs courants</t>
        </is>
      </c>
      <c r="V36" s="1" t="inlineStr">
        <is>
          <t>Fournisseurs avances et acomptes</t>
        </is>
      </c>
      <c r="W36" s="17">
        <f>O36-N36</f>
        <v/>
      </c>
      <c r="X36" s="17">
        <f>#REF!-O36</f>
        <v/>
      </c>
      <c r="AA36" s="22" t="inlineStr">
        <is>
          <t>Revenus</t>
        </is>
      </c>
      <c r="AB36" s="23" t="n">
        <v>-26437831.52300002</v>
      </c>
      <c r="AC36" s="23" t="n">
        <v>14013735.97100001</v>
      </c>
    </row>
    <row r="37" ht="15" customHeight="1">
      <c r="A37" s="1" t="inlineStr">
        <is>
          <t>BS</t>
        </is>
      </c>
      <c r="B37" s="1" t="inlineStr">
        <is>
          <t>BS</t>
        </is>
      </c>
      <c r="C37" s="1" t="inlineStr">
        <is>
          <t>1</t>
        </is>
      </c>
      <c r="D37" s="33" t="n">
        <v>1863000</v>
      </c>
      <c r="E37" s="25" t="n"/>
      <c r="F37" s="25" t="n"/>
      <c r="G37" s="25" t="n"/>
      <c r="H37" s="33" t="n">
        <v>1863000</v>
      </c>
      <c r="I37" s="13">
        <f>+VLOOKUP(D37,'[1]BG TND'!$C$1:$C$65531,1,0)</f>
        <v/>
      </c>
      <c r="J37" t="inlineStr">
        <is>
          <t>Advance Payments - Taxation</t>
        </is>
      </c>
      <c r="O37" s="35" t="n">
        <v>89.69</v>
      </c>
      <c r="P37" s="36" t="n">
        <v>1083.719</v>
      </c>
      <c r="Q37" s="37" t="n">
        <v>8121.612</v>
      </c>
      <c r="R37" s="37" t="n">
        <v>17051.624</v>
      </c>
      <c r="S37" s="37" t="n">
        <v>20357.162</v>
      </c>
      <c r="U37" s="1" t="inlineStr">
        <is>
          <t>Autres actifs courants</t>
        </is>
      </c>
      <c r="V37" s="40" t="inlineStr">
        <is>
          <t>Crédit d'impôt</t>
        </is>
      </c>
      <c r="W37" s="17">
        <f>O37-N37</f>
        <v/>
      </c>
      <c r="X37" s="17">
        <f>#REF!-O37</f>
        <v/>
      </c>
      <c r="AA37" s="21" t="inlineStr">
        <is>
          <t>(blank)</t>
        </is>
      </c>
    </row>
    <row r="38" ht="15" customHeight="1">
      <c r="A38" s="1" t="inlineStr">
        <is>
          <t>BS</t>
        </is>
      </c>
      <c r="B38" s="1" t="inlineStr">
        <is>
          <t>BS</t>
        </is>
      </c>
      <c r="C38" s="1" t="inlineStr">
        <is>
          <t>1</t>
        </is>
      </c>
      <c r="D38" s="13" t="n">
        <v>1865000</v>
      </c>
      <c r="E38" s="14" t="n"/>
      <c r="F38" s="14" t="n">
        <v>1865000</v>
      </c>
      <c r="G38" s="14" t="n"/>
      <c r="H38" s="13" t="n">
        <v>1865000</v>
      </c>
      <c r="I38" s="13">
        <f>+VLOOKUP(D38,'[1]BG TND'!$C$1:$C$65531,1,0)</f>
        <v/>
      </c>
      <c r="J38" s="15" t="inlineStr">
        <is>
          <t>Prepayments</t>
        </is>
      </c>
      <c r="K38" s="16" t="n">
        <v>0</v>
      </c>
      <c r="L38" s="16" t="n">
        <v>665673.99</v>
      </c>
      <c r="M38" s="16" t="n">
        <v>670248.85</v>
      </c>
      <c r="N38" s="16" t="n">
        <v>501334.439</v>
      </c>
      <c r="O38" s="17" t="n">
        <v>648062.86</v>
      </c>
      <c r="P38" s="18" t="n">
        <v>8415013.923</v>
      </c>
      <c r="Q38" s="19" t="n">
        <v>38182.469</v>
      </c>
      <c r="R38" s="19" t="n">
        <v>6682.894</v>
      </c>
      <c r="S38" s="19" t="n">
        <v>55025.678</v>
      </c>
      <c r="T38" s="20" t="inlineStr">
        <is>
          <t>Autres actifs courants</t>
        </is>
      </c>
      <c r="U38" s="20" t="inlineStr">
        <is>
          <t>Autres actifs courants</t>
        </is>
      </c>
      <c r="V38" s="1" t="inlineStr">
        <is>
          <t>Charges constatées d'avance</t>
        </is>
      </c>
      <c r="W38" s="17">
        <f>O38-N38</f>
        <v/>
      </c>
      <c r="X38" s="17">
        <f>#REF!-O38</f>
        <v/>
      </c>
      <c r="AA38" s="22" t="inlineStr">
        <is>
          <t>(blank)</t>
        </is>
      </c>
    </row>
    <row r="39" ht="15" customHeight="1">
      <c r="A39" s="1" t="inlineStr">
        <is>
          <t>BS</t>
        </is>
      </c>
      <c r="B39" s="1" t="inlineStr">
        <is>
          <t>BS</t>
        </is>
      </c>
      <c r="C39" s="1" t="inlineStr">
        <is>
          <t>1</t>
        </is>
      </c>
      <c r="D39" s="13" t="n">
        <v>1866000</v>
      </c>
      <c r="E39" s="14" t="n"/>
      <c r="F39" s="14" t="n">
        <v>1866000</v>
      </c>
      <c r="G39" s="14" t="n"/>
      <c r="H39" s="13" t="n">
        <v>1866000</v>
      </c>
      <c r="I39" s="13">
        <f>+VLOOKUP(D39,'[1]BG TND'!$C$1:$C$65531,1,0)</f>
        <v/>
      </c>
      <c r="J39" s="15" t="inlineStr">
        <is>
          <t>Adv Payments Other</t>
        </is>
      </c>
      <c r="K39" s="16" t="n">
        <v>0</v>
      </c>
      <c r="L39" s="16" t="n">
        <v>535</v>
      </c>
      <c r="M39" s="16" t="n">
        <v>46502.11</v>
      </c>
      <c r="N39" s="16" t="n">
        <v>33013.058</v>
      </c>
      <c r="O39" s="17" t="n">
        <v>5513.058</v>
      </c>
      <c r="P39" s="18" t="n">
        <v>0</v>
      </c>
      <c r="Q39" s="19" t="n">
        <v>-20.226</v>
      </c>
      <c r="R39" s="19" t="n">
        <v>-3233.894</v>
      </c>
      <c r="S39" s="19" t="n">
        <v>-3491.287</v>
      </c>
      <c r="T39" s="20" t="inlineStr">
        <is>
          <t>Autres actifs courants</t>
        </is>
      </c>
      <c r="U39" s="20" t="inlineStr">
        <is>
          <t>Autres actifs courants</t>
        </is>
      </c>
      <c r="V39" s="1" t="inlineStr">
        <is>
          <t>Charges constatées d'avance</t>
        </is>
      </c>
      <c r="W39" s="17">
        <f>O39-N39</f>
        <v/>
      </c>
      <c r="X39" s="17">
        <f>#REF!-O39</f>
        <v/>
      </c>
      <c r="AA39" s="21" t="inlineStr">
        <is>
          <t>Grand Total</t>
        </is>
      </c>
      <c r="AB39" s="23" t="n">
        <v>562206.4469999708</v>
      </c>
      <c r="AC39" s="23" t="n">
        <v>-1157821.088999948</v>
      </c>
    </row>
    <row r="40" ht="15" customHeight="1">
      <c r="A40" s="1" t="inlineStr">
        <is>
          <t>BS</t>
        </is>
      </c>
      <c r="B40" s="1" t="inlineStr">
        <is>
          <t>BS</t>
        </is>
      </c>
      <c r="C40" s="1" t="inlineStr">
        <is>
          <t>1</t>
        </is>
      </c>
      <c r="D40" s="13" t="n">
        <v>1870000</v>
      </c>
      <c r="E40" s="14" t="n"/>
      <c r="F40" s="14" t="n">
        <v>1870000</v>
      </c>
      <c r="G40" s="14" t="n"/>
      <c r="H40" s="13" t="n">
        <v>1870000</v>
      </c>
      <c r="I40" s="13">
        <f>+VLOOKUP(D40,'[1]BG TND'!$C$1:$C$65531,1,0)</f>
        <v/>
      </c>
      <c r="J40" s="15" t="inlineStr">
        <is>
          <t>Accrued Income</t>
        </is>
      </c>
      <c r="K40" s="16" t="n">
        <v>0</v>
      </c>
      <c r="L40" s="16" t="n">
        <v>53309.66</v>
      </c>
      <c r="M40" s="16" t="n">
        <v>0</v>
      </c>
      <c r="N40" s="16" t="n">
        <v>0</v>
      </c>
      <c r="O40" s="17" t="n">
        <v>0</v>
      </c>
      <c r="P40" s="18" t="n">
        <v>79045.745</v>
      </c>
      <c r="Q40" s="19" t="n">
        <v>0</v>
      </c>
      <c r="R40" s="19" t="n">
        <v>0</v>
      </c>
      <c r="S40" s="19" t="n">
        <v>17089.938</v>
      </c>
      <c r="T40" s="20" t="inlineStr">
        <is>
          <t>Autres actifs courants</t>
        </is>
      </c>
      <c r="U40" s="20" t="inlineStr">
        <is>
          <t>Autres actifs courants</t>
        </is>
      </c>
      <c r="V40" s="1" t="inlineStr">
        <is>
          <t>Produits à recevoir</t>
        </is>
      </c>
      <c r="W40" s="17">
        <f>O40-N40</f>
        <v/>
      </c>
      <c r="X40" s="17">
        <f>#REF!-O40</f>
        <v/>
      </c>
    </row>
    <row r="41" ht="15" customHeight="1">
      <c r="A41" s="1" t="inlineStr">
        <is>
          <t>BS</t>
        </is>
      </c>
      <c r="B41" s="1" t="inlineStr">
        <is>
          <t>BS</t>
        </is>
      </c>
      <c r="C41" s="1" t="inlineStr">
        <is>
          <t>1</t>
        </is>
      </c>
      <c r="D41" s="33" t="n">
        <v>1870310</v>
      </c>
      <c r="E41" s="25" t="n"/>
      <c r="F41" s="25" t="n"/>
      <c r="G41" s="25" t="n"/>
      <c r="H41" s="33" t="n">
        <v>1870310</v>
      </c>
      <c r="I41" s="13">
        <f>+VLOOKUP(D41,'[1]BG TND'!$C$1:$C$65531,1,0)</f>
        <v/>
      </c>
      <c r="J41" t="inlineStr">
        <is>
          <t>Accrued Income Intraco</t>
        </is>
      </c>
      <c r="O41" s="35" t="n">
        <v>58224.65</v>
      </c>
      <c r="P41" s="36" t="n">
        <v>732042.209</v>
      </c>
      <c r="Q41" s="37" t="n">
        <v>938239.916</v>
      </c>
      <c r="R41" s="37" t="n">
        <v>663111.949</v>
      </c>
      <c r="S41" s="37" t="n">
        <v>803373.103</v>
      </c>
      <c r="U41" s="1" t="inlineStr">
        <is>
          <t>Autres actifs courants</t>
        </is>
      </c>
      <c r="V41" s="1" t="inlineStr">
        <is>
          <t>Produits à recevoir</t>
        </is>
      </c>
      <c r="W41" s="17">
        <f>O41-N41</f>
        <v/>
      </c>
      <c r="X41" s="17">
        <f>#REF!-O41</f>
        <v/>
      </c>
    </row>
    <row r="42" ht="15" customHeight="1">
      <c r="A42" s="1" t="inlineStr">
        <is>
          <t>BS</t>
        </is>
      </c>
      <c r="B42" s="1" t="inlineStr">
        <is>
          <t>BS</t>
        </is>
      </c>
      <c r="C42" s="1" t="inlineStr">
        <is>
          <t>1</t>
        </is>
      </c>
      <c r="D42" s="13" t="n">
        <v>1875000</v>
      </c>
      <c r="E42" s="14" t="n"/>
      <c r="F42" s="14" t="n">
        <v>1875000</v>
      </c>
      <c r="G42" s="14" t="n"/>
      <c r="H42" s="13" t="n">
        <v>1875000</v>
      </c>
      <c r="I42" s="13">
        <f>+VLOOKUP(D42,'[1]BG TND'!$C$1:$C$65531,1,0)</f>
        <v/>
      </c>
      <c r="J42" s="15" t="inlineStr">
        <is>
          <t>Empl Expnse Advances</t>
        </is>
      </c>
      <c r="K42" s="16" t="n">
        <v>95363.83100000001</v>
      </c>
      <c r="L42" s="16" t="n">
        <v>67332.72</v>
      </c>
      <c r="M42" s="16" t="n">
        <v>41663.55</v>
      </c>
      <c r="N42" s="16" t="n">
        <v>4718.939</v>
      </c>
      <c r="O42" s="17" t="n">
        <v>8907.956</v>
      </c>
      <c r="P42" s="18" t="n">
        <v>3716.532</v>
      </c>
      <c r="Q42" s="19" t="n">
        <v>2431.525</v>
      </c>
      <c r="R42" s="19" t="n">
        <v>149521.635</v>
      </c>
      <c r="S42" s="19" t="n">
        <v>72325.003</v>
      </c>
      <c r="T42" s="20" t="inlineStr">
        <is>
          <t>Autres actifs courants</t>
        </is>
      </c>
      <c r="U42" s="20" t="inlineStr">
        <is>
          <t>Autres actifs courants</t>
        </is>
      </c>
      <c r="V42" s="1" t="inlineStr">
        <is>
          <t>Personnel avances et acomptes</t>
        </is>
      </c>
      <c r="W42" s="17">
        <f>O42-N42</f>
        <v/>
      </c>
      <c r="X42" s="17">
        <f>#REF!-O42</f>
        <v/>
      </c>
    </row>
    <row r="43" ht="15" customHeight="1">
      <c r="A43" s="1" t="inlineStr">
        <is>
          <t>BS</t>
        </is>
      </c>
      <c r="B43" s="1" t="inlineStr">
        <is>
          <t>BS</t>
        </is>
      </c>
      <c r="C43" s="1" t="inlineStr">
        <is>
          <t>1</t>
        </is>
      </c>
      <c r="D43" s="13" t="n">
        <v>1877000</v>
      </c>
      <c r="E43" s="14" t="n"/>
      <c r="F43" s="14" t="n">
        <v>1877000</v>
      </c>
      <c r="G43" s="14" t="n"/>
      <c r="H43" s="13" t="n">
        <v>1877000</v>
      </c>
      <c r="I43" s="13">
        <f>+VLOOKUP(D43,'[1]BG TND'!$C$1:$C$65531,1,0)</f>
        <v/>
      </c>
      <c r="J43" s="15" t="inlineStr">
        <is>
          <t>Empl Salary Advances</t>
        </is>
      </c>
      <c r="K43" s="16" t="n">
        <v>55638.264</v>
      </c>
      <c r="L43" s="16" t="n">
        <v>112655.73</v>
      </c>
      <c r="M43" s="16" t="n">
        <v>107810.45</v>
      </c>
      <c r="N43" s="16" t="n">
        <v>198591.081</v>
      </c>
      <c r="O43" s="17" t="n">
        <v>85746.211</v>
      </c>
      <c r="P43" s="18" t="n">
        <v>95404.65399999999</v>
      </c>
      <c r="Q43" s="19" t="n">
        <v>98188.62</v>
      </c>
      <c r="R43" s="19" t="n">
        <v>60605.777</v>
      </c>
      <c r="S43" s="19" t="n">
        <v>118596.221</v>
      </c>
      <c r="T43" s="20" t="inlineStr">
        <is>
          <t>Autres actifs courants</t>
        </is>
      </c>
      <c r="U43" s="20" t="inlineStr">
        <is>
          <t>Autres actifs courants</t>
        </is>
      </c>
      <c r="V43" s="1" t="inlineStr">
        <is>
          <t>Prêts personnel</t>
        </is>
      </c>
      <c r="W43" s="17">
        <f>O43-N43</f>
        <v/>
      </c>
      <c r="X43" s="17">
        <f>#REF!-O43</f>
        <v/>
      </c>
    </row>
    <row r="44" ht="15" customHeight="1">
      <c r="A44" s="1" t="inlineStr">
        <is>
          <t>BS</t>
        </is>
      </c>
      <c r="B44" s="1" t="inlineStr">
        <is>
          <t>BS</t>
        </is>
      </c>
      <c r="C44" s="1" t="inlineStr">
        <is>
          <t>1</t>
        </is>
      </c>
      <c r="D44" s="13" t="n">
        <v>1878000</v>
      </c>
      <c r="E44" s="14" t="n"/>
      <c r="F44" s="14" t="n">
        <v>1878000</v>
      </c>
      <c r="G44" s="14" t="n"/>
      <c r="H44" s="13" t="n">
        <v>1878000</v>
      </c>
      <c r="I44" s="13">
        <f>+VLOOKUP(D44,'[1]BG TND'!$C$1:$C$65531,1,0)</f>
        <v/>
      </c>
      <c r="J44" s="15" t="inlineStr">
        <is>
          <t>Employee Loans</t>
        </is>
      </c>
      <c r="K44" s="16" t="n">
        <v>2144.966</v>
      </c>
      <c r="L44" s="16" t="n">
        <v>69.15000000000001</v>
      </c>
      <c r="M44" s="16" t="n">
        <v>-2600.16</v>
      </c>
      <c r="N44" s="16" t="n">
        <v>-1563.937</v>
      </c>
      <c r="O44" s="17" t="n">
        <v>-1022.723</v>
      </c>
      <c r="P44" s="18" t="n">
        <v>-8456.367</v>
      </c>
      <c r="Q44" s="19" t="n">
        <v>3229.486</v>
      </c>
      <c r="R44" s="19" t="n"/>
      <c r="S44" s="19" t="n">
        <v>-7128.364</v>
      </c>
      <c r="T44" s="20" t="inlineStr">
        <is>
          <t>Autres actifs courants</t>
        </is>
      </c>
      <c r="U44" s="20" t="inlineStr">
        <is>
          <t>Autres actifs courants</t>
        </is>
      </c>
      <c r="V44" s="1" t="inlineStr">
        <is>
          <t>Personnel avances et acomptes</t>
        </is>
      </c>
      <c r="W44" s="17">
        <f>O44-N44</f>
        <v/>
      </c>
      <c r="X44" s="17">
        <f>#REF!-O44</f>
        <v/>
      </c>
    </row>
    <row r="45" ht="15" customHeight="1">
      <c r="A45" s="1" t="inlineStr">
        <is>
          <t>BS</t>
        </is>
      </c>
      <c r="B45" s="1" t="inlineStr">
        <is>
          <t>BS</t>
        </is>
      </c>
      <c r="C45" s="1" t="inlineStr">
        <is>
          <t>1</t>
        </is>
      </c>
      <c r="D45" s="13" t="n">
        <v>1879000</v>
      </c>
      <c r="E45" s="14" t="n"/>
      <c r="F45" s="14" t="n">
        <v>1879000</v>
      </c>
      <c r="G45" s="14" t="n"/>
      <c r="H45" s="13" t="n">
        <v>1879000</v>
      </c>
      <c r="I45" s="13">
        <f>+VLOOKUP(D45,'[1]BG TND'!$C$1:$C$65531,1,0)</f>
        <v/>
      </c>
      <c r="J45" s="15" t="inlineStr">
        <is>
          <t>Empl Bens Advances</t>
        </is>
      </c>
      <c r="K45" s="16" t="n">
        <v>-73910.288</v>
      </c>
      <c r="L45" s="16" t="n">
        <v>-58899.9</v>
      </c>
      <c r="M45" s="16" t="n">
        <v>-66906.3</v>
      </c>
      <c r="N45" s="16" t="n">
        <v>-48513.279</v>
      </c>
      <c r="O45" s="17" t="n">
        <v>-47302.574</v>
      </c>
      <c r="P45" s="18" t="n">
        <v>-87815.79399999999</v>
      </c>
      <c r="Q45" s="19" t="n">
        <v>-100263.402</v>
      </c>
      <c r="R45" s="19" t="n">
        <v>-202544.452</v>
      </c>
      <c r="S45" s="19" t="n">
        <v>-294738.679</v>
      </c>
      <c r="T45" s="20" t="inlineStr">
        <is>
          <t>Autres Passifs courants</t>
        </is>
      </c>
      <c r="U45" s="20" t="inlineStr">
        <is>
          <t>Autres Passifs courants</t>
        </is>
      </c>
      <c r="V45" s="20" t="inlineStr">
        <is>
          <t>Personnel rémunerations dues</t>
        </is>
      </c>
      <c r="W45" s="17">
        <f>O45-N45</f>
        <v/>
      </c>
      <c r="X45" s="17">
        <f>#REF!-O45</f>
        <v/>
      </c>
    </row>
    <row r="46" ht="15" customHeight="1">
      <c r="A46" s="1" t="inlineStr">
        <is>
          <t>BS</t>
        </is>
      </c>
      <c r="B46" s="1" t="inlineStr">
        <is>
          <t>BS</t>
        </is>
      </c>
      <c r="C46" s="1" t="inlineStr">
        <is>
          <t>1</t>
        </is>
      </c>
      <c r="D46" s="13" t="n">
        <v>1880000</v>
      </c>
      <c r="E46" s="14" t="n"/>
      <c r="F46" s="14" t="n"/>
      <c r="G46" s="14" t="n"/>
      <c r="H46" s="13" t="n">
        <v>1880000</v>
      </c>
      <c r="I46" s="13">
        <f>+VLOOKUP(D46,'[1]BG TND'!$C$1:$C$65531,1,0)</f>
        <v/>
      </c>
      <c r="J46" s="15" t="inlineStr">
        <is>
          <t>Deposits Paid</t>
        </is>
      </c>
      <c r="K46" s="16" t="n">
        <v>699837.175</v>
      </c>
      <c r="L46" s="16" t="n">
        <v>404837.18</v>
      </c>
      <c r="M46" s="16" t="n">
        <v>404837.18</v>
      </c>
      <c r="N46" s="16" t="n">
        <v>404837.175</v>
      </c>
      <c r="O46" s="17" t="n">
        <v>394237.175</v>
      </c>
      <c r="P46" s="18" t="n">
        <v>374999.995</v>
      </c>
      <c r="Q46" s="19" t="n">
        <v>374999.995</v>
      </c>
      <c r="R46" s="19" t="n">
        <v>0</v>
      </c>
      <c r="S46" s="19" t="n">
        <v>0</v>
      </c>
      <c r="T46" s="20" t="inlineStr">
        <is>
          <t>Immobilisations financières</t>
        </is>
      </c>
      <c r="U46" s="20" t="inlineStr">
        <is>
          <t>Immobilisations financières</t>
        </is>
      </c>
      <c r="V46" s="20" t="n"/>
      <c r="W46" s="17">
        <f>O46-N46</f>
        <v/>
      </c>
      <c r="X46" s="17">
        <f>#REF!-O46</f>
        <v/>
      </c>
    </row>
    <row r="47" ht="15" customHeight="1">
      <c r="A47" s="1" t="inlineStr">
        <is>
          <t>BS</t>
        </is>
      </c>
      <c r="B47" s="1" t="inlineStr">
        <is>
          <t>BS</t>
        </is>
      </c>
      <c r="C47" s="1" t="inlineStr">
        <is>
          <t>1</t>
        </is>
      </c>
      <c r="D47" s="13" t="n">
        <v>1880000</v>
      </c>
      <c r="E47" s="14" t="n"/>
      <c r="F47" s="14" t="n">
        <v>1880000</v>
      </c>
      <c r="G47" s="14" t="n"/>
      <c r="H47" s="13" t="n">
        <v>1880000</v>
      </c>
      <c r="I47" s="13">
        <f>+VLOOKUP(D47,'[1]BG TND'!$C$1:$C$65531,1,0)</f>
        <v/>
      </c>
      <c r="J47" s="15" t="inlineStr">
        <is>
          <t>Deposits Paid</t>
        </is>
      </c>
      <c r="K47" s="16" t="n">
        <v>0</v>
      </c>
      <c r="L47" s="16" t="n">
        <v>0</v>
      </c>
      <c r="M47" s="16" t="n">
        <v>674266.3100000001</v>
      </c>
      <c r="N47" s="16" t="n">
        <v>0</v>
      </c>
      <c r="O47" s="29" t="n">
        <v>0</v>
      </c>
      <c r="P47" s="30" t="n">
        <v>0</v>
      </c>
      <c r="Q47" s="31" t="n">
        <v>0</v>
      </c>
      <c r="R47" s="31" t="n">
        <v>0</v>
      </c>
      <c r="S47" s="31" t="n">
        <v>0</v>
      </c>
      <c r="T47" s="20" t="inlineStr">
        <is>
          <t>Liquidités et équivalents de liquidités</t>
        </is>
      </c>
      <c r="U47" s="20" t="inlineStr">
        <is>
          <t>Liquidités et équivalents de liquidités</t>
        </is>
      </c>
      <c r="V47" s="1" t="inlineStr">
        <is>
          <t>CITI BANK en devise</t>
        </is>
      </c>
      <c r="W47" s="17">
        <f>O47-N47</f>
        <v/>
      </c>
      <c r="X47" s="17">
        <f>#REF!-O47</f>
        <v/>
      </c>
    </row>
    <row r="48" ht="15" customHeight="1">
      <c r="A48" s="1" t="inlineStr">
        <is>
          <t>BS</t>
        </is>
      </c>
      <c r="B48" s="1" t="inlineStr">
        <is>
          <t>BS</t>
        </is>
      </c>
      <c r="C48" s="1" t="inlineStr">
        <is>
          <t>1</t>
        </is>
      </c>
      <c r="D48" s="13" t="n">
        <v>1878000</v>
      </c>
      <c r="E48" s="13" t="n">
        <v>1878000</v>
      </c>
      <c r="F48" s="15" t="inlineStr">
        <is>
          <t>Employee Loans</t>
        </is>
      </c>
      <c r="G48" s="17" t="n">
        <v>-8456.367</v>
      </c>
      <c r="H48" s="13" t="n">
        <v>1878000</v>
      </c>
      <c r="I48" s="19" t="n">
        <v>-9484.218000000001</v>
      </c>
      <c r="J48" s="15" t="inlineStr">
        <is>
          <t>Employee Loans</t>
        </is>
      </c>
      <c r="K48" s="20" t="inlineStr">
        <is>
          <t>Autres actifs courants</t>
        </is>
      </c>
      <c r="L48" s="1" t="inlineStr">
        <is>
          <t>Autres</t>
        </is>
      </c>
      <c r="M48" s="17" t="n">
        <v>541.2139999999999</v>
      </c>
      <c r="N48" s="17" t="n">
        <v>-6105.641</v>
      </c>
      <c r="P48" s="18" t="n"/>
      <c r="R48" s="19" t="n">
        <v>-9484.218000000001</v>
      </c>
      <c r="S48" s="19" t="n">
        <v>0</v>
      </c>
      <c r="U48" s="20" t="inlineStr">
        <is>
          <t>Autres actifs courants</t>
        </is>
      </c>
      <c r="V48" s="1" t="inlineStr">
        <is>
          <t>Autres</t>
        </is>
      </c>
    </row>
    <row r="49" ht="15" customHeight="1">
      <c r="A49" s="1" t="inlineStr">
        <is>
          <t>BS</t>
        </is>
      </c>
      <c r="B49" s="1" t="inlineStr">
        <is>
          <t>BS</t>
        </is>
      </c>
      <c r="C49" s="1" t="inlineStr">
        <is>
          <t>1</t>
        </is>
      </c>
      <c r="D49" s="13" t="n">
        <v>1890000</v>
      </c>
      <c r="E49" s="14" t="n"/>
      <c r="F49" s="14" t="n">
        <v>1890000</v>
      </c>
      <c r="G49" s="14" t="n"/>
      <c r="H49" s="13" t="n">
        <v>1890000</v>
      </c>
      <c r="I49" s="13">
        <f>+VLOOKUP(D49,'[1]BG TND'!$C$1:$C$65531,1,0)</f>
        <v/>
      </c>
      <c r="J49" s="15" t="inlineStr">
        <is>
          <t>Other Debtors</t>
        </is>
      </c>
      <c r="K49" s="16" t="n">
        <v>-26987.16</v>
      </c>
      <c r="L49" s="16" t="n">
        <v>372418.99</v>
      </c>
      <c r="M49" s="16" t="n">
        <v>411539.82</v>
      </c>
      <c r="N49" s="16" t="n">
        <v>448464.947</v>
      </c>
      <c r="O49" s="17" t="n">
        <v>460588.911</v>
      </c>
      <c r="P49" s="18" t="n">
        <v>461908.406</v>
      </c>
      <c r="Q49" s="18" t="n">
        <v>0.002</v>
      </c>
      <c r="R49" s="19" t="n">
        <v>-270481.21</v>
      </c>
      <c r="S49" s="19" t="n">
        <v>9921.883</v>
      </c>
      <c r="T49" s="20" t="inlineStr">
        <is>
          <t>Autres actifs courants</t>
        </is>
      </c>
      <c r="U49" s="20" t="inlineStr">
        <is>
          <t>Autres actifs courants</t>
        </is>
      </c>
      <c r="V49" s="20" t="inlineStr">
        <is>
          <t>Débiteurs &amp; créditeurs S.C.V</t>
        </is>
      </c>
      <c r="W49" s="17">
        <f>O49-N49</f>
        <v/>
      </c>
      <c r="X49" s="17">
        <f>#REF!-O49</f>
        <v/>
      </c>
    </row>
    <row r="50" ht="15" customHeight="1">
      <c r="A50" s="1" t="inlineStr">
        <is>
          <t>BS</t>
        </is>
      </c>
      <c r="B50" s="1" t="inlineStr">
        <is>
          <t>BS</t>
        </is>
      </c>
      <c r="C50" s="1" t="inlineStr">
        <is>
          <t>1</t>
        </is>
      </c>
      <c r="D50" s="13" t="n">
        <v>1910000</v>
      </c>
      <c r="E50" s="14" t="n"/>
      <c r="F50" s="14" t="n">
        <v>1910000</v>
      </c>
      <c r="G50" s="14" t="n"/>
      <c r="H50" s="13" t="n">
        <v>1910000</v>
      </c>
      <c r="I50" s="13">
        <f>+VLOOKUP(D50,'[1]BG TND'!$C$1:$C$65531,1,0)</f>
        <v/>
      </c>
      <c r="J50" s="15" t="inlineStr">
        <is>
          <t>Raw Materials</t>
        </is>
      </c>
      <c r="K50" s="16" t="n">
        <v>19638622.703</v>
      </c>
      <c r="L50" s="16" t="n">
        <v>10665632.01</v>
      </c>
      <c r="M50" s="16" t="n">
        <v>6714086.15</v>
      </c>
      <c r="N50" s="16" t="n">
        <v>8043851.884</v>
      </c>
      <c r="O50" s="17" t="n">
        <v>10835897.576</v>
      </c>
      <c r="P50" s="18" t="n">
        <v>14955733.25</v>
      </c>
      <c r="Q50" s="19" t="n">
        <v>25451572.617</v>
      </c>
      <c r="R50" s="19" t="n">
        <v>24531363.626</v>
      </c>
      <c r="S50" s="19" t="n">
        <v>32335807.355</v>
      </c>
      <c r="T50" s="20" t="inlineStr">
        <is>
          <t>Stocks</t>
        </is>
      </c>
      <c r="U50" s="20" t="inlineStr">
        <is>
          <t>Stocks</t>
        </is>
      </c>
      <c r="V50" s="20" t="inlineStr">
        <is>
          <t>Stock de matière première</t>
        </is>
      </c>
      <c r="W50" s="17">
        <f>O50-N50</f>
        <v/>
      </c>
      <c r="X50" s="17">
        <f>#REF!-O50</f>
        <v/>
      </c>
    </row>
    <row r="51" ht="15" customHeight="1">
      <c r="A51" s="1" t="inlineStr">
        <is>
          <t>BS</t>
        </is>
      </c>
      <c r="B51" s="1" t="inlineStr">
        <is>
          <t>BS</t>
        </is>
      </c>
      <c r="C51" s="1" t="inlineStr">
        <is>
          <t>1</t>
        </is>
      </c>
      <c r="D51" s="13" t="n">
        <v>1915000</v>
      </c>
      <c r="E51" s="14" t="n"/>
      <c r="F51" s="14" t="n">
        <v>1915000</v>
      </c>
      <c r="G51" s="14" t="n"/>
      <c r="H51" s="13" t="n">
        <v>1915000</v>
      </c>
      <c r="I51" s="13">
        <f>+VLOOKUP(D51,'[1]BG TND'!$C$1:$C$65531,1,0)</f>
        <v/>
      </c>
      <c r="J51" s="15" t="inlineStr">
        <is>
          <t>RM Goods in Transit</t>
        </is>
      </c>
      <c r="K51" s="16" t="n">
        <v>774475.324</v>
      </c>
      <c r="L51" s="16" t="n">
        <v>812116.2</v>
      </c>
      <c r="M51" s="16" t="n">
        <v>1556893.29</v>
      </c>
      <c r="N51" s="16" t="n">
        <v>1082461.385</v>
      </c>
      <c r="O51" s="17" t="n">
        <v>2858897.898</v>
      </c>
      <c r="P51" s="18" t="n">
        <v>210432.139</v>
      </c>
      <c r="Q51" s="19" t="n">
        <v>1577238.262</v>
      </c>
      <c r="R51" s="19" t="n">
        <v>1429913.896</v>
      </c>
      <c r="S51" s="19" t="n">
        <v>2108367.074</v>
      </c>
      <c r="T51" s="20" t="inlineStr">
        <is>
          <t>Stocks</t>
        </is>
      </c>
      <c r="U51" s="20" t="inlineStr">
        <is>
          <t>Stocks</t>
        </is>
      </c>
      <c r="V51" s="20" t="inlineStr">
        <is>
          <t>Stock en transit</t>
        </is>
      </c>
      <c r="W51" s="17">
        <f>O51-N51</f>
        <v/>
      </c>
      <c r="X51" s="17">
        <f>#REF!-O51</f>
        <v/>
      </c>
    </row>
    <row r="52" ht="15" customHeight="1">
      <c r="A52" s="1" t="inlineStr">
        <is>
          <t>BS</t>
        </is>
      </c>
      <c r="B52" s="1" t="inlineStr">
        <is>
          <t>BS</t>
        </is>
      </c>
      <c r="C52" s="1" t="inlineStr">
        <is>
          <t>1</t>
        </is>
      </c>
      <c r="D52" s="13" t="n">
        <v>1919000</v>
      </c>
      <c r="E52" s="14" t="n"/>
      <c r="F52" s="14" t="n">
        <v>1919000</v>
      </c>
      <c r="G52" s="14" t="n"/>
      <c r="H52" s="13" t="n">
        <v>1919000</v>
      </c>
      <c r="I52" s="13">
        <f>+VLOOKUP(D52,'[1]BG TND'!$C$1:$C$65531,1,0)</f>
        <v/>
      </c>
      <c r="J52" s="15" t="inlineStr">
        <is>
          <t>Raw Materials SC2 ad</t>
        </is>
      </c>
      <c r="K52" s="16" t="n">
        <v>0</v>
      </c>
      <c r="L52" s="16" t="n">
        <v>-664738.09</v>
      </c>
      <c r="M52" s="16" t="n">
        <v>664218.1800000001</v>
      </c>
      <c r="N52" s="16" t="n">
        <v>1657855.379</v>
      </c>
      <c r="O52" s="17" t="n">
        <v>1698319.1</v>
      </c>
      <c r="P52" s="18" t="n">
        <v>-360180.91</v>
      </c>
      <c r="Q52" s="19" t="n">
        <v>716048.6</v>
      </c>
      <c r="R52" s="19" t="n">
        <v>601594.1800000001</v>
      </c>
      <c r="S52" s="19" t="n">
        <v>2108028.57</v>
      </c>
      <c r="T52" s="20" t="inlineStr">
        <is>
          <t>Stocks</t>
        </is>
      </c>
      <c r="U52" s="20" t="inlineStr">
        <is>
          <t>Stocks</t>
        </is>
      </c>
      <c r="V52" s="20" t="inlineStr">
        <is>
          <t>Stock de matière première</t>
        </is>
      </c>
      <c r="W52" s="17">
        <f>O52-N52</f>
        <v/>
      </c>
      <c r="X52" s="17">
        <f>#REF!-O52</f>
        <v/>
      </c>
    </row>
    <row r="53" ht="15" customHeight="1">
      <c r="A53" s="1" t="inlineStr">
        <is>
          <t>BS</t>
        </is>
      </c>
      <c r="B53" s="1" t="inlineStr">
        <is>
          <t>BS</t>
        </is>
      </c>
      <c r="C53" s="1" t="inlineStr">
        <is>
          <t>1</t>
        </is>
      </c>
      <c r="D53" s="24" t="n">
        <v>1920000</v>
      </c>
      <c r="E53" s="25" t="n"/>
      <c r="F53" s="25" t="n"/>
      <c r="G53" s="25" t="n"/>
      <c r="H53" s="13" t="n">
        <v>1920000</v>
      </c>
      <c r="I53" s="13">
        <f>+VLOOKUP(D53,'[1]BG TND'!$C$1:$C$65531,1,0)</f>
        <v/>
      </c>
      <c r="J53" s="26" t="inlineStr">
        <is>
          <t>Raw material WAST provision</t>
        </is>
      </c>
      <c r="K53" s="19" t="n">
        <v>0</v>
      </c>
      <c r="L53" s="19" t="n">
        <v>0</v>
      </c>
      <c r="M53" s="19" t="n">
        <v>0</v>
      </c>
      <c r="N53" s="19" t="n">
        <v>-453362.604</v>
      </c>
      <c r="O53" s="17" t="n">
        <v>-618909.498</v>
      </c>
      <c r="P53" s="18" t="n">
        <v>-1327828.652</v>
      </c>
      <c r="Q53" s="19" t="n">
        <v>-2224221.858</v>
      </c>
      <c r="R53" s="19" t="n">
        <v>-2991627.253</v>
      </c>
      <c r="S53" s="19" t="n">
        <v>-936206.376</v>
      </c>
      <c r="T53" s="20" t="inlineStr">
        <is>
          <t>Moins: Provisions pour dépréciation Stock</t>
        </is>
      </c>
      <c r="U53" s="20" t="inlineStr">
        <is>
          <t>Moins: Provisions pour dépréciation Stock</t>
        </is>
      </c>
      <c r="V53" s="20" t="inlineStr">
        <is>
          <t>Provisions pour dépréciation Stock</t>
        </is>
      </c>
      <c r="W53" s="17">
        <f>O53-N53</f>
        <v/>
      </c>
      <c r="X53" s="17">
        <f>#REF!-O53</f>
        <v/>
      </c>
    </row>
    <row r="54" ht="15" customHeight="1">
      <c r="A54" s="1" t="inlineStr">
        <is>
          <t>BS</t>
        </is>
      </c>
      <c r="B54" s="1" t="inlineStr">
        <is>
          <t>BS</t>
        </is>
      </c>
      <c r="C54" s="1" t="inlineStr">
        <is>
          <t>1</t>
        </is>
      </c>
      <c r="D54" s="13" t="n">
        <v>1925000</v>
      </c>
      <c r="E54" s="14" t="n"/>
      <c r="F54" s="14" t="n">
        <v>1925000</v>
      </c>
      <c r="G54" s="14" t="n"/>
      <c r="H54" s="13" t="n">
        <v>1925000</v>
      </c>
      <c r="I54" s="13">
        <f>+VLOOKUP(D54,'[1]BG TND'!$C$1:$C$65531,1,0)</f>
        <v/>
      </c>
      <c r="J54" s="15" t="inlineStr">
        <is>
          <t>RM Dead Stock Prov</t>
        </is>
      </c>
      <c r="K54" s="16" t="n">
        <v>-11758737.141</v>
      </c>
      <c r="L54" s="16" t="n">
        <v>-6628884.52</v>
      </c>
      <c r="M54" s="16" t="n">
        <v>-1498451.72</v>
      </c>
      <c r="N54" s="16" t="n">
        <v>-545500.863</v>
      </c>
      <c r="O54" s="17" t="n">
        <v>-323475.737</v>
      </c>
      <c r="P54" s="18" t="n">
        <v>-295942.495</v>
      </c>
      <c r="Q54" s="19" t="n">
        <v>-225436.83</v>
      </c>
      <c r="R54" s="19" t="n">
        <v>-2294.01</v>
      </c>
      <c r="S54" s="19" t="n">
        <v>-1024623.895</v>
      </c>
      <c r="T54" s="20" t="inlineStr">
        <is>
          <t>Moins: Provisions pour dépréciation Stock</t>
        </is>
      </c>
      <c r="U54" s="20" t="inlineStr">
        <is>
          <t>Moins: Provisions pour dépréciation Stock</t>
        </is>
      </c>
      <c r="V54" s="20" t="inlineStr">
        <is>
          <t>Provisions pour dépréciation Stock</t>
        </is>
      </c>
      <c r="W54" s="17">
        <f>O54-N54</f>
        <v/>
      </c>
      <c r="X54" s="17">
        <f>#REF!-O54</f>
        <v/>
      </c>
    </row>
    <row r="55" ht="15" customHeight="1">
      <c r="A55" s="1" t="inlineStr">
        <is>
          <t>BS</t>
        </is>
      </c>
      <c r="B55" s="1" t="inlineStr">
        <is>
          <t>BS</t>
        </is>
      </c>
      <c r="C55" s="1" t="inlineStr">
        <is>
          <t>1</t>
        </is>
      </c>
      <c r="D55" s="13" t="n">
        <v>1930000</v>
      </c>
      <c r="E55" s="14" t="n"/>
      <c r="F55" s="14" t="n">
        <v>1930000</v>
      </c>
      <c r="G55" s="14" t="n"/>
      <c r="H55" s="13" t="n">
        <v>1930000</v>
      </c>
      <c r="I55" s="13">
        <f>+VLOOKUP(D55,'[1]BG TND'!$C$1:$C$65531,1,0)</f>
        <v/>
      </c>
      <c r="J55" s="15" t="inlineStr">
        <is>
          <t>Sub Assembled Goods</t>
        </is>
      </c>
      <c r="K55" s="16" t="n">
        <v>3492839.092</v>
      </c>
      <c r="L55" s="16" t="n">
        <v>1898736.65</v>
      </c>
      <c r="M55" s="16" t="n">
        <v>620677.29</v>
      </c>
      <c r="N55" s="16" t="n">
        <v>586756.5379999999</v>
      </c>
      <c r="O55" s="17" t="n">
        <v>797667.431</v>
      </c>
      <c r="P55" s="18" t="n">
        <v>1108319.507</v>
      </c>
      <c r="Q55" s="19" t="n">
        <v>1401753.421</v>
      </c>
      <c r="R55" s="19" t="n">
        <v>1609441.06</v>
      </c>
      <c r="S55" s="19" t="n">
        <v>2532349.004</v>
      </c>
      <c r="T55" s="20" t="inlineStr">
        <is>
          <t>Stocks</t>
        </is>
      </c>
      <c r="U55" s="20" t="inlineStr">
        <is>
          <t>Stocks</t>
        </is>
      </c>
      <c r="V55" s="20" t="inlineStr">
        <is>
          <t>Stock de produits en cours</t>
        </is>
      </c>
      <c r="W55" s="17">
        <f>O55-N55</f>
        <v/>
      </c>
      <c r="X55" s="17">
        <f>#REF!-O55</f>
        <v/>
      </c>
    </row>
    <row r="56" ht="15" customHeight="1">
      <c r="A56" s="1" t="inlineStr">
        <is>
          <t>BS</t>
        </is>
      </c>
      <c r="B56" s="1" t="inlineStr">
        <is>
          <t>BS</t>
        </is>
      </c>
      <c r="C56" s="1" t="inlineStr">
        <is>
          <t>1</t>
        </is>
      </c>
      <c r="D56" s="13" t="n">
        <v>1949000</v>
      </c>
      <c r="E56" s="14" t="n"/>
      <c r="F56" s="14" t="n">
        <v>1949000</v>
      </c>
      <c r="G56" s="14" t="n"/>
      <c r="H56" s="13" t="n">
        <v>1949000</v>
      </c>
      <c r="I56" s="13">
        <f>+VLOOKUP(D56,'[1]BG TND'!$C$1:$C$65531,1,0)</f>
        <v/>
      </c>
      <c r="J56" s="15" t="inlineStr">
        <is>
          <t>Work in Progress SC2</t>
        </is>
      </c>
      <c r="K56" s="16" t="n">
        <v>0</v>
      </c>
      <c r="L56" s="16" t="n">
        <v>-109398.84</v>
      </c>
      <c r="M56" s="16" t="n">
        <v>85996.73</v>
      </c>
      <c r="N56" s="16" t="n">
        <v>139478.98</v>
      </c>
      <c r="O56" s="17" t="n">
        <v>103827.49</v>
      </c>
      <c r="P56" s="18" t="n">
        <v>-54754.88</v>
      </c>
      <c r="Q56" s="19" t="n">
        <v>-31911.67</v>
      </c>
      <c r="R56" s="19" t="n">
        <v>88193.25</v>
      </c>
      <c r="S56" s="19" t="n">
        <v>-89055.48</v>
      </c>
      <c r="T56" s="20" t="inlineStr">
        <is>
          <t>Stocks</t>
        </is>
      </c>
      <c r="U56" s="20" t="inlineStr">
        <is>
          <t>Stocks</t>
        </is>
      </c>
      <c r="V56" s="20" t="inlineStr">
        <is>
          <t>Stock de produits en cours</t>
        </is>
      </c>
      <c r="W56" s="17">
        <f>O56-N56</f>
        <v/>
      </c>
      <c r="X56" s="17">
        <f>#REF!-O56</f>
        <v/>
      </c>
    </row>
    <row r="57" ht="15" customHeight="1">
      <c r="A57" s="1" t="inlineStr">
        <is>
          <t>BS</t>
        </is>
      </c>
      <c r="B57" s="1" t="inlineStr">
        <is>
          <t>BS</t>
        </is>
      </c>
      <c r="C57" s="1" t="inlineStr">
        <is>
          <t>1</t>
        </is>
      </c>
      <c r="D57" s="13" t="n">
        <v>1950000</v>
      </c>
      <c r="E57" s="14" t="n"/>
      <c r="F57" s="14" t="n">
        <v>1950000</v>
      </c>
      <c r="G57" s="14" t="n"/>
      <c r="H57" s="13" t="n">
        <v>1950000</v>
      </c>
      <c r="I57" s="13">
        <f>+VLOOKUP(D57,'[1]BG TND'!$C$1:$C$65531,1,0)</f>
        <v/>
      </c>
      <c r="J57" s="15" t="inlineStr">
        <is>
          <t>Man Finished Goods</t>
        </is>
      </c>
      <c r="K57" s="16" t="n">
        <v>882655.215</v>
      </c>
      <c r="L57" s="16" t="n">
        <v>340507.54</v>
      </c>
      <c r="M57" s="16" t="n">
        <v>491431.07</v>
      </c>
      <c r="N57" s="16" t="n">
        <v>901126.993</v>
      </c>
      <c r="O57" s="17" t="n">
        <v>817097.41</v>
      </c>
      <c r="P57" s="18" t="n">
        <v>167446.308</v>
      </c>
      <c r="Q57" s="19" t="n">
        <v>1131646.839</v>
      </c>
      <c r="R57" s="19" t="n">
        <v>2396392.764</v>
      </c>
      <c r="S57" s="19" t="n">
        <v>2463878.335</v>
      </c>
      <c r="T57" s="20" t="inlineStr">
        <is>
          <t>Stocks</t>
        </is>
      </c>
      <c r="U57" s="20" t="inlineStr">
        <is>
          <t>Stocks</t>
        </is>
      </c>
      <c r="V57" s="20" t="inlineStr">
        <is>
          <t>Stock de produits finis</t>
        </is>
      </c>
      <c r="W57" s="17">
        <f>O57-N57</f>
        <v/>
      </c>
      <c r="X57" s="17">
        <f>#REF!-O57</f>
        <v/>
      </c>
    </row>
    <row r="58" ht="15" customHeight="1">
      <c r="A58" s="1" t="inlineStr">
        <is>
          <t>BS</t>
        </is>
      </c>
      <c r="B58" s="1" t="inlineStr">
        <is>
          <t>BS</t>
        </is>
      </c>
      <c r="C58" s="1" t="inlineStr">
        <is>
          <t>1</t>
        </is>
      </c>
      <c r="D58" s="33" t="n">
        <v>1955000</v>
      </c>
      <c r="E58" s="25" t="n"/>
      <c r="F58" s="25" t="n"/>
      <c r="G58" s="25" t="n"/>
      <c r="H58" s="33" t="n">
        <v>1955000</v>
      </c>
      <c r="I58" s="13">
        <f>+VLOOKUP(D58,'[1]BG TND'!$C$1:$C$65531,1,0)</f>
        <v/>
      </c>
      <c r="J58" t="inlineStr">
        <is>
          <t>Finished goods cut-off</t>
        </is>
      </c>
      <c r="O58" s="35" t="n">
        <v>2004973.217</v>
      </c>
      <c r="P58" s="36" t="n">
        <v>0</v>
      </c>
      <c r="Q58" s="37" t="n">
        <v>0</v>
      </c>
      <c r="R58" s="37" t="n">
        <v>0</v>
      </c>
      <c r="S58" s="37" t="n">
        <v>0</v>
      </c>
      <c r="U58" s="1" t="inlineStr">
        <is>
          <t>Stocks</t>
        </is>
      </c>
      <c r="V58" s="20" t="inlineStr">
        <is>
          <t>Stock de produits en cours</t>
        </is>
      </c>
      <c r="W58" s="17">
        <f>O58-N58</f>
        <v/>
      </c>
      <c r="X58" s="17">
        <f>#REF!-O58</f>
        <v/>
      </c>
    </row>
    <row r="59" ht="15" customHeight="1">
      <c r="A59" s="1" t="inlineStr">
        <is>
          <t>BS</t>
        </is>
      </c>
      <c r="B59" s="1" t="inlineStr">
        <is>
          <t>BS</t>
        </is>
      </c>
      <c r="C59" s="1" t="inlineStr">
        <is>
          <t>1</t>
        </is>
      </c>
      <c r="D59" s="13" t="n">
        <v>1960000</v>
      </c>
      <c r="E59" s="14" t="n"/>
      <c r="F59" s="14" t="n">
        <v>1960000</v>
      </c>
      <c r="G59" s="14" t="n"/>
      <c r="H59" s="13" t="n">
        <v>1960000</v>
      </c>
      <c r="I59" s="13">
        <f>+VLOOKUP(D59,'[1]BG TND'!$C$1:$C$65531,1,0)</f>
        <v/>
      </c>
      <c r="J59" s="15" t="inlineStr">
        <is>
          <t>PG for Resale</t>
        </is>
      </c>
      <c r="K59" s="16" t="n">
        <v>99043.12</v>
      </c>
      <c r="L59" s="16" t="n">
        <v>51955.29</v>
      </c>
      <c r="M59" s="16" t="n">
        <v>27932.54</v>
      </c>
      <c r="N59" s="16" t="n">
        <v>19721.361</v>
      </c>
      <c r="O59" s="17" t="n">
        <v>0</v>
      </c>
      <c r="P59" s="18" t="n">
        <v>0</v>
      </c>
      <c r="Q59" s="19" t="n">
        <v>0</v>
      </c>
      <c r="R59" s="19" t="n">
        <v>0</v>
      </c>
      <c r="S59" s="19" t="n">
        <v>0</v>
      </c>
      <c r="T59" s="20" t="inlineStr">
        <is>
          <t>Stocks</t>
        </is>
      </c>
      <c r="U59" s="20" t="inlineStr">
        <is>
          <t>Stocks</t>
        </is>
      </c>
      <c r="V59" s="20" t="inlineStr">
        <is>
          <t>Stock de produits finis</t>
        </is>
      </c>
      <c r="W59" s="17">
        <f>O59-N59</f>
        <v/>
      </c>
      <c r="X59" s="17">
        <f>#REF!-O59</f>
        <v/>
      </c>
    </row>
    <row r="60" ht="15" customHeight="1">
      <c r="A60" s="1" t="inlineStr">
        <is>
          <t>BS</t>
        </is>
      </c>
      <c r="B60" s="1" t="inlineStr">
        <is>
          <t>BS</t>
        </is>
      </c>
      <c r="C60" s="1" t="inlineStr">
        <is>
          <t>1</t>
        </is>
      </c>
      <c r="D60" s="24" t="n">
        <v>1975000</v>
      </c>
      <c r="E60" s="25" t="n"/>
      <c r="F60" s="25" t="n"/>
      <c r="G60" s="25" t="n"/>
      <c r="H60" s="13" t="n">
        <v>1975000</v>
      </c>
      <c r="I60" s="13">
        <f>+VLOOKUP(D60,'[1]BG TND'!$C$1:$C$65531,1,0)</f>
        <v/>
      </c>
      <c r="J60" s="26" t="inlineStr">
        <is>
          <t>Purchased/Finished Goods adjustment abo</t>
        </is>
      </c>
      <c r="K60" s="19" t="n">
        <v>0</v>
      </c>
      <c r="L60" s="19" t="n">
        <v>0</v>
      </c>
      <c r="M60" s="19" t="n">
        <v>0</v>
      </c>
      <c r="N60" s="19" t="n">
        <v>-127255.943</v>
      </c>
      <c r="O60" s="17" t="n">
        <v>-356387.384</v>
      </c>
      <c r="P60" s="18" t="n">
        <v>-348817.401</v>
      </c>
      <c r="Q60" s="19" t="n">
        <v>0</v>
      </c>
      <c r="R60" s="19" t="n">
        <v>0</v>
      </c>
      <c r="S60" s="19" t="n">
        <v>0</v>
      </c>
      <c r="T60" s="20" t="inlineStr">
        <is>
          <t>Moins: Provisions pour dépréciation Stock</t>
        </is>
      </c>
      <c r="U60" s="20" t="inlineStr">
        <is>
          <t>Moins: Provisions pour dépréciation Stock</t>
        </is>
      </c>
      <c r="V60" s="20" t="inlineStr">
        <is>
          <t>Provisions pour dépréciation Stock</t>
        </is>
      </c>
      <c r="W60" s="17">
        <f>O60-N60</f>
        <v/>
      </c>
      <c r="X60" s="17">
        <f>#REF!-O60</f>
        <v/>
      </c>
    </row>
    <row r="61" ht="15" customHeight="1">
      <c r="A61" s="1" t="inlineStr">
        <is>
          <t>BS</t>
        </is>
      </c>
      <c r="B61" s="1" t="inlineStr">
        <is>
          <t>BS</t>
        </is>
      </c>
      <c r="C61" s="1" t="inlineStr">
        <is>
          <t>1</t>
        </is>
      </c>
      <c r="D61" s="13" t="n">
        <v>1979000</v>
      </c>
      <c r="E61" s="14" t="n"/>
      <c r="F61" s="14" t="n">
        <v>1979000</v>
      </c>
      <c r="G61" s="14" t="n"/>
      <c r="H61" s="13" t="n">
        <v>1979000</v>
      </c>
      <c r="I61" s="13">
        <f>+VLOOKUP(D61,'[1]BG TND'!$C$1:$C$65531,1,0)</f>
        <v/>
      </c>
      <c r="J61" s="15" t="inlineStr">
        <is>
          <t>Finished Goods SC2</t>
        </is>
      </c>
      <c r="K61" s="16" t="n">
        <v>0</v>
      </c>
      <c r="L61" s="16" t="n">
        <v>4880.8</v>
      </c>
      <c r="M61" s="16" t="n">
        <v>51618.85</v>
      </c>
      <c r="N61" s="16" t="n">
        <v>66208.568</v>
      </c>
      <c r="O61" s="17" t="n">
        <v>113475.59</v>
      </c>
      <c r="P61" s="18" t="n">
        <v>-2204.49</v>
      </c>
      <c r="Q61" s="19" t="n">
        <v>-145109.62</v>
      </c>
      <c r="R61" s="19" t="n">
        <v>62753.32</v>
      </c>
      <c r="S61" s="19" t="n">
        <v>-75172.49000000001</v>
      </c>
      <c r="T61" s="20" t="inlineStr">
        <is>
          <t>Stocks</t>
        </is>
      </c>
      <c r="U61" s="20" t="inlineStr">
        <is>
          <t>Stocks</t>
        </is>
      </c>
      <c r="V61" s="20" t="inlineStr">
        <is>
          <t>Stock de produits finis</t>
        </is>
      </c>
      <c r="W61" s="17">
        <f>O61-N61</f>
        <v/>
      </c>
      <c r="X61" s="17">
        <f>#REF!-O61</f>
        <v/>
      </c>
    </row>
    <row r="62" ht="15" customHeight="1">
      <c r="A62" s="1" t="inlineStr">
        <is>
          <t>BS</t>
        </is>
      </c>
      <c r="B62" s="1" t="inlineStr">
        <is>
          <t>BS</t>
        </is>
      </c>
      <c r="C62" s="1" t="inlineStr">
        <is>
          <t>1</t>
        </is>
      </c>
      <c r="D62" s="13" t="n">
        <v>1980000</v>
      </c>
      <c r="E62" s="14" t="n"/>
      <c r="F62" s="14" t="n">
        <v>1980000</v>
      </c>
      <c r="G62" s="14" t="n"/>
      <c r="H62" s="13" t="n">
        <v>1980000</v>
      </c>
      <c r="I62" s="13">
        <f>+VLOOKUP(D62,'[1]BG TND'!$C$1:$C$65531,1,0)</f>
        <v/>
      </c>
      <c r="J62" s="15" t="inlineStr">
        <is>
          <t>Non Trade Inventory</t>
        </is>
      </c>
      <c r="K62" s="16" t="n">
        <v>1327582.608</v>
      </c>
      <c r="L62" s="16" t="n">
        <v>1025388.48</v>
      </c>
      <c r="M62" s="16" t="n">
        <v>1155520.21</v>
      </c>
      <c r="N62" s="16" t="n">
        <v>1655657.803</v>
      </c>
      <c r="O62" s="17" t="n">
        <v>1370427.587</v>
      </c>
      <c r="P62" s="18" t="n">
        <v>1286313.876</v>
      </c>
      <c r="Q62" s="19" t="n">
        <v>1328734.469</v>
      </c>
      <c r="R62" s="19" t="n">
        <v>1299927.592</v>
      </c>
      <c r="S62" s="19" t="n">
        <v>1092120.692</v>
      </c>
      <c r="T62" s="20" t="inlineStr">
        <is>
          <t>Stocks</t>
        </is>
      </c>
      <c r="U62" s="20" t="inlineStr">
        <is>
          <t>Stocks</t>
        </is>
      </c>
      <c r="V62" s="20" t="inlineStr">
        <is>
          <t>Stock de pièces de rechange</t>
        </is>
      </c>
      <c r="W62" s="17">
        <f>O62-N62</f>
        <v/>
      </c>
      <c r="X62" s="17">
        <f>#REF!-O62</f>
        <v/>
      </c>
    </row>
    <row r="63" ht="15" customHeight="1">
      <c r="A63" s="1" t="inlineStr">
        <is>
          <t>BS</t>
        </is>
      </c>
      <c r="B63" s="1" t="inlineStr">
        <is>
          <t>BS</t>
        </is>
      </c>
      <c r="C63" s="1" t="inlineStr">
        <is>
          <t>1</t>
        </is>
      </c>
      <c r="D63" s="13" t="n">
        <v>1981000</v>
      </c>
      <c r="E63" s="14" t="n"/>
      <c r="F63" s="14" t="n"/>
      <c r="G63" s="14" t="n"/>
      <c r="H63" s="13" t="n">
        <v>1981000</v>
      </c>
      <c r="I63" s="13">
        <f>+VLOOKUP(D63,'[1]BG TND'!$C$1:$C$65531,1,0)</f>
        <v/>
      </c>
      <c r="J63" s="14" t="inlineStr">
        <is>
          <t>Returnable Packaging</t>
        </is>
      </c>
      <c r="K63" s="19" t="n">
        <v>0</v>
      </c>
      <c r="L63" s="19" t="n">
        <v>0</v>
      </c>
      <c r="M63" s="19" t="n">
        <v>0</v>
      </c>
      <c r="N63" s="19" t="n">
        <v>0</v>
      </c>
      <c r="O63" s="17" t="n">
        <v>0</v>
      </c>
      <c r="P63" s="18" t="n">
        <v>0</v>
      </c>
      <c r="Q63" s="19" t="n">
        <v>0</v>
      </c>
      <c r="R63" s="19" t="n">
        <v>0</v>
      </c>
      <c r="S63" s="19" t="n">
        <v>0</v>
      </c>
      <c r="T63" s="20" t="inlineStr">
        <is>
          <t>Stocks</t>
        </is>
      </c>
      <c r="U63" s="20" t="inlineStr">
        <is>
          <t>Stocks</t>
        </is>
      </c>
      <c r="W63" s="17">
        <f>O63-N63</f>
        <v/>
      </c>
      <c r="X63" s="17">
        <f>#REF!-O63</f>
        <v/>
      </c>
    </row>
    <row r="64" ht="15" customHeight="1">
      <c r="A64" s="1" t="inlineStr">
        <is>
          <t>BS</t>
        </is>
      </c>
      <c r="B64" s="1" t="inlineStr">
        <is>
          <t>BS</t>
        </is>
      </c>
      <c r="C64" s="1" t="inlineStr">
        <is>
          <t>2</t>
        </is>
      </c>
      <c r="D64" s="13" t="n">
        <v>2120000</v>
      </c>
      <c r="E64" s="14">
        <f>+VLOOKUP(D64,'[2]GL Accounts list'!B$1:O$1145,14,0)</f>
        <v/>
      </c>
      <c r="F64" s="14" t="n">
        <v>2120000</v>
      </c>
      <c r="G64" s="14" t="n"/>
      <c r="H64" s="13" t="n">
        <v>2120000</v>
      </c>
      <c r="I64" s="13">
        <f>+VLOOKUP(D64,'[1]BG TND'!$C$1:$C$65531,1,0)</f>
        <v/>
      </c>
      <c r="J64" s="15" t="inlineStr">
        <is>
          <t>FA Cost Buildings</t>
        </is>
      </c>
      <c r="K64" s="16" t="n">
        <v>1147775.431</v>
      </c>
      <c r="L64" s="16" t="n">
        <v>1158580.43</v>
      </c>
      <c r="M64" s="16" t="n">
        <v>1383956.98</v>
      </c>
      <c r="N64" s="16" t="n">
        <v>2608381.044</v>
      </c>
      <c r="O64" s="17" t="n">
        <v>2978009.635</v>
      </c>
      <c r="P64" s="18" t="n">
        <v>2825722.669</v>
      </c>
      <c r="Q64" s="19" t="n">
        <v>2836122.669</v>
      </c>
      <c r="R64" s="19" t="n">
        <v>2835022.669</v>
      </c>
      <c r="S64" s="19" t="n">
        <v>2845526.163</v>
      </c>
      <c r="T64" s="41" t="inlineStr">
        <is>
          <t>Immobilisations corporelles</t>
        </is>
      </c>
      <c r="U64" s="20" t="inlineStr">
        <is>
          <t>Immobilisations corporelles</t>
        </is>
      </c>
      <c r="V64" s="20" t="inlineStr">
        <is>
          <t xml:space="preserve">Construction </t>
        </is>
      </c>
      <c r="W64" s="17">
        <f>O64-N64</f>
        <v/>
      </c>
      <c r="X64" s="17">
        <f>#REF!-O64</f>
        <v/>
      </c>
    </row>
    <row r="65" ht="15" customHeight="1">
      <c r="A65" s="1" t="inlineStr">
        <is>
          <t>BS</t>
        </is>
      </c>
      <c r="B65" s="1" t="inlineStr">
        <is>
          <t>BS</t>
        </is>
      </c>
      <c r="C65" s="1" t="inlineStr">
        <is>
          <t>2</t>
        </is>
      </c>
      <c r="D65" s="13" t="n">
        <v>2130000</v>
      </c>
      <c r="E65" s="14">
        <f>+VLOOKUP(D65,'[2]GL Accounts list'!B$1:O$1145,14,0)</f>
        <v/>
      </c>
      <c r="F65" s="14" t="n">
        <v>2130000</v>
      </c>
      <c r="G65" s="14" t="n"/>
      <c r="H65" s="13" t="n">
        <v>2130000</v>
      </c>
      <c r="I65" s="13">
        <f>+VLOOKUP(D65,'[1]BG TND'!$C$1:$C$65531,1,0)</f>
        <v/>
      </c>
      <c r="J65" s="15" t="inlineStr">
        <is>
          <t>FA Cost L'hold Imp</t>
        </is>
      </c>
      <c r="K65" s="16" t="n">
        <v>970458.606</v>
      </c>
      <c r="L65" s="16" t="n">
        <v>1382972.86</v>
      </c>
      <c r="M65" s="16" t="n">
        <v>1257157.7</v>
      </c>
      <c r="N65" s="16" t="n">
        <v>1198403.106</v>
      </c>
      <c r="O65" s="17" t="n">
        <v>1209742.306</v>
      </c>
      <c r="P65" s="18" t="n">
        <v>1209742.306</v>
      </c>
      <c r="Q65" s="19" t="n">
        <v>1209742.306</v>
      </c>
      <c r="R65" s="19" t="n">
        <v>1392880.41</v>
      </c>
      <c r="S65" s="19" t="n">
        <v>1392880.41</v>
      </c>
      <c r="T65" s="41" t="inlineStr">
        <is>
          <t>Immobilisations corporelles</t>
        </is>
      </c>
      <c r="U65" s="20" t="inlineStr">
        <is>
          <t>Immobilisations corporelles</t>
        </is>
      </c>
      <c r="V65" s="20" t="inlineStr">
        <is>
          <t xml:space="preserve">Construction </t>
        </is>
      </c>
      <c r="W65" s="17">
        <f>O65-N65</f>
        <v/>
      </c>
      <c r="X65" s="17">
        <f>#REF!-O65</f>
        <v/>
      </c>
    </row>
    <row r="66" ht="15" customHeight="1">
      <c r="A66" s="1" t="inlineStr">
        <is>
          <t>BS</t>
        </is>
      </c>
      <c r="B66" s="1" t="inlineStr">
        <is>
          <t>BS</t>
        </is>
      </c>
      <c r="C66" s="1" t="inlineStr">
        <is>
          <t>2</t>
        </is>
      </c>
      <c r="D66" s="13" t="n">
        <v>2140000</v>
      </c>
      <c r="E66" s="14">
        <f>+VLOOKUP(D66,'[2]GL Accounts list'!B$1:O$1145,14,0)</f>
        <v/>
      </c>
      <c r="F66" s="14" t="n">
        <v>2140000</v>
      </c>
      <c r="G66" s="14">
        <f>+F66</f>
        <v/>
      </c>
      <c r="H66" s="13" t="n">
        <v>2140000</v>
      </c>
      <c r="I66" s="13">
        <f>+VLOOKUP(D66,'[1]BG TND'!$C$1:$C$65531,1,0)</f>
        <v/>
      </c>
      <c r="J66" s="15" t="inlineStr">
        <is>
          <t>FA Cost M&amp;E Office</t>
        </is>
      </c>
      <c r="K66" s="16" t="n">
        <v>353304.937</v>
      </c>
      <c r="L66" s="16" t="n">
        <v>354469.65</v>
      </c>
      <c r="M66" s="16" t="n">
        <v>346829.43</v>
      </c>
      <c r="N66" s="16" t="n">
        <v>325257.206</v>
      </c>
      <c r="O66" s="17" t="n">
        <v>201742.715</v>
      </c>
      <c r="P66" s="18" t="n">
        <v>200019.805</v>
      </c>
      <c r="Q66" s="19" t="n">
        <v>178096.696</v>
      </c>
      <c r="R66" s="19" t="n">
        <v>201929.442</v>
      </c>
      <c r="S66" s="19" t="n">
        <v>201929.442</v>
      </c>
      <c r="T66" s="41" t="inlineStr">
        <is>
          <t>Immobilisations corporelles</t>
        </is>
      </c>
      <c r="U66" s="20" t="inlineStr">
        <is>
          <t>Immobilisations corporelles</t>
        </is>
      </c>
      <c r="V66" s="20" t="inlineStr">
        <is>
          <t>Machines et équipements</t>
        </is>
      </c>
      <c r="W66" s="17">
        <f>O66-N66</f>
        <v/>
      </c>
      <c r="X66" s="17">
        <f>#REF!-O66</f>
        <v/>
      </c>
    </row>
    <row r="67" ht="15" customHeight="1">
      <c r="A67" s="1" t="inlineStr">
        <is>
          <t>BS</t>
        </is>
      </c>
      <c r="B67" s="1" t="inlineStr">
        <is>
          <t>BS</t>
        </is>
      </c>
      <c r="C67" s="1" t="inlineStr">
        <is>
          <t>2</t>
        </is>
      </c>
      <c r="D67" s="13" t="n">
        <v>2141000</v>
      </c>
      <c r="E67" s="14">
        <f>+VLOOKUP(D67,'[2]GL Accounts list'!B$1:O$1145,14,0)</f>
        <v/>
      </c>
      <c r="F67" s="14" t="n">
        <v>2141000</v>
      </c>
      <c r="G67" s="14">
        <f>+F67</f>
        <v/>
      </c>
      <c r="H67" s="13" t="n">
        <v>2141000</v>
      </c>
      <c r="I67" s="13">
        <f>+VLOOKUP(D67,'[1]BG TND'!$C$1:$C$65531,1,0)</f>
        <v/>
      </c>
      <c r="J67" s="15" t="inlineStr">
        <is>
          <t>FA Cost M&amp;E Manuf</t>
        </is>
      </c>
      <c r="K67" s="16" t="n">
        <v>24127190.468</v>
      </c>
      <c r="L67" s="16" t="n">
        <v>25874308.19</v>
      </c>
      <c r="M67" s="16" t="n">
        <v>29744502.92</v>
      </c>
      <c r="N67" s="16" t="n">
        <v>30438258.76</v>
      </c>
      <c r="O67" s="17" t="n">
        <v>29375156.985</v>
      </c>
      <c r="P67" s="18" t="n">
        <v>35640042.995</v>
      </c>
      <c r="Q67" s="19" t="n">
        <v>40832475.901</v>
      </c>
      <c r="R67" s="19" t="n">
        <v>43740860.525</v>
      </c>
      <c r="S67" s="19" t="n">
        <v>57978735.647</v>
      </c>
      <c r="T67" s="41" t="inlineStr">
        <is>
          <t>Immobilisations corporelles</t>
        </is>
      </c>
      <c r="U67" s="20" t="inlineStr">
        <is>
          <t>Immobilisations corporelles</t>
        </is>
      </c>
      <c r="V67" s="20" t="inlineStr">
        <is>
          <t>Machines et équipements</t>
        </is>
      </c>
      <c r="W67" s="17">
        <f>O67-N67</f>
        <v/>
      </c>
      <c r="X67" s="17">
        <f>#REF!-O67</f>
        <v/>
      </c>
    </row>
    <row r="68" ht="15" customHeight="1">
      <c r="A68" s="1" t="inlineStr">
        <is>
          <t>BS</t>
        </is>
      </c>
      <c r="B68" s="1" t="inlineStr">
        <is>
          <t>BS</t>
        </is>
      </c>
      <c r="C68" s="1" t="inlineStr">
        <is>
          <t>2</t>
        </is>
      </c>
      <c r="D68" s="13" t="n">
        <v>2145000</v>
      </c>
      <c r="E68" s="14">
        <f>+VLOOKUP(D68,'[2]GL Accounts list'!B$1:O$1145,14,0)</f>
        <v/>
      </c>
      <c r="F68" s="14" t="n">
        <v>2145000</v>
      </c>
      <c r="G68" s="14">
        <f>+F68</f>
        <v/>
      </c>
      <c r="H68" s="13" t="n">
        <v>2145000</v>
      </c>
      <c r="I68" s="13">
        <f>+VLOOKUP(D68,'[1]BG TND'!$C$1:$C$65531,1,0)</f>
        <v/>
      </c>
      <c r="J68" s="15" t="inlineStr">
        <is>
          <t>FA Cost Computer</t>
        </is>
      </c>
      <c r="K68" s="16" t="n">
        <v>1101842.006</v>
      </c>
      <c r="L68" s="16" t="n">
        <v>1272336.97</v>
      </c>
      <c r="M68" s="16" t="n">
        <v>1472115.41</v>
      </c>
      <c r="N68" s="16" t="n">
        <v>1876626.955</v>
      </c>
      <c r="O68" s="17" t="n">
        <v>1899038.228</v>
      </c>
      <c r="P68" s="18" t="n">
        <v>2596808.188</v>
      </c>
      <c r="Q68" s="19" t="n">
        <v>2708494.978</v>
      </c>
      <c r="R68" s="19" t="n">
        <v>2670060.083</v>
      </c>
      <c r="S68" s="19" t="n">
        <v>3176016.365</v>
      </c>
      <c r="T68" s="41" t="inlineStr">
        <is>
          <t>Immobilisations corporelles</t>
        </is>
      </c>
      <c r="U68" s="20" t="inlineStr">
        <is>
          <t>Immobilisations corporelles</t>
        </is>
      </c>
      <c r="V68" s="20" t="inlineStr">
        <is>
          <t>Machines et équipements</t>
        </is>
      </c>
      <c r="W68" s="17">
        <f>O68-N68</f>
        <v/>
      </c>
      <c r="X68" s="17">
        <f>#REF!-O68</f>
        <v/>
      </c>
    </row>
    <row r="69" ht="15" customHeight="1">
      <c r="A69" s="1" t="inlineStr">
        <is>
          <t>BS</t>
        </is>
      </c>
      <c r="B69" s="1" t="inlineStr">
        <is>
          <t>BS</t>
        </is>
      </c>
      <c r="C69" s="1" t="inlineStr">
        <is>
          <t>2</t>
        </is>
      </c>
      <c r="D69" s="13" t="n">
        <v>2150000</v>
      </c>
      <c r="E69" s="14">
        <f>+VLOOKUP(D69,'[2]GL Accounts list'!B$1:O$1145,14,0)</f>
        <v/>
      </c>
      <c r="F69" s="14" t="n">
        <v>2150000</v>
      </c>
      <c r="G69" s="14">
        <f>+F69</f>
        <v/>
      </c>
      <c r="H69" s="13" t="n">
        <v>2150000</v>
      </c>
      <c r="I69" s="13">
        <f>+VLOOKUP(D69,'[1]BG TND'!$C$1:$C$65531,1,0)</f>
        <v/>
      </c>
      <c r="J69" s="15" t="inlineStr">
        <is>
          <t>FA Cost F&amp;F</t>
        </is>
      </c>
      <c r="K69" s="16" t="n">
        <v>0</v>
      </c>
      <c r="L69" s="16" t="n">
        <v>18516.2</v>
      </c>
      <c r="M69" s="16" t="n">
        <v>109971.98</v>
      </c>
      <c r="N69" s="16" t="n">
        <v>285303.469</v>
      </c>
      <c r="O69" s="17" t="n">
        <v>326238.96</v>
      </c>
      <c r="P69" s="18" t="n">
        <v>339478.079</v>
      </c>
      <c r="Q69" s="19" t="n">
        <v>339478.079</v>
      </c>
      <c r="R69" s="19" t="n">
        <v>512211.385</v>
      </c>
      <c r="S69" s="19" t="n">
        <v>511527.612</v>
      </c>
      <c r="T69" s="41" t="inlineStr">
        <is>
          <t>Immobilisations corporelles</t>
        </is>
      </c>
      <c r="U69" s="20" t="inlineStr">
        <is>
          <t>Immobilisations corporelles</t>
        </is>
      </c>
      <c r="V69" s="20" t="inlineStr">
        <is>
          <t>Outillages et fournitures</t>
        </is>
      </c>
      <c r="W69" s="17">
        <f>O69-N69</f>
        <v/>
      </c>
      <c r="X69" s="17">
        <f>#REF!-O69</f>
        <v/>
      </c>
    </row>
    <row r="70" ht="15" customHeight="1">
      <c r="A70" s="1" t="inlineStr">
        <is>
          <t>BS</t>
        </is>
      </c>
      <c r="B70" s="1" t="inlineStr">
        <is>
          <t>BS</t>
        </is>
      </c>
      <c r="C70" s="1" t="inlineStr">
        <is>
          <t>2</t>
        </is>
      </c>
      <c r="D70" s="13" t="n">
        <v>2160000</v>
      </c>
      <c r="E70" s="14">
        <f>+VLOOKUP(D70,'[2]GL Accounts list'!B$1:O$1145,14,0)</f>
        <v/>
      </c>
      <c r="F70" s="14" t="n">
        <v>2160000</v>
      </c>
      <c r="G70" s="14">
        <f>+F70</f>
        <v/>
      </c>
      <c r="H70" s="13" t="n">
        <v>2160000</v>
      </c>
      <c r="I70" s="13">
        <f>+VLOOKUP(D70,'[1]BG TND'!$C$1:$C$65531,1,0)</f>
        <v/>
      </c>
      <c r="J70" s="15" t="inlineStr">
        <is>
          <t>FA Cost Vehicles</t>
        </is>
      </c>
      <c r="K70" s="16" t="n">
        <v>204484.464</v>
      </c>
      <c r="L70" s="16" t="n">
        <v>592522.53</v>
      </c>
      <c r="M70" s="16" t="n">
        <v>678592.74</v>
      </c>
      <c r="N70" s="16" t="n">
        <v>608747.028</v>
      </c>
      <c r="O70" s="17" t="n">
        <v>639724.308</v>
      </c>
      <c r="P70" s="18" t="n">
        <v>674959.446</v>
      </c>
      <c r="Q70" s="19" t="n">
        <v>1323089.021</v>
      </c>
      <c r="R70" s="19" t="n">
        <v>1403203.772</v>
      </c>
      <c r="S70" s="19" t="n">
        <v>1403203.772</v>
      </c>
      <c r="T70" s="41" t="inlineStr">
        <is>
          <t>Immobilisations corporelles</t>
        </is>
      </c>
      <c r="U70" s="20" t="inlineStr">
        <is>
          <t>Immobilisations corporelles</t>
        </is>
      </c>
      <c r="V70" s="20" t="inlineStr">
        <is>
          <t>Matériel de transport</t>
        </is>
      </c>
      <c r="W70" s="17">
        <f>O70-N70</f>
        <v/>
      </c>
      <c r="X70" s="17">
        <f>#REF!-O70</f>
        <v/>
      </c>
    </row>
    <row r="71" ht="15" customHeight="1">
      <c r="A71" s="1" t="inlineStr">
        <is>
          <t>BS</t>
        </is>
      </c>
      <c r="B71" s="1" t="inlineStr">
        <is>
          <t>BS</t>
        </is>
      </c>
      <c r="C71" s="1" t="inlineStr">
        <is>
          <t>2</t>
        </is>
      </c>
      <c r="D71" s="42" t="n">
        <v>2170000</v>
      </c>
      <c r="E71" s="14">
        <f>+VLOOKUP(D71,'[2]GL Accounts list'!B$1:O$1145,14,0)</f>
        <v/>
      </c>
      <c r="F71" s="14" t="n">
        <v>2170000</v>
      </c>
      <c r="G71" s="14">
        <f>+F71</f>
        <v/>
      </c>
      <c r="H71" s="42" t="n">
        <v>2170000</v>
      </c>
      <c r="I71" s="13">
        <f>+VLOOKUP(D71,'[1]BG TND'!$C$1:$C$65531,1,0)</f>
        <v/>
      </c>
      <c r="J71" s="15" t="inlineStr">
        <is>
          <t>FA Cost Lsd Assets</t>
        </is>
      </c>
      <c r="K71" s="16" t="n">
        <v>181426.083</v>
      </c>
      <c r="L71" s="16" t="n">
        <v>181426.08</v>
      </c>
      <c r="M71" s="16" t="n">
        <v>157171.41</v>
      </c>
      <c r="N71" s="16" t="n">
        <v>37546.38</v>
      </c>
      <c r="O71" s="43" t="n">
        <v>13291.67</v>
      </c>
      <c r="P71" s="44" t="n">
        <v>13291.67</v>
      </c>
      <c r="Q71" s="45" t="n">
        <v>13291.67</v>
      </c>
      <c r="R71" s="45" t="n">
        <v>13291.67</v>
      </c>
      <c r="S71" s="45" t="n">
        <v>0</v>
      </c>
      <c r="T71" s="41" t="inlineStr">
        <is>
          <t>Immobilisations corporelles</t>
        </is>
      </c>
      <c r="U71" s="20" t="inlineStr">
        <is>
          <t>Immobilisations corporelles</t>
        </is>
      </c>
      <c r="V71" s="20" t="inlineStr">
        <is>
          <t>Matériel de transport</t>
        </is>
      </c>
      <c r="W71" s="17">
        <f>O71-N71</f>
        <v/>
      </c>
      <c r="X71" s="17">
        <f>#REF!-O71</f>
        <v/>
      </c>
    </row>
    <row r="72" ht="15" customHeight="1">
      <c r="A72" s="1" t="inlineStr">
        <is>
          <t>BS</t>
        </is>
      </c>
      <c r="B72" s="1" t="inlineStr">
        <is>
          <t>BS</t>
        </is>
      </c>
      <c r="C72" s="1" t="inlineStr">
        <is>
          <t>2</t>
        </is>
      </c>
      <c r="D72" s="13" t="n">
        <v>2180000</v>
      </c>
      <c r="E72" s="14">
        <f>+VLOOKUP(D72,'[2]GL Accounts list'!B$1:O$1145,14,0)</f>
        <v/>
      </c>
      <c r="F72" s="14" t="n">
        <v>2180000</v>
      </c>
      <c r="G72" s="14">
        <f>+F72</f>
        <v/>
      </c>
      <c r="H72" s="13" t="n">
        <v>2180000</v>
      </c>
      <c r="I72" s="13">
        <f>+VLOOKUP(D72,'[1]BG TND'!$C$1:$C$65531,1,0)</f>
        <v/>
      </c>
      <c r="J72" s="15" t="inlineStr">
        <is>
          <t>FA Cost Mldng Dies</t>
        </is>
      </c>
      <c r="K72" s="16" t="n">
        <v>41561.352</v>
      </c>
      <c r="L72" s="16" t="n">
        <v>41561.35</v>
      </c>
      <c r="M72" s="16" t="n">
        <v>38178.61</v>
      </c>
      <c r="N72" s="16" t="n">
        <v>38178.61</v>
      </c>
      <c r="O72" s="43" t="n">
        <v>17938.07</v>
      </c>
      <c r="P72" s="44" t="n">
        <v>0</v>
      </c>
      <c r="Q72" s="45" t="n">
        <v>0</v>
      </c>
      <c r="R72" s="45" t="n">
        <v>0</v>
      </c>
      <c r="S72" s="45" t="n">
        <v>0</v>
      </c>
      <c r="T72" s="41" t="inlineStr">
        <is>
          <t>Immobilisations corporelles</t>
        </is>
      </c>
      <c r="U72" s="20" t="inlineStr">
        <is>
          <t>Immobilisations corporelles</t>
        </is>
      </c>
      <c r="V72" s="20" t="inlineStr">
        <is>
          <t>Moules</t>
        </is>
      </c>
      <c r="W72" s="17">
        <f>O72-N72</f>
        <v/>
      </c>
      <c r="X72" s="17">
        <f>#REF!-O72</f>
        <v/>
      </c>
    </row>
    <row r="73" ht="15" customHeight="1">
      <c r="A73" s="1" t="inlineStr">
        <is>
          <t>BS</t>
        </is>
      </c>
      <c r="B73" s="1" t="inlineStr">
        <is>
          <t>BS</t>
        </is>
      </c>
      <c r="C73" s="1" t="inlineStr">
        <is>
          <t>2</t>
        </is>
      </c>
      <c r="D73" s="13" t="n">
        <v>2183000</v>
      </c>
      <c r="E73" s="14">
        <f>+VLOOKUP(D73,'[2]GL Accounts list'!B$1:O$1145,14,0)</f>
        <v/>
      </c>
      <c r="F73" s="14" t="n">
        <v>2183000</v>
      </c>
      <c r="G73" s="14">
        <f>+F73</f>
        <v/>
      </c>
      <c r="H73" s="13" t="n">
        <v>2183000</v>
      </c>
      <c r="I73" s="13">
        <f>+VLOOKUP(D73,'[1]BG TND'!$C$1:$C$65531,1,0)</f>
        <v/>
      </c>
      <c r="J73" s="15" t="inlineStr">
        <is>
          <t>FA Cost Tooling</t>
        </is>
      </c>
      <c r="K73" s="16" t="n">
        <v>0</v>
      </c>
      <c r="L73" s="16" t="n">
        <v>1095.24</v>
      </c>
      <c r="M73" s="16" t="n">
        <v>1095.24</v>
      </c>
      <c r="N73" s="16" t="n">
        <v>1095.237</v>
      </c>
      <c r="O73" s="43" t="n">
        <v>1095.237</v>
      </c>
      <c r="P73" s="44" t="n">
        <v>1095.237</v>
      </c>
      <c r="Q73" s="45" t="n">
        <v>1095.237</v>
      </c>
      <c r="R73" s="45" t="n">
        <v>0</v>
      </c>
      <c r="S73" s="45" t="n">
        <v>0</v>
      </c>
      <c r="T73" s="41" t="inlineStr">
        <is>
          <t>Immobilisations corporelles</t>
        </is>
      </c>
      <c r="U73" s="20" t="inlineStr">
        <is>
          <t>Immobilisations corporelles</t>
        </is>
      </c>
      <c r="V73" s="20" t="inlineStr">
        <is>
          <t>Moules</t>
        </is>
      </c>
      <c r="W73" s="17">
        <f>O73-N73</f>
        <v/>
      </c>
      <c r="X73" s="17">
        <f>#REF!-O73</f>
        <v/>
      </c>
    </row>
    <row r="74" ht="15" customHeight="1">
      <c r="A74" s="1" t="inlineStr">
        <is>
          <t>BS</t>
        </is>
      </c>
      <c r="B74" s="1" t="inlineStr">
        <is>
          <t>BS</t>
        </is>
      </c>
      <c r="C74" s="1" t="inlineStr">
        <is>
          <t>2</t>
        </is>
      </c>
      <c r="D74" s="13" t="n">
        <v>2190000</v>
      </c>
      <c r="E74" s="14">
        <f>+VLOOKUP(D74,'[2]GL Accounts list'!B$1:O$1145,14,0)</f>
        <v/>
      </c>
      <c r="F74" s="14" t="n">
        <v>2190000</v>
      </c>
      <c r="G74" s="14">
        <f>+F74</f>
        <v/>
      </c>
      <c r="H74" s="13" t="n">
        <v>2190000</v>
      </c>
      <c r="I74" s="13">
        <f>+VLOOKUP(D74,'[1]BG TND'!$C$1:$C$65531,1,0)</f>
        <v/>
      </c>
      <c r="J74" s="15" t="inlineStr">
        <is>
          <t>FA Cost AUC</t>
        </is>
      </c>
      <c r="K74" s="16" t="n">
        <v>475.235</v>
      </c>
      <c r="L74" s="16" t="n">
        <v>0</v>
      </c>
      <c r="M74" s="16" t="n">
        <v>0</v>
      </c>
      <c r="N74" s="16" t="n">
        <v>0</v>
      </c>
      <c r="O74" s="17" t="n">
        <v>20074.054</v>
      </c>
      <c r="P74" s="18" t="n">
        <v>39.915</v>
      </c>
      <c r="Q74" s="19" t="n">
        <v>2389.572</v>
      </c>
      <c r="R74" s="19" t="n">
        <v>441413.687</v>
      </c>
      <c r="S74" s="19" t="n">
        <v>1856465.884</v>
      </c>
      <c r="T74" s="41" t="inlineStr">
        <is>
          <t>Immobilisations corporelles</t>
        </is>
      </c>
      <c r="U74" s="20" t="inlineStr">
        <is>
          <t>Immobilisations corporelles</t>
        </is>
      </c>
      <c r="V74" s="20" t="inlineStr">
        <is>
          <t>Immobilisations en cours</t>
        </is>
      </c>
      <c r="W74" s="17">
        <f>O74-N74</f>
        <v/>
      </c>
      <c r="X74" s="17">
        <f>#REF!-O74</f>
        <v/>
      </c>
    </row>
    <row r="75" ht="15" customHeight="1">
      <c r="A75" s="1" t="inlineStr">
        <is>
          <t>BS</t>
        </is>
      </c>
      <c r="B75" s="1" t="inlineStr">
        <is>
          <t>BS</t>
        </is>
      </c>
      <c r="C75" s="1" t="inlineStr">
        <is>
          <t>2</t>
        </is>
      </c>
      <c r="D75" s="33" t="n">
        <v>2195000</v>
      </c>
      <c r="E75" s="25" t="n"/>
      <c r="F75" s="25" t="n"/>
      <c r="G75" s="25" t="n"/>
      <c r="H75" s="33" t="n">
        <v>2195000</v>
      </c>
      <c r="I75" s="13">
        <f>+VLOOKUP(D75,'[1]BG TND'!$C$1:$C$65531,1,0)</f>
        <v/>
      </c>
      <c r="J75" t="inlineStr">
        <is>
          <t>Fixed Assets at Cost - Low Value Assets</t>
        </is>
      </c>
      <c r="O75" s="35" t="n">
        <v>344994.601</v>
      </c>
      <c r="P75" s="36" t="n">
        <v>1806190.73</v>
      </c>
      <c r="Q75" s="37" t="n">
        <v>2507444.717</v>
      </c>
      <c r="R75" s="37" t="n">
        <v>2681276.439</v>
      </c>
      <c r="S75" s="37" t="n">
        <v>3256759</v>
      </c>
      <c r="U75" s="20" t="inlineStr">
        <is>
          <t>Immobilisations corporelles</t>
        </is>
      </c>
      <c r="V75" s="1" t="inlineStr">
        <is>
          <t>Immobilisations à faibles valeurs</t>
        </is>
      </c>
      <c r="W75" s="17">
        <f>O75-N75</f>
        <v/>
      </c>
      <c r="X75" s="17">
        <f>#REF!-O75</f>
        <v/>
      </c>
    </row>
    <row r="76" ht="15" customHeight="1">
      <c r="A76" s="1" t="inlineStr">
        <is>
          <t>BS</t>
        </is>
      </c>
      <c r="B76" s="1" t="inlineStr">
        <is>
          <t>BS</t>
        </is>
      </c>
      <c r="C76" s="1" t="inlineStr">
        <is>
          <t>2</t>
        </is>
      </c>
      <c r="D76" s="13" t="n">
        <v>2199000</v>
      </c>
      <c r="E76" s="14">
        <f>+VLOOKUP(D76,'[2]GL Accounts list'!B$1:O$1145,14,0)</f>
        <v/>
      </c>
      <c r="F76" s="14" t="n">
        <v>2199000</v>
      </c>
      <c r="G76" s="14">
        <f>+F76</f>
        <v/>
      </c>
      <c r="H76" s="13" t="n">
        <v>2199000</v>
      </c>
      <c r="I76" s="13">
        <f>+VLOOKUP(D76,'[1]BG TND'!$C$1:$C$65531,1,0)</f>
        <v/>
      </c>
      <c r="J76" s="15" t="inlineStr">
        <is>
          <t>FA Cost Inflation</t>
        </is>
      </c>
      <c r="K76" s="16" t="n">
        <v>985866.370105</v>
      </c>
      <c r="L76" s="16" t="n">
        <v>677884.13</v>
      </c>
      <c r="M76" s="16" t="n">
        <v>0</v>
      </c>
      <c r="N76" s="16" t="n">
        <v>0</v>
      </c>
      <c r="O76" s="17" t="n">
        <v>0</v>
      </c>
      <c r="P76" s="18" t="n">
        <v>0</v>
      </c>
      <c r="Q76" s="19" t="n">
        <v>0</v>
      </c>
      <c r="R76" s="19" t="n">
        <v>0</v>
      </c>
      <c r="S76" s="19" t="n">
        <v>0</v>
      </c>
      <c r="T76" s="41" t="inlineStr">
        <is>
          <t>Immobilisations corporelles</t>
        </is>
      </c>
      <c r="U76" s="20" t="inlineStr">
        <is>
          <t>Immobilisations corporelles</t>
        </is>
      </c>
      <c r="V76" s="20" t="inlineStr">
        <is>
          <t>Immobilisations en instance</t>
        </is>
      </c>
      <c r="W76" s="17">
        <f>O76-N76</f>
        <v/>
      </c>
      <c r="X76" s="17">
        <f>#REF!-O76</f>
        <v/>
      </c>
    </row>
    <row r="77" ht="15" customHeight="1">
      <c r="A77" s="1" t="inlineStr">
        <is>
          <t>BS</t>
        </is>
      </c>
      <c r="B77" s="1" t="inlineStr">
        <is>
          <t>BS</t>
        </is>
      </c>
      <c r="C77" s="1" t="inlineStr">
        <is>
          <t>2</t>
        </is>
      </c>
      <c r="D77" s="13" t="n">
        <v>2199001</v>
      </c>
      <c r="E77" s="25" t="n"/>
      <c r="F77" s="25" t="n">
        <v>2199001</v>
      </c>
      <c r="G77" s="25" t="n">
        <v>2199000</v>
      </c>
      <c r="H77" s="13" t="n">
        <v>2199001</v>
      </c>
      <c r="I77" s="13">
        <f>+VLOOKUP(D77,'[1]BG TND'!$C$1:$C$65531,1,0)</f>
        <v/>
      </c>
      <c r="J77" s="1" t="inlineStr">
        <is>
          <t>Fixed Assets at Cost - Inflation</t>
        </is>
      </c>
      <c r="K77" s="17" t="n"/>
      <c r="L77" s="17" t="n">
        <v>26098</v>
      </c>
      <c r="M77" s="17" t="n">
        <v>891464.04</v>
      </c>
      <c r="N77" s="16" t="n">
        <v>696342.486</v>
      </c>
      <c r="O77" s="46" t="n">
        <v>581919.728</v>
      </c>
      <c r="P77" s="47" t="n">
        <v>684863.025</v>
      </c>
      <c r="Q77" s="48" t="n">
        <v>581921.728</v>
      </c>
      <c r="R77" s="48" t="n">
        <v>5921.653</v>
      </c>
      <c r="S77" s="48" t="n">
        <v>5921.653</v>
      </c>
      <c r="T77" s="49" t="inlineStr">
        <is>
          <t>Immobilisations corporelles</t>
        </is>
      </c>
      <c r="U77" s="49" t="inlineStr">
        <is>
          <t>Immobilisations corporelles</t>
        </is>
      </c>
      <c r="V77" s="20" t="inlineStr">
        <is>
          <t>Immobilisations en instance</t>
        </is>
      </c>
      <c r="W77" s="17">
        <f>O77-N77</f>
        <v/>
      </c>
      <c r="X77" s="17">
        <f>#REF!-O77</f>
        <v/>
      </c>
    </row>
    <row r="78" ht="12.75" customHeight="1">
      <c r="A78" s="1" t="inlineStr">
        <is>
          <t>BS</t>
        </is>
      </c>
      <c r="B78" s="1" t="inlineStr">
        <is>
          <t>BS</t>
        </is>
      </c>
      <c r="C78" s="1" t="inlineStr">
        <is>
          <t>2</t>
        </is>
      </c>
      <c r="D78" s="13" t="n">
        <v>2220000</v>
      </c>
      <c r="E78" s="14" t="n"/>
      <c r="F78" s="14" t="n">
        <v>2220000</v>
      </c>
      <c r="G78" s="14">
        <f>+F78</f>
        <v/>
      </c>
      <c r="H78" s="13" t="n">
        <v>2220000</v>
      </c>
      <c r="I78" s="13">
        <f>+VLOOKUP(D78,'[1]BG TND'!$C$1:$C$65531,1,0)</f>
        <v/>
      </c>
      <c r="J78" s="15" t="inlineStr">
        <is>
          <t>Acc Deprn Buildings</t>
        </is>
      </c>
      <c r="K78" s="16" t="n">
        <v>-313119.783</v>
      </c>
      <c r="L78" s="16" t="n">
        <v>-438371.18</v>
      </c>
      <c r="M78" s="16" t="n">
        <v>-558665.6899999999</v>
      </c>
      <c r="N78" s="16" t="n">
        <v>-685686.117</v>
      </c>
      <c r="O78" s="17" t="n">
        <v>-594561.6090000001</v>
      </c>
      <c r="P78" s="18" t="n">
        <v>-503947.096</v>
      </c>
      <c r="Q78" s="19" t="n">
        <v>-653515.706</v>
      </c>
      <c r="R78" s="19" t="n">
        <v>-801759.848</v>
      </c>
      <c r="S78" s="19" t="n">
        <v>-945863.929</v>
      </c>
      <c r="T78" s="41" t="inlineStr">
        <is>
          <t>Moins: Amortissements IC</t>
        </is>
      </c>
      <c r="U78" s="20" t="inlineStr">
        <is>
          <t>Moins: Amortissements IC</t>
        </is>
      </c>
      <c r="V78" s="20" t="inlineStr">
        <is>
          <t>At construction</t>
        </is>
      </c>
      <c r="W78" s="17">
        <f>O78-N78</f>
        <v/>
      </c>
      <c r="X78" s="17">
        <f>#REF!-O78</f>
        <v/>
      </c>
    </row>
    <row r="79" ht="15" customHeight="1">
      <c r="A79" s="1" t="inlineStr">
        <is>
          <t>BS</t>
        </is>
      </c>
      <c r="B79" s="1" t="inlineStr">
        <is>
          <t>BS</t>
        </is>
      </c>
      <c r="C79" s="1" t="inlineStr">
        <is>
          <t>2</t>
        </is>
      </c>
      <c r="D79" s="33" t="n">
        <v>2220001</v>
      </c>
      <c r="E79" s="25" t="n"/>
      <c r="F79" s="25" t="n"/>
      <c r="G79" s="25" t="n"/>
      <c r="H79" s="33" t="n">
        <v>2220001</v>
      </c>
      <c r="I79" s="13">
        <f>+VLOOKUP(D79,'[1]BG TND'!$C$1:$C$65531,1,0)</f>
        <v/>
      </c>
      <c r="J79" t="inlineStr">
        <is>
          <t>Accumulated Impairment - Buildings</t>
        </is>
      </c>
      <c r="O79" s="50" t="n">
        <v>-94354.399</v>
      </c>
      <c r="P79" s="51" t="n">
        <v>0</v>
      </c>
      <c r="Q79" s="52" t="n">
        <v>0</v>
      </c>
      <c r="R79" s="52" t="n">
        <v>0</v>
      </c>
      <c r="S79" s="52" t="n">
        <v>0</v>
      </c>
      <c r="U79" s="20" t="inlineStr">
        <is>
          <t>Moins: Amortissements IC</t>
        </is>
      </c>
      <c r="V79" s="20" t="inlineStr">
        <is>
          <t>Provision pour dépréciation des immos.</t>
        </is>
      </c>
      <c r="W79" s="17">
        <f>O79-N79</f>
        <v/>
      </c>
      <c r="X79" s="17">
        <f>#REF!-O79</f>
        <v/>
      </c>
    </row>
    <row r="80" ht="15" customHeight="1">
      <c r="A80" s="1" t="inlineStr">
        <is>
          <t>BS</t>
        </is>
      </c>
      <c r="B80" s="1" t="inlineStr">
        <is>
          <t>BS</t>
        </is>
      </c>
      <c r="C80" s="1" t="inlineStr">
        <is>
          <t>2</t>
        </is>
      </c>
      <c r="D80" s="13" t="n">
        <v>2230000</v>
      </c>
      <c r="E80" s="14" t="n"/>
      <c r="F80" s="14" t="n">
        <v>2230000</v>
      </c>
      <c r="G80" s="14">
        <f>+F80</f>
        <v/>
      </c>
      <c r="H80" s="13" t="n">
        <v>2230000</v>
      </c>
      <c r="I80" s="13">
        <f>+VLOOKUP(D80,'[1]BG TND'!$C$1:$C$65531,1,0)</f>
        <v/>
      </c>
      <c r="J80" s="15" t="inlineStr">
        <is>
          <t>Acc Deprn L'hold Imp</t>
        </is>
      </c>
      <c r="K80" s="16" t="n">
        <v>-57473.594</v>
      </c>
      <c r="L80" s="16" t="n">
        <v>-209514.3</v>
      </c>
      <c r="M80" s="16" t="n">
        <v>-330289.65</v>
      </c>
      <c r="N80" s="16" t="n">
        <v>-445398.777</v>
      </c>
      <c r="O80" s="17" t="n">
        <v>-577837.081</v>
      </c>
      <c r="P80" s="18" t="n">
        <v>-683975.325</v>
      </c>
      <c r="Q80" s="19" t="n">
        <v>-747033.51</v>
      </c>
      <c r="R80" s="19" t="n">
        <v>-813402.169</v>
      </c>
      <c r="S80" s="19" t="n">
        <v>-885513.7169999999</v>
      </c>
      <c r="T80" s="41" t="inlineStr">
        <is>
          <t>Moins: Amortissements IC</t>
        </is>
      </c>
      <c r="U80" s="20" t="inlineStr">
        <is>
          <t>Moins: Amortissements IC</t>
        </is>
      </c>
      <c r="V80" s="20" t="inlineStr">
        <is>
          <t>At construction</t>
        </is>
      </c>
      <c r="W80" s="17">
        <f>O80-N80</f>
        <v/>
      </c>
      <c r="X80" s="17">
        <f>#REF!-O80</f>
        <v/>
      </c>
    </row>
    <row r="81" ht="15" customHeight="1">
      <c r="A81" s="1" t="inlineStr">
        <is>
          <t>BS</t>
        </is>
      </c>
      <c r="B81" s="1" t="inlineStr">
        <is>
          <t>BS</t>
        </is>
      </c>
      <c r="C81" s="1" t="inlineStr">
        <is>
          <t>2</t>
        </is>
      </c>
      <c r="D81" s="13" t="n">
        <v>2240000</v>
      </c>
      <c r="E81" s="14" t="n"/>
      <c r="F81" s="14" t="n">
        <v>2240000</v>
      </c>
      <c r="G81" s="14">
        <f>+F81</f>
        <v/>
      </c>
      <c r="H81" s="13" t="n">
        <v>2240000</v>
      </c>
      <c r="I81" s="13">
        <f>+VLOOKUP(D81,'[1]BG TND'!$C$1:$C$65531,1,0)</f>
        <v/>
      </c>
      <c r="J81" s="15" t="inlineStr">
        <is>
          <t>Acc Deprn M&amp;E Office</t>
        </is>
      </c>
      <c r="K81" s="16" t="n">
        <v>-100972.246</v>
      </c>
      <c r="L81" s="16" t="n">
        <v>-203830.3</v>
      </c>
      <c r="M81" s="16" t="n">
        <v>-291929.57</v>
      </c>
      <c r="N81" s="16" t="n">
        <v>-321953.188</v>
      </c>
      <c r="O81" s="17" t="n">
        <v>-201145.624</v>
      </c>
      <c r="P81" s="18" t="n">
        <v>-200019.805</v>
      </c>
      <c r="Q81" s="19" t="n">
        <v>-178096.696</v>
      </c>
      <c r="R81" s="19" t="n">
        <v>-183310.318</v>
      </c>
      <c r="S81" s="19" t="n">
        <v>-191585.485</v>
      </c>
      <c r="T81" s="41" t="inlineStr">
        <is>
          <t>Moins: Amortissements IC</t>
        </is>
      </c>
      <c r="U81" s="20" t="inlineStr">
        <is>
          <t>Moins: Amortissements IC</t>
        </is>
      </c>
      <c r="V81" s="20" t="inlineStr">
        <is>
          <t>At Machines et équipements</t>
        </is>
      </c>
      <c r="W81" s="17">
        <f>O81-N81</f>
        <v/>
      </c>
      <c r="X81" s="17">
        <f>#REF!-O81</f>
        <v/>
      </c>
    </row>
    <row r="82" ht="15" customHeight="1">
      <c r="A82" s="1" t="inlineStr">
        <is>
          <t>BS</t>
        </is>
      </c>
      <c r="B82" s="1" t="inlineStr">
        <is>
          <t>BS</t>
        </is>
      </c>
      <c r="C82" s="1" t="inlineStr">
        <is>
          <t>2</t>
        </is>
      </c>
      <c r="D82" s="13" t="n">
        <v>2241000</v>
      </c>
      <c r="E82" s="14" t="n"/>
      <c r="F82" s="14" t="n">
        <v>2241000</v>
      </c>
      <c r="G82" s="14">
        <f>+F82</f>
        <v/>
      </c>
      <c r="H82" s="13" t="n">
        <v>2241000</v>
      </c>
      <c r="I82" s="13">
        <f>+VLOOKUP(D82,'[1]BG TND'!$C$1:$C$65531,1,0)</f>
        <v/>
      </c>
      <c r="J82" s="15" t="inlineStr">
        <is>
          <t>Acc Deprn M&amp;E Manuf</t>
        </is>
      </c>
      <c r="K82" s="16" t="n">
        <v>-5901393.469</v>
      </c>
      <c r="L82" s="16" t="n">
        <v>-9503886.33</v>
      </c>
      <c r="M82" s="16" t="n">
        <v>-13019413.76</v>
      </c>
      <c r="N82" s="16" t="n">
        <v>-15728485.793</v>
      </c>
      <c r="O82" s="17" t="n">
        <v>-16714087.055</v>
      </c>
      <c r="P82" s="18" t="n">
        <v>-16817813.343</v>
      </c>
      <c r="Q82" s="19" t="n">
        <v>-19666791.936</v>
      </c>
      <c r="R82" s="19" t="n">
        <v>-24402619.334</v>
      </c>
      <c r="S82" s="19" t="n">
        <v>-30886126.536</v>
      </c>
      <c r="T82" s="41" t="inlineStr">
        <is>
          <t>Moins: Amortissements IC</t>
        </is>
      </c>
      <c r="U82" s="20" t="inlineStr">
        <is>
          <t>Moins: Amortissements IC</t>
        </is>
      </c>
      <c r="V82" s="20" t="inlineStr">
        <is>
          <t>At Machines et équipements</t>
        </is>
      </c>
      <c r="W82" s="17">
        <f>O82-N82</f>
        <v/>
      </c>
      <c r="X82" s="17">
        <f>#REF!-O82</f>
        <v/>
      </c>
    </row>
    <row r="83" ht="15" customHeight="1">
      <c r="A83" s="1" t="inlineStr">
        <is>
          <t>BS</t>
        </is>
      </c>
      <c r="B83" s="1" t="inlineStr">
        <is>
          <t>BS</t>
        </is>
      </c>
      <c r="C83" s="1" t="inlineStr">
        <is>
          <t>2</t>
        </is>
      </c>
      <c r="D83" s="33" t="n">
        <v>2241001</v>
      </c>
      <c r="E83" s="25" t="n"/>
      <c r="F83" s="25" t="n"/>
      <c r="G83" s="25" t="n"/>
      <c r="H83" s="33" t="n">
        <v>2241001</v>
      </c>
      <c r="I83" s="13">
        <f>+VLOOKUP(D83,'[1]BG TND'!$C$1:$C$65531,1,0)</f>
        <v/>
      </c>
      <c r="J83" t="inlineStr">
        <is>
          <t>Accumulated Impairment - Mach and Equip</t>
        </is>
      </c>
      <c r="O83" s="50" t="n">
        <v>-504603.513</v>
      </c>
      <c r="P83" s="51" t="n">
        <v>-272232.601</v>
      </c>
      <c r="Q83" s="52" t="n">
        <v>0</v>
      </c>
      <c r="R83" s="52" t="n">
        <v>-33292.689</v>
      </c>
      <c r="S83" s="52" t="n">
        <v>-33292.689</v>
      </c>
      <c r="U83" s="20" t="inlineStr">
        <is>
          <t>Moins: Amortissements IC</t>
        </is>
      </c>
      <c r="V83" s="20" t="inlineStr">
        <is>
          <t>Provision pour dépréciation des immos.</t>
        </is>
      </c>
      <c r="W83" s="17">
        <f>O83-N83</f>
        <v/>
      </c>
      <c r="X83" s="17">
        <f>#REF!-O83</f>
        <v/>
      </c>
    </row>
    <row r="84" ht="15" customHeight="1">
      <c r="A84" s="1" t="inlineStr">
        <is>
          <t>BS</t>
        </is>
      </c>
      <c r="B84" s="1" t="inlineStr">
        <is>
          <t>BS</t>
        </is>
      </c>
      <c r="C84" s="1" t="inlineStr">
        <is>
          <t>2</t>
        </is>
      </c>
      <c r="D84" s="13" t="n">
        <v>2245000</v>
      </c>
      <c r="E84" s="14" t="n"/>
      <c r="F84" s="14" t="n">
        <v>2245000</v>
      </c>
      <c r="G84" s="14">
        <f>+F84</f>
        <v/>
      </c>
      <c r="H84" s="13" t="n">
        <v>2245000</v>
      </c>
      <c r="I84" s="13">
        <f>+VLOOKUP(D84,'[1]BG TND'!$C$1:$C$65531,1,0)</f>
        <v/>
      </c>
      <c r="J84" s="15" t="inlineStr">
        <is>
          <t>Acc Deprn Computer</t>
        </is>
      </c>
      <c r="K84" s="16" t="n">
        <v>-574080.84</v>
      </c>
      <c r="L84" s="16" t="n">
        <v>-916887.9300000001</v>
      </c>
      <c r="M84" s="16" t="n">
        <v>-1171549.46</v>
      </c>
      <c r="N84" s="16" t="n">
        <v>-1402485.766</v>
      </c>
      <c r="O84" s="17" t="n">
        <v>-1620585.42</v>
      </c>
      <c r="P84" s="18" t="n">
        <v>-1762267.574</v>
      </c>
      <c r="Q84" s="19" t="n">
        <v>-2141612.618</v>
      </c>
      <c r="R84" s="19" t="n">
        <v>-2401604.453</v>
      </c>
      <c r="S84" s="19" t="n">
        <v>-2713389.645</v>
      </c>
      <c r="T84" s="41" t="inlineStr">
        <is>
          <t>Moins: Amortissements IC</t>
        </is>
      </c>
      <c r="U84" s="20" t="inlineStr">
        <is>
          <t>Moins: Amortissements IC</t>
        </is>
      </c>
      <c r="V84" s="20" t="inlineStr">
        <is>
          <t>At Machines et équipements</t>
        </is>
      </c>
      <c r="W84" s="17">
        <f>O84-N84</f>
        <v/>
      </c>
      <c r="X84" s="17">
        <f>#REF!-O84</f>
        <v/>
      </c>
    </row>
    <row r="85" ht="12.75" customHeight="1">
      <c r="A85" s="1" t="inlineStr">
        <is>
          <t>BS</t>
        </is>
      </c>
      <c r="B85" s="1" t="inlineStr">
        <is>
          <t>BS</t>
        </is>
      </c>
      <c r="C85" s="1" t="inlineStr">
        <is>
          <t>2</t>
        </is>
      </c>
      <c r="D85" s="13" t="n">
        <v>2250000</v>
      </c>
      <c r="E85" s="14" t="n"/>
      <c r="F85" s="14" t="n">
        <v>2250000</v>
      </c>
      <c r="G85" s="14">
        <f>+F85</f>
        <v/>
      </c>
      <c r="H85" s="13" t="n">
        <v>2250000</v>
      </c>
      <c r="I85" s="13">
        <f>+VLOOKUP(D85,'[1]BG TND'!$C$1:$C$65531,1,0)</f>
        <v/>
      </c>
      <c r="J85" s="15" t="inlineStr">
        <is>
          <t>Acc Deprn F&amp;F</t>
        </is>
      </c>
      <c r="K85" s="16" t="n">
        <v>0</v>
      </c>
      <c r="L85" s="16" t="n">
        <v>-446.17</v>
      </c>
      <c r="M85" s="16" t="n">
        <v>-8277.860000000001</v>
      </c>
      <c r="N85" s="16" t="n">
        <v>-34031.334</v>
      </c>
      <c r="O85" s="17" t="n">
        <v>-156559.383</v>
      </c>
      <c r="P85" s="18" t="n">
        <v>-180889.32</v>
      </c>
      <c r="Q85" s="19" t="n">
        <v>-205808.866</v>
      </c>
      <c r="R85" s="19" t="n">
        <v>-242219.804</v>
      </c>
      <c r="S85" s="19" t="n">
        <v>-296223.022</v>
      </c>
      <c r="T85" s="41" t="inlineStr">
        <is>
          <t>Moins: Amortissements IC</t>
        </is>
      </c>
      <c r="U85" s="20" t="inlineStr">
        <is>
          <t>Moins: Amortissements IC</t>
        </is>
      </c>
      <c r="V85" s="20" t="inlineStr">
        <is>
          <t>at outillage et fournitures</t>
        </is>
      </c>
      <c r="W85" s="17">
        <f>O85-N85</f>
        <v/>
      </c>
      <c r="X85" s="17">
        <f>#REF!-O85</f>
        <v/>
      </c>
    </row>
    <row r="86" ht="15" customHeight="1">
      <c r="A86" s="1" t="inlineStr">
        <is>
          <t>BS</t>
        </is>
      </c>
      <c r="B86" s="1" t="inlineStr">
        <is>
          <t>BS</t>
        </is>
      </c>
      <c r="C86" s="1" t="inlineStr">
        <is>
          <t>2</t>
        </is>
      </c>
      <c r="D86" s="13" t="n">
        <v>2260000</v>
      </c>
      <c r="E86" s="14" t="n"/>
      <c r="F86" s="14" t="n">
        <v>2260000</v>
      </c>
      <c r="G86" s="14">
        <f>+F86</f>
        <v/>
      </c>
      <c r="H86" s="13" t="n">
        <v>2260000</v>
      </c>
      <c r="I86" s="13">
        <f>+VLOOKUP(D86,'[1]BG TND'!$C$1:$C$65531,1,0)</f>
        <v/>
      </c>
      <c r="J86" s="15" t="inlineStr">
        <is>
          <t>Acc Deprn Vehicles</t>
        </is>
      </c>
      <c r="K86" s="16" t="n">
        <v>-156846.516</v>
      </c>
      <c r="L86" s="16" t="n">
        <v>-233667.89</v>
      </c>
      <c r="M86" s="16" t="n">
        <v>-392285.6</v>
      </c>
      <c r="N86" s="16" t="n">
        <v>-474015.045</v>
      </c>
      <c r="O86" s="17" t="n">
        <v>-580480.785</v>
      </c>
      <c r="P86" s="18" t="n">
        <v>-588205.86</v>
      </c>
      <c r="Q86" s="19" t="n">
        <v>-767689.742</v>
      </c>
      <c r="R86" s="19" t="n">
        <v>-1023713.172</v>
      </c>
      <c r="S86" s="19" t="n">
        <v>-1282874.395</v>
      </c>
      <c r="T86" s="41" t="inlineStr">
        <is>
          <t>Moins: Amortissements IC</t>
        </is>
      </c>
      <c r="U86" s="20" t="inlineStr">
        <is>
          <t>Moins: Amortissements IC</t>
        </is>
      </c>
      <c r="V86" s="20" t="inlineStr">
        <is>
          <t>at materiel de transport</t>
        </is>
      </c>
      <c r="W86" s="17">
        <f>O86-N86</f>
        <v/>
      </c>
      <c r="X86" s="17">
        <f>#REF!-O86</f>
        <v/>
      </c>
    </row>
    <row r="87" ht="15" customHeight="1">
      <c r="A87" s="1" t="inlineStr">
        <is>
          <t>BS</t>
        </is>
      </c>
      <c r="B87" s="1" t="inlineStr">
        <is>
          <t>BS</t>
        </is>
      </c>
      <c r="C87" s="1" t="inlineStr">
        <is>
          <t>2</t>
        </is>
      </c>
      <c r="D87" s="13" t="n">
        <v>2270000</v>
      </c>
      <c r="E87" s="14" t="n"/>
      <c r="F87" s="14" t="n">
        <v>2270000</v>
      </c>
      <c r="G87" s="14">
        <f>+F87</f>
        <v/>
      </c>
      <c r="H87" s="13" t="n">
        <v>2270000</v>
      </c>
      <c r="I87" s="13">
        <f>+VLOOKUP(D87,'[1]BG TND'!$C$1:$C$65531,1,0)</f>
        <v/>
      </c>
      <c r="J87" s="15" t="inlineStr">
        <is>
          <t>Acc Deprn Lsd Assets</t>
        </is>
      </c>
      <c r="K87" s="16" t="n">
        <v>-126217.466</v>
      </c>
      <c r="L87" s="16" t="n">
        <v>-165141.28</v>
      </c>
      <c r="M87" s="16" t="n">
        <v>-157171.41</v>
      </c>
      <c r="N87" s="16" t="n">
        <v>-37546.38</v>
      </c>
      <c r="O87" s="34" t="n">
        <v>-13291.67</v>
      </c>
      <c r="P87" s="53" t="n">
        <v>-13291.67</v>
      </c>
      <c r="Q87" s="39" t="n">
        <v>-13291.67</v>
      </c>
      <c r="R87" s="39" t="n">
        <v>-13291.67</v>
      </c>
      <c r="S87" s="39" t="n">
        <v>0</v>
      </c>
      <c r="T87" s="41" t="inlineStr">
        <is>
          <t>Moins: Amortissements IC</t>
        </is>
      </c>
      <c r="U87" s="20" t="inlineStr">
        <is>
          <t>Moins: Amortissements IC</t>
        </is>
      </c>
      <c r="V87" s="20" t="inlineStr">
        <is>
          <t>at materiel de transport</t>
        </is>
      </c>
      <c r="W87" s="17">
        <f>O87-N87</f>
        <v/>
      </c>
      <c r="X87" s="17">
        <f>#REF!-O87</f>
        <v/>
      </c>
    </row>
    <row r="88" ht="15" customHeight="1">
      <c r="A88" s="1" t="inlineStr">
        <is>
          <t>BS</t>
        </is>
      </c>
      <c r="B88" s="1" t="inlineStr">
        <is>
          <t>BS</t>
        </is>
      </c>
      <c r="C88" s="1" t="inlineStr">
        <is>
          <t>2</t>
        </is>
      </c>
      <c r="D88" s="13" t="n">
        <v>2280000</v>
      </c>
      <c r="E88" s="14" t="n"/>
      <c r="F88" s="14" t="n">
        <v>2280000</v>
      </c>
      <c r="G88" s="14">
        <f>+F88</f>
        <v/>
      </c>
      <c r="H88" s="13" t="n">
        <v>2280000</v>
      </c>
      <c r="I88" s="13">
        <f>+VLOOKUP(D88,'[1]BG TND'!$C$1:$C$65531,1,0)</f>
        <v/>
      </c>
      <c r="J88" s="15" t="inlineStr">
        <is>
          <t>Acc Deprn Mldng Dies</t>
        </is>
      </c>
      <c r="K88" s="16" t="n">
        <v>-26793.25</v>
      </c>
      <c r="L88" s="16" t="n">
        <v>-32603.31</v>
      </c>
      <c r="M88" s="16" t="n">
        <v>-33451.99</v>
      </c>
      <c r="N88" s="16" t="n">
        <v>-36152.914</v>
      </c>
      <c r="O88" s="34" t="n">
        <v>-17938.07</v>
      </c>
      <c r="P88" s="53" t="n">
        <v>0</v>
      </c>
      <c r="Q88" s="39" t="n">
        <v>0</v>
      </c>
      <c r="R88" s="39" t="n">
        <v>0</v>
      </c>
      <c r="S88" s="39" t="n">
        <v>0</v>
      </c>
      <c r="T88" s="41" t="inlineStr">
        <is>
          <t>Moins: Amortissements IC</t>
        </is>
      </c>
      <c r="U88" s="20" t="inlineStr">
        <is>
          <t>Moins: Amortissements IC</t>
        </is>
      </c>
      <c r="V88" s="20" t="inlineStr">
        <is>
          <t>at moules</t>
        </is>
      </c>
      <c r="W88" s="17">
        <f>O88-N88</f>
        <v/>
      </c>
      <c r="X88" s="17">
        <f>#REF!-O88</f>
        <v/>
      </c>
    </row>
    <row r="89" ht="15" customHeight="1">
      <c r="A89" s="1" t="inlineStr">
        <is>
          <t>BS</t>
        </is>
      </c>
      <c r="B89" s="1" t="inlineStr">
        <is>
          <t>BS</t>
        </is>
      </c>
      <c r="C89" s="1" t="inlineStr">
        <is>
          <t>2</t>
        </is>
      </c>
      <c r="D89" s="13" t="n">
        <v>2283000</v>
      </c>
      <c r="E89" s="14" t="n"/>
      <c r="F89" s="14" t="n">
        <v>2283000</v>
      </c>
      <c r="G89" s="14">
        <f>+F89</f>
        <v/>
      </c>
      <c r="H89" s="13" t="n">
        <v>2283000</v>
      </c>
      <c r="I89" s="13">
        <f>+VLOOKUP(D89,'[1]BG TND'!$C$1:$C$65531,1,0)</f>
        <v/>
      </c>
      <c r="J89" s="15" t="inlineStr">
        <is>
          <t>Acc Deprn Tooling</t>
        </is>
      </c>
      <c r="K89" s="16" t="n">
        <v>0</v>
      </c>
      <c r="L89" s="16" t="n">
        <v>-121.69</v>
      </c>
      <c r="M89" s="16" t="n">
        <v>-486.77</v>
      </c>
      <c r="N89" s="16" t="n">
        <v>-851.848</v>
      </c>
      <c r="O89" s="34" t="n">
        <v>-1095.237</v>
      </c>
      <c r="P89" s="53" t="n">
        <v>-1095.237</v>
      </c>
      <c r="Q89" s="39" t="n">
        <v>-1095.237</v>
      </c>
      <c r="R89" s="39" t="n">
        <v>0</v>
      </c>
      <c r="S89" s="39" t="n">
        <v>0</v>
      </c>
      <c r="T89" s="41" t="inlineStr">
        <is>
          <t>Moins: Amortissements IC</t>
        </is>
      </c>
      <c r="U89" s="20" t="inlineStr">
        <is>
          <t>Moins: Amortissements IC</t>
        </is>
      </c>
      <c r="V89" s="20" t="inlineStr">
        <is>
          <t>at moules</t>
        </is>
      </c>
      <c r="W89" s="17">
        <f>O89-N89</f>
        <v/>
      </c>
      <c r="X89" s="17">
        <f>#REF!-O89</f>
        <v/>
      </c>
    </row>
    <row r="90" ht="15" customHeight="1">
      <c r="A90" s="1" t="inlineStr">
        <is>
          <t>BS</t>
        </is>
      </c>
      <c r="B90" s="1" t="inlineStr">
        <is>
          <t>BS</t>
        </is>
      </c>
      <c r="C90" s="1" t="inlineStr">
        <is>
          <t>2</t>
        </is>
      </c>
      <c r="D90" s="33" t="n">
        <v>2295000</v>
      </c>
      <c r="E90" s="25" t="n"/>
      <c r="F90" s="25" t="n"/>
      <c r="G90" s="25" t="n"/>
      <c r="H90" s="33" t="n">
        <v>2295000</v>
      </c>
      <c r="I90" s="13">
        <f>+VLOOKUP(D90,'[1]BG TND'!$C$1:$C$65531,1,0)</f>
        <v/>
      </c>
      <c r="J90" t="inlineStr">
        <is>
          <t>Accumulated Depreciation -Low Val Asset</t>
        </is>
      </c>
      <c r="O90" s="35" t="n">
        <v>-344994.601</v>
      </c>
      <c r="P90" s="36" t="n">
        <v>-1806190.73</v>
      </c>
      <c r="Q90" s="37" t="n">
        <v>-2507444.717</v>
      </c>
      <c r="R90" s="37" t="n">
        <v>-2681276.439</v>
      </c>
      <c r="S90" s="37" t="n">
        <v>-3256759</v>
      </c>
      <c r="U90" s="20" t="inlineStr">
        <is>
          <t>Moins: Amortissements IC</t>
        </is>
      </c>
      <c r="V90" s="1" t="inlineStr">
        <is>
          <t>At immobilisations faible valeur</t>
        </is>
      </c>
      <c r="W90" s="17">
        <f>O90-N90</f>
        <v/>
      </c>
      <c r="X90" s="17">
        <f>#REF!-O90</f>
        <v/>
      </c>
    </row>
    <row r="91" ht="15" customHeight="1">
      <c r="A91" s="1" t="inlineStr">
        <is>
          <t>BS</t>
        </is>
      </c>
      <c r="B91" s="1" t="inlineStr">
        <is>
          <t>BS</t>
        </is>
      </c>
      <c r="C91" s="1" t="inlineStr">
        <is>
          <t>2</t>
        </is>
      </c>
      <c r="D91" s="13" t="n">
        <v>2299000</v>
      </c>
      <c r="E91" s="14" t="n"/>
      <c r="F91" s="14" t="n">
        <v>2299000</v>
      </c>
      <c r="G91" s="14">
        <f>+F91</f>
        <v/>
      </c>
      <c r="H91" s="13" t="n">
        <v>2299000</v>
      </c>
      <c r="I91" s="13">
        <f>+VLOOKUP(D91,'[1]BG TND'!$C$1:$C$65531,1,0)</f>
        <v/>
      </c>
      <c r="J91" s="15" t="inlineStr">
        <is>
          <t>Acc Deprn Inflation</t>
        </is>
      </c>
      <c r="K91" s="16" t="n">
        <v>-5.770345398923382</v>
      </c>
      <c r="L91" s="16" t="n">
        <v>0</v>
      </c>
      <c r="M91" s="16" t="n">
        <v>0</v>
      </c>
      <c r="N91" s="16" t="n">
        <v>0</v>
      </c>
      <c r="O91" s="17" t="n">
        <v>0</v>
      </c>
      <c r="P91" s="18" t="n">
        <v>0</v>
      </c>
      <c r="Q91" s="19" t="n">
        <v>0</v>
      </c>
      <c r="R91" s="19" t="n">
        <v>0</v>
      </c>
      <c r="S91" s="19" t="n">
        <v>0</v>
      </c>
      <c r="T91" s="41" t="inlineStr">
        <is>
          <t>Moins: Amortissements IC</t>
        </is>
      </c>
      <c r="U91" s="20" t="inlineStr">
        <is>
          <t>Moins: Amortissements IC</t>
        </is>
      </c>
      <c r="V91" s="20" t="inlineStr">
        <is>
          <t>Provision pour dépréciation des immos.</t>
        </is>
      </c>
      <c r="W91" s="17">
        <f>O91-N91</f>
        <v/>
      </c>
      <c r="X91" s="17">
        <f>#REF!-O91</f>
        <v/>
      </c>
    </row>
    <row r="92" ht="15" customHeight="1">
      <c r="A92" s="1" t="inlineStr">
        <is>
          <t>BS</t>
        </is>
      </c>
      <c r="B92" s="1" t="inlineStr">
        <is>
          <t>BS</t>
        </is>
      </c>
      <c r="C92" s="1" t="inlineStr">
        <is>
          <t>2</t>
        </is>
      </c>
      <c r="D92" s="13" t="n">
        <v>2299000</v>
      </c>
      <c r="E92" s="14" t="n"/>
      <c r="F92" s="14" t="n">
        <v>2299000</v>
      </c>
      <c r="G92" s="14">
        <f>+F92</f>
        <v/>
      </c>
      <c r="H92" s="13" t="n">
        <v>2299000</v>
      </c>
      <c r="I92" s="13">
        <f>+VLOOKUP(D92,'[1]BG TND'!$C$1:$C$65531,1,0)</f>
        <v/>
      </c>
      <c r="J92" s="15" t="inlineStr">
        <is>
          <t>Acc Deprn Inflation</t>
        </is>
      </c>
      <c r="K92" s="16" t="n">
        <v>-1428965.229654601</v>
      </c>
      <c r="L92" s="16" t="n">
        <v>-1650746.73</v>
      </c>
      <c r="M92" s="16" t="n">
        <v>0</v>
      </c>
      <c r="N92" s="16" t="n">
        <v>0</v>
      </c>
      <c r="O92" s="17" t="n">
        <v>0</v>
      </c>
      <c r="P92" s="18" t="n">
        <v>0</v>
      </c>
      <c r="Q92" s="19" t="n">
        <v>0</v>
      </c>
      <c r="R92" s="19" t="n">
        <v>0</v>
      </c>
      <c r="S92" s="19" t="n">
        <v>0</v>
      </c>
      <c r="T92" s="41" t="inlineStr">
        <is>
          <t>Moins: Amortissements IC</t>
        </is>
      </c>
      <c r="U92" s="20" t="inlineStr">
        <is>
          <t>Moins: Amortissements IC</t>
        </is>
      </c>
      <c r="V92" s="20" t="inlineStr">
        <is>
          <t>Provision pour dépréciation des immos.</t>
        </is>
      </c>
      <c r="W92" s="17">
        <f>O92-N92</f>
        <v/>
      </c>
      <c r="X92" s="17">
        <f>#REF!-O92</f>
        <v/>
      </c>
    </row>
    <row r="93" ht="15" customHeight="1">
      <c r="A93" s="1" t="inlineStr">
        <is>
          <t>BS</t>
        </is>
      </c>
      <c r="B93" s="1" t="inlineStr">
        <is>
          <t>BS</t>
        </is>
      </c>
      <c r="C93" s="1" t="inlineStr">
        <is>
          <t>2</t>
        </is>
      </c>
      <c r="D93" s="13" t="n">
        <v>2299001</v>
      </c>
      <c r="E93" s="25" t="n"/>
      <c r="F93" s="25" t="n">
        <v>2299001</v>
      </c>
      <c r="G93" s="25" t="n">
        <v>2299000</v>
      </c>
      <c r="H93" s="13" t="n">
        <v>2299001</v>
      </c>
      <c r="I93" s="13">
        <f>+VLOOKUP(D93,'[1]BG TND'!$C$1:$C$65531,1,0)</f>
        <v/>
      </c>
      <c r="J93" s="1" t="inlineStr">
        <is>
          <t>Accumulated Depreciation - Inflation</t>
        </is>
      </c>
      <c r="K93" s="17" t="n"/>
      <c r="L93" s="17" t="n">
        <v>-460000</v>
      </c>
      <c r="M93" s="17" t="n">
        <v>-2333628.35</v>
      </c>
      <c r="N93" s="16" t="n">
        <v>-2661577.684</v>
      </c>
      <c r="O93" s="17" t="n">
        <v>-638145.1850000001</v>
      </c>
      <c r="P93" s="18" t="n">
        <v>-686445.371</v>
      </c>
      <c r="Q93" s="19" t="n">
        <v>-686445.371</v>
      </c>
      <c r="R93" s="19" t="n">
        <v>0</v>
      </c>
      <c r="S93" s="19" t="n">
        <v>0</v>
      </c>
      <c r="T93" s="41" t="inlineStr">
        <is>
          <t>Moins: Amortissements IC</t>
        </is>
      </c>
      <c r="U93" s="20" t="inlineStr">
        <is>
          <t>Moins: Amortissements IC</t>
        </is>
      </c>
      <c r="V93" s="20" t="inlineStr">
        <is>
          <t>Provision pour dépréciation des immos.</t>
        </is>
      </c>
      <c r="W93" s="17">
        <f>O93-N93</f>
        <v/>
      </c>
      <c r="X93" s="17">
        <f>#REF!-O93</f>
        <v/>
      </c>
    </row>
    <row r="94" ht="15" customHeight="1">
      <c r="A94" s="1" t="inlineStr">
        <is>
          <t>BS</t>
        </is>
      </c>
      <c r="B94" s="1" t="inlineStr">
        <is>
          <t>BS</t>
        </is>
      </c>
      <c r="C94" s="1" t="inlineStr">
        <is>
          <t>2</t>
        </is>
      </c>
      <c r="D94" s="13" t="n">
        <v>2310000</v>
      </c>
      <c r="E94" s="14">
        <f>+VLOOKUP(D94,'[2]GL Accounts list'!B$1:O$1145,14,0)</f>
        <v/>
      </c>
      <c r="F94" s="14" t="n">
        <v>2310000</v>
      </c>
      <c r="G94" s="14" t="n"/>
      <c r="H94" s="13" t="n">
        <v>2310000</v>
      </c>
      <c r="I94" s="13">
        <f>+VLOOKUP(D94,'[1]BG TND'!$C$1:$C$65531,1,0)</f>
        <v/>
      </c>
      <c r="J94" s="15" t="inlineStr">
        <is>
          <t>IA Software Licences</t>
        </is>
      </c>
      <c r="K94" s="16" t="n">
        <v>134395.523</v>
      </c>
      <c r="L94" s="16" t="n">
        <v>145191.73</v>
      </c>
      <c r="M94" s="16" t="n">
        <v>188538.66</v>
      </c>
      <c r="N94" s="16" t="n">
        <v>201186.828</v>
      </c>
      <c r="O94" s="17" t="n">
        <v>201186.828</v>
      </c>
      <c r="P94" s="18" t="n">
        <v>201186.828</v>
      </c>
      <c r="Q94" s="19" t="n">
        <v>211171.542</v>
      </c>
      <c r="R94" s="19" t="n">
        <v>22134.393</v>
      </c>
      <c r="S94" s="19" t="n">
        <v>22134.393</v>
      </c>
      <c r="T94" s="41" t="inlineStr">
        <is>
          <t>Immobilisations incorporelles</t>
        </is>
      </c>
      <c r="U94" s="20" t="inlineStr">
        <is>
          <t>Immobilisations incorporelles</t>
        </is>
      </c>
      <c r="V94" s="20" t="inlineStr">
        <is>
          <t>Logiciels</t>
        </is>
      </c>
      <c r="W94" s="17">
        <f>O94-N94</f>
        <v/>
      </c>
      <c r="X94" s="17">
        <f>#REF!-O94</f>
        <v/>
      </c>
    </row>
    <row r="95" ht="15" customHeight="1">
      <c r="A95" s="1" t="inlineStr">
        <is>
          <t>BS</t>
        </is>
      </c>
      <c r="B95" s="1" t="inlineStr">
        <is>
          <t>BS</t>
        </is>
      </c>
      <c r="C95" s="1" t="inlineStr">
        <is>
          <t>2</t>
        </is>
      </c>
      <c r="D95" s="13" t="n">
        <v>2315000</v>
      </c>
      <c r="E95" s="14">
        <f>+VLOOKUP(D95,'[2]GL Accounts list'!B$1:O$1145,14,0)</f>
        <v/>
      </c>
      <c r="F95" s="14" t="n">
        <v>2315000</v>
      </c>
      <c r="G95" s="14" t="n"/>
      <c r="H95" s="13" t="n">
        <v>2315000</v>
      </c>
      <c r="I95" s="13">
        <f>+VLOOKUP(D95,'[1]BG TND'!$C$1:$C$65531,1,0)</f>
        <v/>
      </c>
      <c r="J95" s="15" t="inlineStr">
        <is>
          <t>IA ERP Licences</t>
        </is>
      </c>
      <c r="K95" s="16" t="n">
        <v>460697.672</v>
      </c>
      <c r="L95" s="16" t="n">
        <v>460697.67</v>
      </c>
      <c r="M95" s="16" t="n">
        <v>460697.68</v>
      </c>
      <c r="N95" s="16" t="n">
        <v>460697.681</v>
      </c>
      <c r="O95" s="17" t="n">
        <v>460697.681</v>
      </c>
      <c r="P95" s="18" t="n">
        <v>460697.681</v>
      </c>
      <c r="Q95" s="19" t="n">
        <v>460697.681</v>
      </c>
      <c r="R95" s="19" t="n">
        <v>9451.031000000001</v>
      </c>
      <c r="S95" s="19" t="n">
        <v>9451.031000000001</v>
      </c>
      <c r="T95" s="41" t="inlineStr">
        <is>
          <t>Immobilisations incorporelles</t>
        </is>
      </c>
      <c r="U95" s="20" t="inlineStr">
        <is>
          <t>Immobilisations incorporelles</t>
        </is>
      </c>
      <c r="V95" s="20" t="inlineStr">
        <is>
          <t>Logiciels</t>
        </is>
      </c>
      <c r="W95" s="17">
        <f>O95-N95</f>
        <v/>
      </c>
      <c r="X95" s="17">
        <f>#REF!-O95</f>
        <v/>
      </c>
    </row>
    <row r="96" ht="15" customHeight="1">
      <c r="A96" s="1" t="inlineStr">
        <is>
          <t>BS</t>
        </is>
      </c>
      <c r="B96" s="1" t="inlineStr">
        <is>
          <t>BS</t>
        </is>
      </c>
      <c r="C96" s="1" t="inlineStr">
        <is>
          <t>2</t>
        </is>
      </c>
      <c r="D96" s="13" t="n">
        <v>2320000</v>
      </c>
      <c r="E96" s="14">
        <f>+VLOOKUP(D96,'[2]GL Accounts list'!B$1:O$1145,14,0)</f>
        <v/>
      </c>
      <c r="F96" s="14" t="n">
        <v>2320000</v>
      </c>
      <c r="G96" s="14" t="n"/>
      <c r="H96" s="13" t="n">
        <v>2320000</v>
      </c>
      <c r="I96" s="13">
        <f>+VLOOKUP(D96,'[1]BG TND'!$C$1:$C$65531,1,0)</f>
        <v/>
      </c>
      <c r="J96" s="15" t="inlineStr">
        <is>
          <t>IA Goodwill</t>
        </is>
      </c>
      <c r="K96" s="16" t="n">
        <v>901316.2070000001</v>
      </c>
      <c r="L96" s="16" t="n">
        <v>901316.21</v>
      </c>
      <c r="M96" s="16" t="n">
        <v>901316.21</v>
      </c>
      <c r="N96" s="16" t="n">
        <v>901316.2070000001</v>
      </c>
      <c r="O96" s="17" t="n">
        <v>901316.2070000001</v>
      </c>
      <c r="P96" s="18" t="n">
        <v>901316.2070000001</v>
      </c>
      <c r="Q96" s="19" t="n">
        <v>901316.2070000001</v>
      </c>
      <c r="R96" s="19" t="n">
        <v>901316.2070000001</v>
      </c>
      <c r="S96" s="19" t="n">
        <v>901316.2070000001</v>
      </c>
      <c r="T96" s="41" t="inlineStr">
        <is>
          <t>Immobilisations incorporelles</t>
        </is>
      </c>
      <c r="U96" s="20" t="inlineStr">
        <is>
          <t>Immobilisations incorporelles</t>
        </is>
      </c>
      <c r="V96" s="20" t="inlineStr">
        <is>
          <t>Fond commercial</t>
        </is>
      </c>
      <c r="W96" s="17">
        <f>O96-N96</f>
        <v/>
      </c>
      <c r="X96" s="17">
        <f>#REF!-O96</f>
        <v/>
      </c>
    </row>
    <row r="97" ht="15" customHeight="1">
      <c r="A97" s="1" t="inlineStr">
        <is>
          <t>BS</t>
        </is>
      </c>
      <c r="B97" s="1" t="inlineStr">
        <is>
          <t>BS</t>
        </is>
      </c>
      <c r="C97" s="1" t="inlineStr">
        <is>
          <t>2</t>
        </is>
      </c>
      <c r="D97" s="13" t="n">
        <v>2410000</v>
      </c>
      <c r="E97" s="14" t="n"/>
      <c r="F97" s="14" t="n">
        <v>2410000</v>
      </c>
      <c r="G97" s="14" t="n"/>
      <c r="H97" s="13" t="n">
        <v>2410000</v>
      </c>
      <c r="I97" s="13">
        <f>+VLOOKUP(D97,'[1]BG TND'!$C$1:$C$65531,1,0)</f>
        <v/>
      </c>
      <c r="J97" s="15" t="inlineStr">
        <is>
          <t>Acc Amort Software</t>
        </is>
      </c>
      <c r="K97" s="16" t="n">
        <v>-39526.012</v>
      </c>
      <c r="L97" s="16" t="n">
        <v>-78708.42999999999</v>
      </c>
      <c r="M97" s="16" t="n">
        <v>-125354.28</v>
      </c>
      <c r="N97" s="16" t="n">
        <v>-169832.415</v>
      </c>
      <c r="O97" s="17" t="n">
        <v>-190737.54</v>
      </c>
      <c r="P97" s="18" t="n">
        <v>-200734.85</v>
      </c>
      <c r="Q97" s="19" t="n">
        <v>-203960.357</v>
      </c>
      <c r="R97" s="19" t="n">
        <v>-18251.446</v>
      </c>
      <c r="S97" s="19" t="n">
        <v>-21579.684</v>
      </c>
      <c r="T97" s="41" t="inlineStr">
        <is>
          <t>Moins: Amortissements II</t>
        </is>
      </c>
      <c r="U97" s="20" t="inlineStr">
        <is>
          <t>Moins: Amortissements II</t>
        </is>
      </c>
      <c r="V97" s="20" t="inlineStr">
        <is>
          <t>AT Logiciels</t>
        </is>
      </c>
      <c r="W97" s="17">
        <f>O97-N97</f>
        <v/>
      </c>
      <c r="X97" s="17">
        <f>#REF!-O97</f>
        <v/>
      </c>
    </row>
    <row r="98" ht="15" customHeight="1">
      <c r="A98" s="1" t="inlineStr">
        <is>
          <t>BS</t>
        </is>
      </c>
      <c r="B98" s="1" t="inlineStr">
        <is>
          <t>BS</t>
        </is>
      </c>
      <c r="C98" s="1" t="inlineStr">
        <is>
          <t>2</t>
        </is>
      </c>
      <c r="D98" s="13" t="n">
        <v>2415000</v>
      </c>
      <c r="E98" s="14" t="n"/>
      <c r="F98" s="14" t="n">
        <v>2415000</v>
      </c>
      <c r="G98" s="14" t="n"/>
      <c r="H98" s="13" t="n">
        <v>2415000</v>
      </c>
      <c r="I98" s="13">
        <f>+VLOOKUP(D98,'[1]BG TND'!$C$1:$C$65531,1,0)</f>
        <v/>
      </c>
      <c r="J98" s="15" t="inlineStr">
        <is>
          <t>Acc Amort ERP</t>
        </is>
      </c>
      <c r="K98" s="16" t="n">
        <v>-386095.308</v>
      </c>
      <c r="L98" s="16" t="n">
        <v>-434694.16</v>
      </c>
      <c r="M98" s="16" t="n">
        <v>-457005.18</v>
      </c>
      <c r="N98" s="16" t="n">
        <v>-458963.538</v>
      </c>
      <c r="O98" s="17" t="n">
        <v>-460646.665</v>
      </c>
      <c r="P98" s="18" t="n">
        <v>-460697.681</v>
      </c>
      <c r="Q98" s="19" t="n">
        <v>-460697.681</v>
      </c>
      <c r="R98" s="19" t="n">
        <v>-9451.031000000001</v>
      </c>
      <c r="S98" s="19" t="n">
        <v>-9451.031000000001</v>
      </c>
      <c r="T98" s="41" t="inlineStr">
        <is>
          <t>Moins: Amortissements II</t>
        </is>
      </c>
      <c r="U98" s="20" t="inlineStr">
        <is>
          <t>Moins: Amortissements II</t>
        </is>
      </c>
      <c r="V98" s="20" t="inlineStr">
        <is>
          <t>AT Logiciels</t>
        </is>
      </c>
      <c r="W98" s="17">
        <f>O98-N98</f>
        <v/>
      </c>
      <c r="X98" s="17">
        <f>#REF!-O98</f>
        <v/>
      </c>
    </row>
    <row r="99" ht="15" customHeight="1">
      <c r="A99" s="1" t="inlineStr">
        <is>
          <t>BS</t>
        </is>
      </c>
      <c r="B99" s="1" t="inlineStr">
        <is>
          <t>BS</t>
        </is>
      </c>
      <c r="C99" s="1" t="inlineStr">
        <is>
          <t>2</t>
        </is>
      </c>
      <c r="D99" s="33" t="n">
        <v>2420001</v>
      </c>
      <c r="E99" s="25" t="n"/>
      <c r="F99" s="25" t="n"/>
      <c r="G99" s="25" t="n"/>
      <c r="H99" s="33" t="n">
        <v>2420001</v>
      </c>
      <c r="I99" s="13">
        <f>+VLOOKUP(D99,'[1]BG TND'!$C$1:$C$65531,1,0)</f>
        <v/>
      </c>
      <c r="J99" t="inlineStr">
        <is>
          <t>Accumulated Impairment - Goodwill</t>
        </is>
      </c>
      <c r="O99" s="35" t="n">
        <v>-901316.21</v>
      </c>
      <c r="P99" s="36" t="n">
        <v>-901316.21</v>
      </c>
      <c r="Q99" s="37" t="n">
        <v>-901316.21</v>
      </c>
      <c r="R99" s="37" t="n">
        <v>-901316.21</v>
      </c>
      <c r="S99" s="37" t="n">
        <v>-901316.21</v>
      </c>
      <c r="U99" s="1" t="inlineStr">
        <is>
          <t>Moins: Amortissements II</t>
        </is>
      </c>
      <c r="V99" s="20" t="inlineStr">
        <is>
          <t>Depreciation Fond de commerce</t>
        </is>
      </c>
      <c r="W99" s="17">
        <f>O99-N99</f>
        <v/>
      </c>
      <c r="X99" s="17">
        <f>#REF!-O99</f>
        <v/>
      </c>
    </row>
    <row r="100" ht="15" customHeight="1">
      <c r="A100" s="1" t="inlineStr">
        <is>
          <t>BS</t>
        </is>
      </c>
      <c r="B100" s="1" t="inlineStr">
        <is>
          <t>BS</t>
        </is>
      </c>
      <c r="C100" s="1" t="inlineStr">
        <is>
          <t>3</t>
        </is>
      </c>
      <c r="D100" s="13" t="n">
        <v>3242360</v>
      </c>
      <c r="E100" s="14" t="n"/>
      <c r="F100" s="14" t="n">
        <v>3242360</v>
      </c>
      <c r="G100" s="14" t="n"/>
      <c r="H100" s="13" t="n">
        <v>3242360</v>
      </c>
      <c r="I100" s="13">
        <f>+VLOOKUP(D100,'[1]BG TND'!$C$1:$C$65531,1,0)</f>
        <v/>
      </c>
      <c r="J100" s="15" t="inlineStr">
        <is>
          <t>ST Loans Pay Eur SBU</t>
        </is>
      </c>
      <c r="K100" s="16" t="n">
        <v>-28859050</v>
      </c>
      <c r="L100" s="16" t="n">
        <v>-74339207.05</v>
      </c>
      <c r="M100" s="16" t="n">
        <v>-65520265.01</v>
      </c>
      <c r="N100" s="16" t="n">
        <v>-47713600</v>
      </c>
      <c r="O100" s="17" t="n">
        <v>-23761838.487</v>
      </c>
      <c r="P100" s="18" t="n">
        <v>-36571140.326</v>
      </c>
      <c r="Q100" s="19" t="n">
        <v>-55546479.333</v>
      </c>
      <c r="R100" s="19" t="n">
        <v>-39240051.013</v>
      </c>
      <c r="S100" s="19" t="n">
        <v>-36709494.41</v>
      </c>
      <c r="T100" s="1" t="inlineStr">
        <is>
          <t>Concours bancaires et autres passifs financiers</t>
        </is>
      </c>
      <c r="U100" s="1" t="inlineStr">
        <is>
          <t>Concours bancaires et autres passifs financiers</t>
        </is>
      </c>
      <c r="V100" s="20" t="inlineStr">
        <is>
          <t>Echéance à moins d'un an sur emprunt groupe</t>
        </is>
      </c>
      <c r="W100" s="17">
        <f>O100-N100</f>
        <v/>
      </c>
      <c r="X100" s="17">
        <f>#REF!-O100</f>
        <v/>
      </c>
    </row>
    <row r="101" ht="15" customHeight="1">
      <c r="A101" s="1" t="inlineStr">
        <is>
          <t>BS</t>
        </is>
      </c>
      <c r="B101" s="1" t="inlineStr">
        <is>
          <t>BS</t>
        </is>
      </c>
      <c r="C101" s="1" t="inlineStr">
        <is>
          <t>3</t>
        </is>
      </c>
      <c r="D101" s="13" t="n">
        <v>3610000</v>
      </c>
      <c r="E101" s="14" t="n"/>
      <c r="F101" s="14" t="n">
        <v>3610000</v>
      </c>
      <c r="G101" s="14" t="n"/>
      <c r="H101" s="13" t="n">
        <v>3610000</v>
      </c>
      <c r="I101" s="13">
        <f>+VLOOKUP(D101,'[1]BG TND'!$C$1:$C$65531,1,0)</f>
        <v/>
      </c>
      <c r="J101" s="15" t="inlineStr">
        <is>
          <t>A/P External</t>
        </is>
      </c>
      <c r="K101" s="16" t="n">
        <v>-61839937.091</v>
      </c>
      <c r="L101" s="16" t="n">
        <v>-19597235.92</v>
      </c>
      <c r="M101" s="16" t="n">
        <v>-11397910.88</v>
      </c>
      <c r="N101" s="16" t="n">
        <v>-21887970.258</v>
      </c>
      <c r="O101" s="17" t="n">
        <v>-23919956.825</v>
      </c>
      <c r="P101" s="18" t="n">
        <v>-18820824.13</v>
      </c>
      <c r="Q101" s="19" t="n">
        <v>-32108429.223</v>
      </c>
      <c r="R101" s="19" t="n">
        <v>-40106333.536</v>
      </c>
      <c r="S101" s="19" t="n">
        <v>-35795011.07</v>
      </c>
      <c r="T101" s="20" t="inlineStr">
        <is>
          <t>Fournisseurs et comptes rattachés</t>
        </is>
      </c>
      <c r="U101" s="20" t="inlineStr">
        <is>
          <t>Fournisseurs et comptes rattachés</t>
        </is>
      </c>
      <c r="V101" s="20" t="inlineStr">
        <is>
          <t>Fournisseur Hors groupe</t>
        </is>
      </c>
      <c r="W101" s="17">
        <f>O101-N101</f>
        <v/>
      </c>
      <c r="X101" s="17">
        <f>#REF!-O101</f>
        <v/>
      </c>
    </row>
    <row r="102" ht="15" customHeight="1">
      <c r="A102" s="1" t="inlineStr">
        <is>
          <t>BS</t>
        </is>
      </c>
      <c r="B102" s="1" t="inlineStr">
        <is>
          <t>BS</t>
        </is>
      </c>
      <c r="C102" s="1" t="inlineStr">
        <is>
          <t>3</t>
        </is>
      </c>
      <c r="D102" s="13" t="n">
        <v>3630000</v>
      </c>
      <c r="E102" s="14" t="n"/>
      <c r="F102" s="14" t="n">
        <v>3630000</v>
      </c>
      <c r="G102" s="14" t="n"/>
      <c r="H102" s="13" t="n">
        <v>3630000</v>
      </c>
      <c r="I102" s="13">
        <f>+VLOOKUP(D102,'[1]BG TND'!$C$1:$C$65531,1,0)</f>
        <v/>
      </c>
      <c r="J102" s="15" t="inlineStr">
        <is>
          <t>A/P Intraco</t>
        </is>
      </c>
      <c r="K102" s="16" t="n">
        <v>0</v>
      </c>
      <c r="L102" s="16" t="n">
        <v>-109305.39</v>
      </c>
      <c r="M102" s="16" t="n">
        <v>-69042.3</v>
      </c>
      <c r="N102" s="16" t="n">
        <v>-163865.515</v>
      </c>
      <c r="O102" s="19" t="n">
        <v>-237217.641</v>
      </c>
      <c r="P102" s="18" t="n">
        <v>-20569.259</v>
      </c>
      <c r="Q102" s="19" t="n">
        <v>-129363.003</v>
      </c>
      <c r="R102" s="19" t="n">
        <v>-44327.823</v>
      </c>
      <c r="S102" s="19" t="n">
        <v>-254.1</v>
      </c>
      <c r="T102" s="20" t="inlineStr">
        <is>
          <t>Fournisseurs et comptes rattachés</t>
        </is>
      </c>
      <c r="U102" s="20" t="inlineStr">
        <is>
          <t>Fournisseurs et comptes rattachés</t>
        </is>
      </c>
      <c r="V102" s="20" t="inlineStr">
        <is>
          <t>Fournisseurs Groupe</t>
        </is>
      </c>
      <c r="W102" s="17">
        <f>O102-N102</f>
        <v/>
      </c>
      <c r="X102" s="17">
        <f>#REF!-O102</f>
        <v/>
      </c>
    </row>
    <row r="103" ht="15" customHeight="1">
      <c r="A103" s="1" t="inlineStr">
        <is>
          <t>BS</t>
        </is>
      </c>
      <c r="B103" s="1" t="inlineStr">
        <is>
          <t>BS</t>
        </is>
      </c>
      <c r="C103" s="1" t="inlineStr">
        <is>
          <t>3</t>
        </is>
      </c>
      <c r="D103" s="13" t="n">
        <v>3633000</v>
      </c>
      <c r="E103" s="14" t="n"/>
      <c r="F103" s="14" t="n">
        <v>3633000</v>
      </c>
      <c r="G103" s="14" t="n"/>
      <c r="H103" s="13" t="n">
        <v>3633000</v>
      </c>
      <c r="I103" s="13">
        <f>+VLOOKUP(D103,'[1]BG TND'!$C$1:$C$65531,1,0)</f>
        <v/>
      </c>
      <c r="J103" s="15" t="inlineStr">
        <is>
          <t>A/P Intra Grp</t>
        </is>
      </c>
      <c r="K103" s="16" t="n">
        <v>-2382056.399</v>
      </c>
      <c r="L103" s="16" t="n">
        <v>-1097635.66</v>
      </c>
      <c r="M103" s="16" t="n">
        <v>-69284.55</v>
      </c>
      <c r="N103" s="16" t="n">
        <v>-72085.25900000001</v>
      </c>
      <c r="O103" s="19" t="n">
        <v>-222534.65</v>
      </c>
      <c r="P103" s="18" t="n">
        <v>-1782684.31</v>
      </c>
      <c r="Q103" s="19" t="n">
        <v>-201443.309</v>
      </c>
      <c r="R103" s="19" t="n">
        <v>-103305.648</v>
      </c>
      <c r="S103" s="19" t="n">
        <v>-121853.311</v>
      </c>
      <c r="T103" s="20" t="inlineStr">
        <is>
          <t>Fournisseurs et comptes rattachés</t>
        </is>
      </c>
      <c r="U103" s="20" t="inlineStr">
        <is>
          <t>Fournisseurs et comptes rattachés</t>
        </is>
      </c>
      <c r="V103" s="20" t="inlineStr">
        <is>
          <t>Fournisseurs Groupe</t>
        </is>
      </c>
      <c r="W103" s="17">
        <f>O103-N103</f>
        <v/>
      </c>
      <c r="X103" s="17">
        <f>#REF!-O103</f>
        <v/>
      </c>
    </row>
    <row r="104" ht="15" customHeight="1">
      <c r="A104" s="1" t="inlineStr">
        <is>
          <t>BS</t>
        </is>
      </c>
      <c r="B104" s="1" t="inlineStr">
        <is>
          <t>BS</t>
        </is>
      </c>
      <c r="C104" s="1" t="inlineStr">
        <is>
          <t>3</t>
        </is>
      </c>
      <c r="D104" s="13" t="n">
        <v>3635000</v>
      </c>
      <c r="E104" s="14" t="n"/>
      <c r="F104" s="14" t="n">
        <v>3635000</v>
      </c>
      <c r="G104" s="14" t="n"/>
      <c r="H104" s="13" t="n">
        <v>3635000</v>
      </c>
      <c r="I104" s="13">
        <f>+VLOOKUP(D104,'[1]BG TND'!$C$1:$C$65531,1,0)</f>
        <v/>
      </c>
      <c r="J104" s="15" t="inlineStr">
        <is>
          <t>A/P Eur SBU</t>
        </is>
      </c>
      <c r="K104" s="16" t="n">
        <v>-4631.292</v>
      </c>
      <c r="L104" s="16" t="n">
        <v>-175341.78</v>
      </c>
      <c r="M104" s="16" t="n">
        <v>-228553.34</v>
      </c>
      <c r="N104" s="16" t="n">
        <v>-216376.859</v>
      </c>
      <c r="O104" s="19" t="n">
        <v>-190595.633</v>
      </c>
      <c r="P104" s="18" t="n">
        <v>-881131.835</v>
      </c>
      <c r="Q104" s="19" t="n">
        <v>-3228178.707</v>
      </c>
      <c r="R104" s="19" t="n">
        <v>-1277789.502</v>
      </c>
      <c r="S104" s="19" t="n">
        <v>-1775388.684</v>
      </c>
      <c r="T104" s="20" t="inlineStr">
        <is>
          <t>Fournisseurs et comptes rattachés</t>
        </is>
      </c>
      <c r="U104" s="20" t="inlineStr">
        <is>
          <t>Fournisseurs et comptes rattachés</t>
        </is>
      </c>
      <c r="V104" s="20" t="inlineStr">
        <is>
          <t>Fournisseurs Groupe</t>
        </is>
      </c>
      <c r="W104" s="17">
        <f>O104-N104</f>
        <v/>
      </c>
      <c r="X104" s="17">
        <f>#REF!-O104</f>
        <v/>
      </c>
    </row>
    <row r="105" ht="15" customHeight="1">
      <c r="A105" s="1" t="inlineStr">
        <is>
          <t>BS</t>
        </is>
      </c>
      <c r="B105" s="1" t="inlineStr">
        <is>
          <t>BS</t>
        </is>
      </c>
      <c r="C105" s="1" t="inlineStr">
        <is>
          <t>3</t>
        </is>
      </c>
      <c r="D105" s="13" t="n">
        <v>3640000</v>
      </c>
      <c r="E105" s="14" t="n"/>
      <c r="F105" s="14" t="n">
        <v>3640000</v>
      </c>
      <c r="G105" s="14" t="n"/>
      <c r="H105" s="13" t="n">
        <v>3640000</v>
      </c>
      <c r="I105" s="13">
        <f>+VLOOKUP(D105,'[1]BG TND'!$C$1:$C$65531,1,0)</f>
        <v/>
      </c>
      <c r="J105" s="15" t="inlineStr">
        <is>
          <t>A/P YC</t>
        </is>
      </c>
      <c r="K105" s="16" t="n">
        <v>-1324183.938</v>
      </c>
      <c r="L105" s="16" t="n">
        <v>-3442.29</v>
      </c>
      <c r="M105" s="16" t="n">
        <v>-1214713.14</v>
      </c>
      <c r="N105" s="16" t="n">
        <v>0</v>
      </c>
      <c r="O105" s="19" t="n">
        <v>-4110.561</v>
      </c>
      <c r="P105" s="18" t="n">
        <v>0</v>
      </c>
      <c r="Q105" s="19" t="n">
        <v>0</v>
      </c>
      <c r="R105" s="19" t="n">
        <v>0</v>
      </c>
      <c r="S105" s="19" t="n">
        <v>0</v>
      </c>
      <c r="T105" s="20" t="inlineStr">
        <is>
          <t>Fournisseurs et comptes rattachés</t>
        </is>
      </c>
      <c r="U105" s="20" t="inlineStr">
        <is>
          <t>Fournisseurs et comptes rattachés</t>
        </is>
      </c>
      <c r="V105" s="20" t="inlineStr">
        <is>
          <t>Fournisseurs Groupe</t>
        </is>
      </c>
      <c r="W105" s="17">
        <f>O105-N105</f>
        <v/>
      </c>
      <c r="X105" s="17">
        <f>#REF!-O105</f>
        <v/>
      </c>
    </row>
    <row r="106" ht="15" customHeight="1">
      <c r="A106" s="1" t="inlineStr">
        <is>
          <t>BS</t>
        </is>
      </c>
      <c r="B106" s="1" t="inlineStr">
        <is>
          <t>BS</t>
        </is>
      </c>
      <c r="C106" s="1" t="inlineStr">
        <is>
          <t>3</t>
        </is>
      </c>
      <c r="D106" s="33" t="n">
        <v>3645000</v>
      </c>
      <c r="E106" s="25" t="n"/>
      <c r="F106" s="25" t="n"/>
      <c r="G106" s="25" t="n"/>
      <c r="H106" s="33" t="n">
        <v>3645000</v>
      </c>
      <c r="I106" s="13">
        <f>+VLOOKUP(D106,'[1]BG TND'!$C$1:$C$65531,1,0)</f>
        <v/>
      </c>
      <c r="J106" t="inlineStr">
        <is>
          <t>Accounts Payable - Interco Yazaki Other</t>
        </is>
      </c>
      <c r="O106" s="37" t="n">
        <v>-49585.323</v>
      </c>
      <c r="P106" s="36" t="n">
        <v>-950723.384</v>
      </c>
      <c r="Q106" s="37" t="n">
        <v>-182494.683</v>
      </c>
      <c r="R106" s="37" t="n">
        <v>-185883.42</v>
      </c>
      <c r="S106" s="37" t="n">
        <v>-185883.42</v>
      </c>
      <c r="U106" s="20" t="inlineStr">
        <is>
          <t>Fournisseurs et comptes rattachés</t>
        </is>
      </c>
      <c r="V106" s="20" t="inlineStr">
        <is>
          <t>Fournisseurs Groupe</t>
        </is>
      </c>
      <c r="W106" s="17">
        <f>O106-N106</f>
        <v/>
      </c>
      <c r="X106" s="17">
        <f>#REF!-O106</f>
        <v/>
      </c>
    </row>
    <row r="107" ht="15" customHeight="1">
      <c r="A107" s="1" t="inlineStr">
        <is>
          <t>BS</t>
        </is>
      </c>
      <c r="B107" s="1" t="inlineStr">
        <is>
          <t>BS</t>
        </is>
      </c>
      <c r="C107" s="1" t="inlineStr">
        <is>
          <t>3</t>
        </is>
      </c>
      <c r="D107" s="13" t="n">
        <v>3660100</v>
      </c>
      <c r="E107" s="14" t="n"/>
      <c r="F107" s="14" t="n">
        <v>3660100</v>
      </c>
      <c r="G107" s="14" t="n"/>
      <c r="H107" s="13" t="n">
        <v>3660100</v>
      </c>
      <c r="I107" s="13">
        <f>+VLOOKUP(D107,'[1]BG TND'!$C$1:$C$65531,1,0)</f>
        <v/>
      </c>
      <c r="J107" s="15" t="inlineStr">
        <is>
          <t>GRNI Dir External</t>
        </is>
      </c>
      <c r="K107" s="16" t="n">
        <v>-2166259.555</v>
      </c>
      <c r="L107" s="16" t="n">
        <v>-1764597.71</v>
      </c>
      <c r="M107" s="16" t="n">
        <v>-5136566.38</v>
      </c>
      <c r="N107" s="16" t="n">
        <v>-3433797.808</v>
      </c>
      <c r="O107" s="17" t="n">
        <v>-11316957.471</v>
      </c>
      <c r="P107" s="18" t="n">
        <v>-1351807.609</v>
      </c>
      <c r="Q107" s="19" t="n">
        <v>-6485874.92</v>
      </c>
      <c r="R107" s="19" t="n">
        <v>-8331423.204</v>
      </c>
      <c r="S107" s="19" t="n">
        <v>-8437627.421</v>
      </c>
      <c r="T107" s="20" t="inlineStr">
        <is>
          <t>Fournisseurs et comptes rattachés</t>
        </is>
      </c>
      <c r="U107" s="20" t="inlineStr">
        <is>
          <t>Fournisseurs et comptes rattachés</t>
        </is>
      </c>
      <c r="V107" s="20" t="inlineStr">
        <is>
          <t>Fournisseurs factures non parvenues</t>
        </is>
      </c>
      <c r="W107" s="17">
        <f>O107-N107</f>
        <v/>
      </c>
      <c r="X107" s="17">
        <f>#REF!-O107</f>
        <v/>
      </c>
    </row>
    <row r="108" ht="15" customHeight="1">
      <c r="A108" s="1" t="inlineStr">
        <is>
          <t>BS</t>
        </is>
      </c>
      <c r="B108" s="1" t="inlineStr">
        <is>
          <t>BS</t>
        </is>
      </c>
      <c r="C108" s="1" t="inlineStr">
        <is>
          <t>3</t>
        </is>
      </c>
      <c r="D108" s="13" t="n">
        <v>3660310</v>
      </c>
      <c r="E108" s="14" t="n"/>
      <c r="F108" s="14" t="n">
        <v>3660310</v>
      </c>
      <c r="G108" s="14" t="n"/>
      <c r="H108" s="13" t="n">
        <v>3660310</v>
      </c>
      <c r="I108" s="13">
        <f>+VLOOKUP(D108,'[1]BG TND'!$C$1:$C$65531,1,0)</f>
        <v/>
      </c>
      <c r="J108" s="15" t="inlineStr">
        <is>
          <t>GRNI Dir Intraco</t>
        </is>
      </c>
      <c r="K108" s="16" t="n">
        <v>0</v>
      </c>
      <c r="L108" s="16" t="n">
        <v>0</v>
      </c>
      <c r="M108" s="16" t="n">
        <v>-342.12</v>
      </c>
      <c r="N108" s="16" t="n">
        <v>-418.866</v>
      </c>
      <c r="O108" s="17" t="n">
        <v>-10414.473</v>
      </c>
      <c r="P108" s="18" t="n">
        <v>0</v>
      </c>
      <c r="Q108" s="19" t="n">
        <v>-520.242</v>
      </c>
      <c r="R108" s="19" t="n">
        <v>-652.202</v>
      </c>
      <c r="S108" s="19" t="n">
        <v>-1230.002</v>
      </c>
      <c r="T108" s="20" t="inlineStr">
        <is>
          <t>Fournisseurs et comptes rattachés</t>
        </is>
      </c>
      <c r="U108" s="20" t="inlineStr">
        <is>
          <t>Fournisseurs et comptes rattachés</t>
        </is>
      </c>
      <c r="V108" s="20" t="inlineStr">
        <is>
          <t>Fournisseurs factures non parvenues</t>
        </is>
      </c>
      <c r="W108" s="17">
        <f>O108-N108</f>
        <v/>
      </c>
      <c r="X108" s="17">
        <f>#REF!-O108</f>
        <v/>
      </c>
    </row>
    <row r="109" ht="12.75" customHeight="1">
      <c r="A109" s="1" t="inlineStr">
        <is>
          <t>BS</t>
        </is>
      </c>
      <c r="B109" s="1" t="inlineStr">
        <is>
          <t>BS</t>
        </is>
      </c>
      <c r="C109" s="1" t="inlineStr">
        <is>
          <t>3</t>
        </is>
      </c>
      <c r="D109" s="13" t="n">
        <v>3660330</v>
      </c>
      <c r="E109" s="14" t="n"/>
      <c r="F109" s="14" t="n">
        <v>3660330</v>
      </c>
      <c r="G109" s="14" t="n"/>
      <c r="H109" s="13" t="n">
        <v>3660330</v>
      </c>
      <c r="I109" s="13">
        <f>+VLOOKUP(D109,'[1]BG TND'!$C$1:$C$65531,1,0)</f>
        <v/>
      </c>
      <c r="J109" s="15" t="inlineStr">
        <is>
          <t>GRNI Dir IntraGrp</t>
        </is>
      </c>
      <c r="K109" s="16" t="n">
        <v>-2354.551</v>
      </c>
      <c r="L109" s="16" t="n">
        <v>-2342.78</v>
      </c>
      <c r="M109" s="16" t="n">
        <v>-10027.67</v>
      </c>
      <c r="N109" s="16" t="n">
        <v>-9762.59</v>
      </c>
      <c r="O109" s="17" t="n">
        <v>-2832.411</v>
      </c>
      <c r="P109" s="18" t="n">
        <v>-1709.386</v>
      </c>
      <c r="Q109" s="19" t="n">
        <v>-13092.532</v>
      </c>
      <c r="R109" s="19" t="n">
        <v>-82377.11900000001</v>
      </c>
      <c r="S109" s="19" t="n">
        <v>1062436.685</v>
      </c>
      <c r="T109" s="20" t="inlineStr">
        <is>
          <t>Fournisseurs et comptes rattachés</t>
        </is>
      </c>
      <c r="U109" s="20" t="inlineStr">
        <is>
          <t>Fournisseurs et comptes rattachés</t>
        </is>
      </c>
      <c r="V109" s="20" t="inlineStr">
        <is>
          <t>Fournisseurs factures non parvenues</t>
        </is>
      </c>
      <c r="W109" s="17">
        <f>O109-N109</f>
        <v/>
      </c>
      <c r="X109" s="17">
        <f>#REF!-O109</f>
        <v/>
      </c>
    </row>
    <row r="110" ht="15" customHeight="1">
      <c r="A110" s="1" t="inlineStr">
        <is>
          <t>BS</t>
        </is>
      </c>
      <c r="B110" s="1" t="inlineStr">
        <is>
          <t>BS</t>
        </is>
      </c>
      <c r="C110" s="1" t="inlineStr">
        <is>
          <t>3</t>
        </is>
      </c>
      <c r="D110" s="13" t="n">
        <v>3660360</v>
      </c>
      <c r="E110" s="14" t="n"/>
      <c r="F110" s="14" t="n">
        <v>3660360</v>
      </c>
      <c r="G110" s="14" t="n"/>
      <c r="H110" s="13" t="n">
        <v>3660360</v>
      </c>
      <c r="I110" s="13">
        <f>+VLOOKUP(D110,'[1]BG TND'!$C$1:$C$65531,1,0)</f>
        <v/>
      </c>
      <c r="J110" s="15" t="inlineStr">
        <is>
          <t>GRNI Dir Eur SBU</t>
        </is>
      </c>
      <c r="K110" s="16" t="n">
        <v>0</v>
      </c>
      <c r="L110" s="16" t="n">
        <v>5075.28</v>
      </c>
      <c r="M110" s="16" t="n">
        <v>13455.63</v>
      </c>
      <c r="N110" s="16" t="n">
        <v>0.5669999999999999</v>
      </c>
      <c r="O110" s="17" t="n">
        <v>-45290.268</v>
      </c>
      <c r="P110" s="18" t="n">
        <v>-290401.116</v>
      </c>
      <c r="Q110" s="19" t="n">
        <v>-52481.981</v>
      </c>
      <c r="R110" s="19" t="n">
        <v>-716494.162</v>
      </c>
      <c r="S110" s="19" t="n">
        <v>-455253.502</v>
      </c>
      <c r="T110" s="20" t="inlineStr">
        <is>
          <t>Fournisseurs et comptes rattachés</t>
        </is>
      </c>
      <c r="U110" s="20" t="inlineStr">
        <is>
          <t>Fournisseurs et comptes rattachés</t>
        </is>
      </c>
      <c r="V110" s="20" t="inlineStr">
        <is>
          <t>Fournisseurs factures non parvenues</t>
        </is>
      </c>
      <c r="W110" s="17">
        <f>O110-N110</f>
        <v/>
      </c>
      <c r="X110" s="17">
        <f>#REF!-O110</f>
        <v/>
      </c>
    </row>
    <row r="111" ht="15" customHeight="1">
      <c r="A111" s="1" t="inlineStr">
        <is>
          <t>BS</t>
        </is>
      </c>
      <c r="B111" s="1" t="inlineStr">
        <is>
          <t>BS</t>
        </is>
      </c>
      <c r="C111" s="1" t="inlineStr">
        <is>
          <t>3</t>
        </is>
      </c>
      <c r="D111" s="33" t="n">
        <v>3660460</v>
      </c>
      <c r="E111" s="25" t="n"/>
      <c r="F111" s="25" t="n"/>
      <c r="G111" s="25" t="n"/>
      <c r="H111" s="33" t="n">
        <v>3660460</v>
      </c>
      <c r="I111" s="13">
        <f>+VLOOKUP(D111,'[1]BG TND'!$C$1:$C$65531,1,0)</f>
        <v/>
      </c>
      <c r="J111" t="inlineStr">
        <is>
          <t>Received Not Invoiced (Direct) - Interc</t>
        </is>
      </c>
      <c r="O111" s="37" t="n">
        <v>-143115.471</v>
      </c>
      <c r="P111" s="36" t="n">
        <v>-2935.479</v>
      </c>
      <c r="Q111" s="37" t="n">
        <v>-662.374</v>
      </c>
      <c r="R111" s="37" t="n">
        <v>-12774.894</v>
      </c>
      <c r="S111" s="37" t="n">
        <v>-20314.207</v>
      </c>
      <c r="U111" s="20" t="inlineStr">
        <is>
          <t>Fournisseurs et comptes rattachés</t>
        </is>
      </c>
      <c r="V111" s="20" t="inlineStr">
        <is>
          <t>Fournisseurs factures non parvenues</t>
        </is>
      </c>
      <c r="W111" s="17">
        <f>O111-N111</f>
        <v/>
      </c>
      <c r="X111" s="17">
        <f>#REF!-O111</f>
        <v/>
      </c>
    </row>
    <row r="112" ht="15" customHeight="1">
      <c r="A112" s="1" t="inlineStr">
        <is>
          <t>BS</t>
        </is>
      </c>
      <c r="B112" s="1" t="inlineStr">
        <is>
          <t>BS</t>
        </is>
      </c>
      <c r="C112" s="1" t="inlineStr">
        <is>
          <t>3</t>
        </is>
      </c>
      <c r="D112" s="13" t="n">
        <v>3660990</v>
      </c>
      <c r="E112" s="14" t="n"/>
      <c r="F112" s="14" t="n">
        <v>3660990</v>
      </c>
      <c r="G112" s="14" t="n"/>
      <c r="H112" s="13" t="n">
        <v>3660990</v>
      </c>
      <c r="I112" s="13">
        <f>+VLOOKUP(D112,'[1]BG TND'!$C$1:$C$65531,1,0)</f>
        <v/>
      </c>
      <c r="J112" s="15" t="inlineStr">
        <is>
          <t>GRNI Dir Manual</t>
        </is>
      </c>
      <c r="K112" s="16" t="n">
        <v>-774475.324</v>
      </c>
      <c r="L112" s="16" t="n">
        <v>-812116.2</v>
      </c>
      <c r="M112" s="16" t="n">
        <v>-1556893.29</v>
      </c>
      <c r="N112" s="16" t="n">
        <v>-1082461.385</v>
      </c>
      <c r="O112" s="17" t="n">
        <v>-2858897.898</v>
      </c>
      <c r="P112" s="18" t="n">
        <v>0</v>
      </c>
      <c r="Q112" s="19" t="n">
        <v>0</v>
      </c>
      <c r="R112" s="19" t="n">
        <v>0</v>
      </c>
      <c r="S112" s="19" t="n">
        <v>0</v>
      </c>
      <c r="T112" s="20" t="inlineStr">
        <is>
          <t>Fournisseurs et comptes rattachés</t>
        </is>
      </c>
      <c r="U112" s="20" t="inlineStr">
        <is>
          <t>Fournisseurs et comptes rattachés</t>
        </is>
      </c>
      <c r="V112" s="20" t="inlineStr">
        <is>
          <t>Fournisseurs factures non parvenues</t>
        </is>
      </c>
      <c r="W112" s="17">
        <f>O112-N112</f>
        <v/>
      </c>
      <c r="X112" s="17">
        <f>#REF!-O112</f>
        <v/>
      </c>
    </row>
    <row r="113" ht="15" customHeight="1">
      <c r="A113" s="1" t="inlineStr">
        <is>
          <t>BS</t>
        </is>
      </c>
      <c r="B113" s="1" t="inlineStr">
        <is>
          <t>BS</t>
        </is>
      </c>
      <c r="C113" s="1" t="inlineStr">
        <is>
          <t>3</t>
        </is>
      </c>
      <c r="D113" s="13" t="n">
        <v>3670100</v>
      </c>
      <c r="E113" s="14" t="n"/>
      <c r="F113" s="14" t="n">
        <v>3670100</v>
      </c>
      <c r="G113" s="14" t="n"/>
      <c r="H113" s="13" t="n">
        <v>3670100</v>
      </c>
      <c r="I113" s="13">
        <f>+VLOOKUP(D113,'[1]BG TND'!$C$1:$C$65531,1,0)</f>
        <v/>
      </c>
      <c r="J113" s="15" t="inlineStr">
        <is>
          <t>GRNI Ind External</t>
        </is>
      </c>
      <c r="K113" s="16" t="n">
        <v>-58076.721</v>
      </c>
      <c r="L113" s="16" t="n">
        <v>-198631.63</v>
      </c>
      <c r="M113" s="16" t="n">
        <v>-195184.52</v>
      </c>
      <c r="N113" s="16" t="n">
        <v>-244382.742</v>
      </c>
      <c r="O113" s="17" t="n">
        <v>-205465.193</v>
      </c>
      <c r="P113" s="18" t="n">
        <v>-473994.704</v>
      </c>
      <c r="Q113" s="19" t="n">
        <v>-1168839.099</v>
      </c>
      <c r="R113" s="19" t="n">
        <v>-2054788.749</v>
      </c>
      <c r="S113" s="19" t="n">
        <v>-970872.671</v>
      </c>
      <c r="T113" s="20" t="inlineStr">
        <is>
          <t>Fournisseurs et comptes rattachés</t>
        </is>
      </c>
      <c r="U113" s="20" t="inlineStr">
        <is>
          <t>Fournisseurs et comptes rattachés</t>
        </is>
      </c>
      <c r="V113" s="20" t="inlineStr">
        <is>
          <t>Fournisseurs factures non parvenues</t>
        </is>
      </c>
      <c r="W113" s="17">
        <f>O113-N113</f>
        <v/>
      </c>
      <c r="X113" s="17">
        <f>#REF!-O113</f>
        <v/>
      </c>
    </row>
    <row r="114" ht="15" customHeight="1">
      <c r="A114" s="1" t="inlineStr">
        <is>
          <t>BS</t>
        </is>
      </c>
      <c r="B114" s="1" t="inlineStr">
        <is>
          <t>BS</t>
        </is>
      </c>
      <c r="C114" s="1" t="inlineStr">
        <is>
          <t>3</t>
        </is>
      </c>
      <c r="D114" s="3" t="n">
        <v>3670330</v>
      </c>
      <c r="E114" s="25" t="n"/>
      <c r="F114" s="25" t="n"/>
      <c r="G114" s="25" t="n"/>
      <c r="H114" s="13" t="n">
        <v>3670330</v>
      </c>
      <c r="I114" s="13">
        <f>+VLOOKUP(D114,'[1]BG TND'!$C$1:$C$65531,1,0)</f>
        <v/>
      </c>
      <c r="J114" s="1" t="inlineStr">
        <is>
          <t>Received Not Invoiced (Indirect) - Intr</t>
        </is>
      </c>
      <c r="K114" s="19" t="n">
        <v>0</v>
      </c>
      <c r="L114" s="19" t="n">
        <v>0</v>
      </c>
      <c r="M114" s="19" t="n">
        <v>-3420.67</v>
      </c>
      <c r="N114" s="16" t="n">
        <v>-11.797</v>
      </c>
      <c r="O114" s="17" t="n">
        <v>0</v>
      </c>
      <c r="P114" s="18" t="n">
        <v>-527.76</v>
      </c>
      <c r="Q114" s="19" t="n">
        <v>-1089.366</v>
      </c>
      <c r="R114" s="19" t="n">
        <v>-330535.966</v>
      </c>
      <c r="S114" s="19" t="n">
        <v>-199432.506</v>
      </c>
      <c r="T114" s="20" t="inlineStr">
        <is>
          <t>Fournisseurs et comptes rattachés</t>
        </is>
      </c>
      <c r="U114" s="20" t="inlineStr">
        <is>
          <t>Fournisseurs et comptes rattachés</t>
        </is>
      </c>
      <c r="V114" s="20" t="inlineStr">
        <is>
          <t>Fournisseurs factures non parvenues</t>
        </is>
      </c>
      <c r="W114" s="17">
        <f>O114-N114</f>
        <v/>
      </c>
      <c r="X114" s="17">
        <f>#REF!-O114</f>
        <v/>
      </c>
    </row>
    <row r="115" ht="15" customHeight="1">
      <c r="A115" s="1" t="inlineStr">
        <is>
          <t>BS</t>
        </is>
      </c>
      <c r="B115" s="1" t="inlineStr">
        <is>
          <t>BS</t>
        </is>
      </c>
      <c r="C115" s="1" t="inlineStr">
        <is>
          <t>3</t>
        </is>
      </c>
      <c r="D115" s="13" t="n">
        <v>3680000</v>
      </c>
      <c r="E115" s="14" t="n"/>
      <c r="F115" s="14" t="n">
        <v>3680000</v>
      </c>
      <c r="G115" s="14" t="n"/>
      <c r="H115" s="13" t="n">
        <v>3680000</v>
      </c>
      <c r="I115" s="13">
        <f>+VLOOKUP(D115,'[1]BG TND'!$C$1:$C$65531,1,0)</f>
        <v/>
      </c>
      <c r="J115" s="15" t="inlineStr">
        <is>
          <t>Unreal Gains/Losses</t>
        </is>
      </c>
      <c r="K115" s="16" t="n">
        <v>2131038.983</v>
      </c>
      <c r="L115" s="16" t="n">
        <v>-676928.61</v>
      </c>
      <c r="M115" s="16" t="n">
        <v>-19818.11</v>
      </c>
      <c r="N115" s="16" t="n">
        <v>-46698.85</v>
      </c>
      <c r="O115" s="17" t="n">
        <v>351286.534</v>
      </c>
      <c r="P115" s="18" t="n">
        <v>-136028.411</v>
      </c>
      <c r="Q115" s="19" t="n">
        <v>90230.489</v>
      </c>
      <c r="R115" s="19" t="n">
        <v>-239557.338</v>
      </c>
      <c r="S115" s="19" t="n">
        <v>-78902.952</v>
      </c>
      <c r="T115" s="20" t="inlineStr">
        <is>
          <t>Fournisseurs et comptes rattachés</t>
        </is>
      </c>
      <c r="U115" s="20" t="inlineStr">
        <is>
          <t>Fournisseurs et comptes rattachés</t>
        </is>
      </c>
      <c r="V115" s="20" t="inlineStr">
        <is>
          <t>Fournisseur Hors groupe</t>
        </is>
      </c>
      <c r="W115" s="17">
        <f>O115-N115</f>
        <v/>
      </c>
      <c r="X115" s="17">
        <f>#REF!-O115</f>
        <v/>
      </c>
    </row>
    <row r="116" ht="15" customHeight="1">
      <c r="A116" s="1" t="inlineStr">
        <is>
          <t>BS</t>
        </is>
      </c>
      <c r="B116" s="1" t="inlineStr">
        <is>
          <t>BS</t>
        </is>
      </c>
      <c r="C116" s="1" t="inlineStr">
        <is>
          <t>3</t>
        </is>
      </c>
      <c r="D116" s="13" t="n">
        <v>3680310</v>
      </c>
      <c r="E116" s="14" t="n"/>
      <c r="F116" s="14" t="n">
        <v>3680310</v>
      </c>
      <c r="G116" s="14" t="n"/>
      <c r="H116" s="13" t="n">
        <v>3680310</v>
      </c>
      <c r="I116" s="13">
        <f>+VLOOKUP(D116,'[1]BG TND'!$C$1:$C$65531,1,0)</f>
        <v/>
      </c>
      <c r="J116" s="38" t="inlineStr">
        <is>
          <t>A/P Intraco Unrls GL</t>
        </is>
      </c>
      <c r="K116" s="16" t="n">
        <v>0</v>
      </c>
      <c r="L116" s="16" t="n">
        <v>-4826.54</v>
      </c>
      <c r="M116" s="16" t="n">
        <v>-95.51000000000001</v>
      </c>
      <c r="N116" s="16" t="n">
        <v>935.5890000000001</v>
      </c>
      <c r="O116" s="19" t="n">
        <v>2773.262</v>
      </c>
      <c r="P116" s="18" t="n">
        <v>-3.71</v>
      </c>
      <c r="Q116" s="19" t="n">
        <v>234.33</v>
      </c>
      <c r="R116" s="19" t="n">
        <v>-304.399</v>
      </c>
      <c r="S116" s="19" t="n">
        <v>-0.33</v>
      </c>
      <c r="T116" s="20" t="inlineStr">
        <is>
          <t>Fournisseurs et comptes rattachés</t>
        </is>
      </c>
      <c r="U116" s="20" t="inlineStr">
        <is>
          <t>Fournisseurs et comptes rattachés</t>
        </is>
      </c>
      <c r="V116" s="20" t="inlineStr">
        <is>
          <t>Fournisseurs Groupe</t>
        </is>
      </c>
      <c r="W116" s="17">
        <f>O116-N116</f>
        <v/>
      </c>
      <c r="X116" s="17">
        <f>#REF!-O116</f>
        <v/>
      </c>
    </row>
    <row r="117" ht="15" customHeight="1">
      <c r="A117" s="1" t="inlineStr">
        <is>
          <t>BS</t>
        </is>
      </c>
      <c r="B117" s="1" t="inlineStr">
        <is>
          <t>BS</t>
        </is>
      </c>
      <c r="C117" s="1" t="inlineStr">
        <is>
          <t>3</t>
        </is>
      </c>
      <c r="D117" s="13" t="n">
        <v>3680330</v>
      </c>
      <c r="E117" s="14" t="n"/>
      <c r="F117" s="14" t="n">
        <v>3680330</v>
      </c>
      <c r="G117" s="14" t="n"/>
      <c r="H117" s="13" t="n">
        <v>3680330</v>
      </c>
      <c r="I117" s="13">
        <f>+VLOOKUP(D117,'[1]BG TND'!$C$1:$C$65531,1,0)</f>
        <v/>
      </c>
      <c r="J117" s="38" t="inlineStr">
        <is>
          <t>A/P Intra Grp Unreal</t>
        </is>
      </c>
      <c r="K117" s="16" t="n">
        <v>123015.714</v>
      </c>
      <c r="L117" s="16" t="n">
        <v>-38280.27</v>
      </c>
      <c r="M117" s="16" t="n">
        <v>-272.88</v>
      </c>
      <c r="N117" s="16" t="n">
        <v>182.715</v>
      </c>
      <c r="O117" s="19" t="n">
        <v>3760.523</v>
      </c>
      <c r="P117" s="18" t="n">
        <v>-6504.599</v>
      </c>
      <c r="Q117" s="19" t="n">
        <v>247.656</v>
      </c>
      <c r="R117" s="19" t="n">
        <v>-631.109</v>
      </c>
      <c r="S117" s="19" t="n">
        <v>-138.945</v>
      </c>
      <c r="T117" s="20" t="inlineStr">
        <is>
          <t>Fournisseurs et comptes rattachés</t>
        </is>
      </c>
      <c r="U117" s="20" t="inlineStr">
        <is>
          <t>Fournisseurs et comptes rattachés</t>
        </is>
      </c>
      <c r="V117" s="20" t="inlineStr">
        <is>
          <t>Fournisseurs Groupe</t>
        </is>
      </c>
      <c r="W117" s="17">
        <f>O117-N117</f>
        <v/>
      </c>
      <c r="X117" s="17">
        <f>#REF!-O117</f>
        <v/>
      </c>
    </row>
    <row r="118" ht="15" customHeight="1">
      <c r="A118" s="1" t="inlineStr">
        <is>
          <t>BS</t>
        </is>
      </c>
      <c r="B118" s="1" t="inlineStr">
        <is>
          <t>BS</t>
        </is>
      </c>
      <c r="C118" s="1" t="inlineStr">
        <is>
          <t>3</t>
        </is>
      </c>
      <c r="D118" s="13" t="n">
        <v>3680360</v>
      </c>
      <c r="E118" s="14" t="n"/>
      <c r="F118" s="14" t="n">
        <v>3680360</v>
      </c>
      <c r="G118" s="14" t="n"/>
      <c r="H118" s="13" t="n">
        <v>3680360</v>
      </c>
      <c r="I118" s="13">
        <f>+VLOOKUP(D118,'[1]BG TND'!$C$1:$C$65531,1,0)</f>
        <v/>
      </c>
      <c r="J118" s="38" t="inlineStr">
        <is>
          <t>A/P Eur SBU Unreal G</t>
        </is>
      </c>
      <c r="K118" s="16" t="n">
        <v>355.96</v>
      </c>
      <c r="L118" s="16" t="n">
        <v>-5463.56</v>
      </c>
      <c r="M118" s="16" t="n">
        <v>-841.67</v>
      </c>
      <c r="N118" s="16" t="n">
        <v>833.5650000000001</v>
      </c>
      <c r="O118" s="19" t="n">
        <v>3410.188</v>
      </c>
      <c r="P118" s="18" t="n">
        <v>-1432.967</v>
      </c>
      <c r="Q118" s="19" t="n">
        <v>6633.764</v>
      </c>
      <c r="R118" s="19" t="n">
        <v>-7017.112</v>
      </c>
      <c r="S118" s="19" t="n">
        <v>-11336.762</v>
      </c>
      <c r="T118" s="20" t="inlineStr">
        <is>
          <t>Fournisseurs et comptes rattachés</t>
        </is>
      </c>
      <c r="U118" s="20" t="inlineStr">
        <is>
          <t>Fournisseurs et comptes rattachés</t>
        </is>
      </c>
      <c r="V118" s="20" t="inlineStr">
        <is>
          <t>Fournisseurs Groupe</t>
        </is>
      </c>
      <c r="W118" s="17">
        <f>O118-N118</f>
        <v/>
      </c>
      <c r="X118" s="17">
        <f>#REF!-O118</f>
        <v/>
      </c>
    </row>
    <row r="119" ht="15" customHeight="1">
      <c r="A119" s="1" t="inlineStr">
        <is>
          <t>BS</t>
        </is>
      </c>
      <c r="B119" s="1" t="inlineStr">
        <is>
          <t>BS</t>
        </is>
      </c>
      <c r="C119" s="1" t="inlineStr">
        <is>
          <t>3</t>
        </is>
      </c>
      <c r="D119" s="33" t="n">
        <v>3680460</v>
      </c>
      <c r="E119" s="25" t="n"/>
      <c r="F119" s="25" t="n"/>
      <c r="G119" s="25" t="n"/>
      <c r="H119" s="33" t="n">
        <v>3680460</v>
      </c>
      <c r="I119" s="13">
        <f>+VLOOKUP(D119,'[1]BG TND'!$C$1:$C$65531,1,0)</f>
        <v/>
      </c>
      <c r="J119" t="inlineStr">
        <is>
          <t>A/P Yazaki others Unrealised Gains/Loss</t>
        </is>
      </c>
      <c r="O119" s="37" t="n">
        <v>361.671</v>
      </c>
      <c r="P119" s="36" t="n">
        <v>642.727</v>
      </c>
      <c r="Q119" s="37" t="n">
        <v>8404.387000000001</v>
      </c>
      <c r="R119" s="37" t="n">
        <v>-1549.952</v>
      </c>
      <c r="S119" s="37" t="n">
        <v>-9617.156000000001</v>
      </c>
      <c r="U119" s="20" t="inlineStr">
        <is>
          <t>Fournisseurs et comptes rattachés</t>
        </is>
      </c>
      <c r="V119" s="20" t="inlineStr">
        <is>
          <t>Fournisseurs Groupe</t>
        </is>
      </c>
      <c r="W119" s="17">
        <f>O119-N119</f>
        <v/>
      </c>
      <c r="X119" s="17">
        <f>#REF!-O119</f>
        <v/>
      </c>
    </row>
    <row r="120" ht="15" customHeight="1">
      <c r="A120" s="1" t="inlineStr">
        <is>
          <t>BS</t>
        </is>
      </c>
      <c r="B120" s="1" t="inlineStr">
        <is>
          <t>BS</t>
        </is>
      </c>
      <c r="C120" s="1" t="inlineStr">
        <is>
          <t>3</t>
        </is>
      </c>
      <c r="D120" s="24" t="n">
        <v>3715010</v>
      </c>
      <c r="E120" s="25" t="n"/>
      <c r="F120" s="25" t="n"/>
      <c r="G120" s="25" t="n"/>
      <c r="H120" s="13" t="n">
        <v>3715010</v>
      </c>
      <c r="I120" s="13">
        <f>+VLOOKUP(D120,'[1]BG TND'!$C$1:$C$65531,1,0)</f>
        <v/>
      </c>
      <c r="J120" s="26" t="inlineStr">
        <is>
          <t>Corporation Tax Payable Current Period</t>
        </is>
      </c>
      <c r="K120" s="19" t="n">
        <v>0</v>
      </c>
      <c r="L120" s="19" t="n">
        <v>0</v>
      </c>
      <c r="M120" s="19" t="n">
        <v>0</v>
      </c>
      <c r="N120" s="19" t="n">
        <v>-30000</v>
      </c>
      <c r="O120" s="17" t="n">
        <v>0</v>
      </c>
      <c r="P120" s="18" t="n">
        <v>0</v>
      </c>
      <c r="Q120" s="19" t="n">
        <v>-153155.622</v>
      </c>
      <c r="R120" s="19" t="n">
        <v>56897.679</v>
      </c>
      <c r="S120" s="19" t="n">
        <v>0</v>
      </c>
      <c r="T120" s="1" t="inlineStr">
        <is>
          <t>Autres Passifs courants</t>
        </is>
      </c>
      <c r="U120" s="1" t="inlineStr">
        <is>
          <t>Autres passifs courants</t>
        </is>
      </c>
      <c r="V120" s="20" t="inlineStr">
        <is>
          <t>Etat impôts &amp; taxes</t>
        </is>
      </c>
      <c r="W120" s="17">
        <f>O120-N120</f>
        <v/>
      </c>
      <c r="X120" s="17">
        <f>#REF!-O120</f>
        <v/>
      </c>
    </row>
    <row r="121" ht="15" customHeight="1">
      <c r="A121" s="1" t="inlineStr">
        <is>
          <t>BS</t>
        </is>
      </c>
      <c r="B121" s="1" t="inlineStr">
        <is>
          <t>BS</t>
        </is>
      </c>
      <c r="C121" s="1" t="inlineStr">
        <is>
          <t>3</t>
        </is>
      </c>
      <c r="D121" s="24" t="n">
        <v>3715010</v>
      </c>
      <c r="E121" s="13" t="n">
        <v>3715010</v>
      </c>
      <c r="F121" s="26" t="inlineStr">
        <is>
          <t>Corporation Tax Payable Current Period</t>
        </is>
      </c>
      <c r="G121" s="25" t="n"/>
      <c r="H121" s="13" t="n">
        <v>3715010</v>
      </c>
      <c r="I121" s="26" t="inlineStr">
        <is>
          <t>Corporation Tax Payable Current Period</t>
        </is>
      </c>
      <c r="J121" s="26" t="inlineStr">
        <is>
          <t>Corporation Tax Payable Current Period</t>
        </is>
      </c>
      <c r="K121" s="19" t="n"/>
      <c r="L121" s="19" t="n"/>
      <c r="M121" s="19" t="n"/>
      <c r="N121" s="19" t="n"/>
      <c r="O121" s="17" t="n"/>
      <c r="P121" s="18" t="n"/>
      <c r="Q121" s="19" t="n"/>
      <c r="R121" s="19" t="n"/>
      <c r="S121" s="19" t="n">
        <v>3382208.73</v>
      </c>
      <c r="U121" s="1" t="inlineStr">
        <is>
          <t>Autres actifs courants</t>
        </is>
      </c>
      <c r="V121" s="20" t="inlineStr">
        <is>
          <t>Crédit d'impôt</t>
        </is>
      </c>
      <c r="W121" s="17" t="n"/>
      <c r="X121" s="17" t="n"/>
    </row>
    <row r="122" ht="15" customHeight="1">
      <c r="A122" s="1" t="inlineStr">
        <is>
          <t>BS</t>
        </is>
      </c>
      <c r="B122" s="1" t="inlineStr">
        <is>
          <t>BS</t>
        </is>
      </c>
      <c r="C122" s="1" t="inlineStr">
        <is>
          <t>3</t>
        </is>
      </c>
      <c r="D122" s="13" t="n">
        <v>3720010</v>
      </c>
      <c r="E122" s="14" t="n"/>
      <c r="F122" s="14" t="n">
        <v>3720010</v>
      </c>
      <c r="G122" s="14" t="n"/>
      <c r="H122" s="13" t="n">
        <v>3720010</v>
      </c>
      <c r="I122" s="13">
        <f>+VLOOKUP(D122,'[1]BG TND'!$C$1:$C$65531,1,0)</f>
        <v/>
      </c>
      <c r="J122" s="15" t="inlineStr">
        <is>
          <t>Income Tax Payable</t>
        </is>
      </c>
      <c r="K122" s="16" t="n">
        <v>-94645.288</v>
      </c>
      <c r="L122" s="16" t="n">
        <v>-144618.33</v>
      </c>
      <c r="M122" s="16" t="n">
        <v>-89809.38</v>
      </c>
      <c r="N122" s="16" t="n">
        <v>-102920.483</v>
      </c>
      <c r="O122" s="17" t="n">
        <v>-129894.925</v>
      </c>
      <c r="P122" s="18" t="n">
        <v>-162235.178</v>
      </c>
      <c r="Q122" s="19" t="n">
        <v>-213020.198</v>
      </c>
      <c r="R122" s="19" t="n">
        <v>-317031.924</v>
      </c>
      <c r="S122" s="19" t="n">
        <v>-252295.556</v>
      </c>
      <c r="T122" s="20" t="inlineStr">
        <is>
          <t>Autres passifs courants</t>
        </is>
      </c>
      <c r="U122" s="20" t="inlineStr">
        <is>
          <t>Autres passifs courants</t>
        </is>
      </c>
      <c r="V122" s="20" t="inlineStr">
        <is>
          <t>Etat impôts &amp; taxes</t>
        </is>
      </c>
      <c r="W122" s="17">
        <f>O122-N122</f>
        <v/>
      </c>
      <c r="X122" s="17">
        <f>#REF!-O122</f>
        <v/>
      </c>
    </row>
    <row r="123" ht="15" customHeight="1">
      <c r="A123" s="1" t="inlineStr">
        <is>
          <t>BS</t>
        </is>
      </c>
      <c r="B123" s="1" t="inlineStr">
        <is>
          <t>BS</t>
        </is>
      </c>
      <c r="C123" s="1" t="inlineStr">
        <is>
          <t>3</t>
        </is>
      </c>
      <c r="D123" s="13" t="n">
        <v>3720020</v>
      </c>
      <c r="E123" s="14" t="n"/>
      <c r="F123" s="14" t="n">
        <v>3720020</v>
      </c>
      <c r="G123" s="14" t="n"/>
      <c r="H123" s="13" t="n">
        <v>3720020</v>
      </c>
      <c r="I123" s="13">
        <f>+VLOOKUP(D123,'[1]BG TND'!$C$1:$C$65531,1,0)</f>
        <v/>
      </c>
      <c r="J123" s="15" t="inlineStr">
        <is>
          <t>Soc Security Payable</t>
        </is>
      </c>
      <c r="K123" s="16" t="n">
        <v>-1600358.007</v>
      </c>
      <c r="L123" s="16" t="n">
        <v>-1341489.1</v>
      </c>
      <c r="M123" s="16" t="n">
        <v>-1218707.95</v>
      </c>
      <c r="N123" s="16" t="n">
        <v>-1180403.513</v>
      </c>
      <c r="O123" s="17" t="n">
        <v>-1313315.871</v>
      </c>
      <c r="P123" s="18" t="n">
        <v>-1527257.926</v>
      </c>
      <c r="Q123" s="19" t="n">
        <v>-1651315.653</v>
      </c>
      <c r="R123" s="19" t="n">
        <v>-1927115.686</v>
      </c>
      <c r="S123" s="19" t="n">
        <v>-2046011.413</v>
      </c>
      <c r="T123" s="20" t="inlineStr">
        <is>
          <t>Autres passifs courants</t>
        </is>
      </c>
      <c r="U123" s="20" t="inlineStr">
        <is>
          <t>Autres passifs courants</t>
        </is>
      </c>
      <c r="V123" s="20" t="inlineStr">
        <is>
          <t>CNSS</t>
        </is>
      </c>
      <c r="W123" s="17">
        <f>O123-N123</f>
        <v/>
      </c>
      <c r="X123" s="17">
        <f>#REF!-O123</f>
        <v/>
      </c>
    </row>
    <row r="124" ht="15" customHeight="1">
      <c r="A124" s="1" t="inlineStr">
        <is>
          <t>BS</t>
        </is>
      </c>
      <c r="B124" s="1" t="inlineStr">
        <is>
          <t>BS</t>
        </is>
      </c>
      <c r="C124" s="1" t="inlineStr">
        <is>
          <t>3</t>
        </is>
      </c>
      <c r="D124" s="13" t="n">
        <v>3720060</v>
      </c>
      <c r="E124" s="14" t="n"/>
      <c r="F124" s="14" t="n">
        <v>3720060</v>
      </c>
      <c r="G124" s="14" t="n"/>
      <c r="H124" s="13" t="n">
        <v>3720060</v>
      </c>
      <c r="I124" s="13">
        <f>+VLOOKUP(D124,'[1]BG TND'!$C$1:$C$65531,1,0)</f>
        <v/>
      </c>
      <c r="J124" s="15" t="inlineStr">
        <is>
          <t>Accident Insurance</t>
        </is>
      </c>
      <c r="K124" s="16" t="n">
        <v>-82367.099</v>
      </c>
      <c r="L124" s="16" t="n">
        <v>-69140.03999999999</v>
      </c>
      <c r="M124" s="16" t="n">
        <v>-35795.4</v>
      </c>
      <c r="N124" s="16" t="n">
        <v>-60845.439</v>
      </c>
      <c r="O124" s="17" t="n">
        <v>-67672.512</v>
      </c>
      <c r="P124" s="18" t="n">
        <v>-78663.19100000001</v>
      </c>
      <c r="Q124" s="19" t="n">
        <v>-85034.69500000001</v>
      </c>
      <c r="R124" s="19" t="n">
        <v>-99235.234</v>
      </c>
      <c r="S124" s="19" t="n">
        <v>-105364.198</v>
      </c>
      <c r="T124" s="20" t="inlineStr">
        <is>
          <t>Autres passifs courants</t>
        </is>
      </c>
      <c r="U124" s="20" t="inlineStr">
        <is>
          <t>Autres passifs courants</t>
        </is>
      </c>
      <c r="V124" s="20" t="inlineStr">
        <is>
          <t>CNSS</t>
        </is>
      </c>
      <c r="W124" s="17">
        <f>O124-N124</f>
        <v/>
      </c>
      <c r="X124" s="17">
        <f>#REF!-O124</f>
        <v/>
      </c>
    </row>
    <row r="125" ht="15" customHeight="1">
      <c r="A125" s="1" t="inlineStr">
        <is>
          <t>BS</t>
        </is>
      </c>
      <c r="B125" s="1" t="inlineStr">
        <is>
          <t>BS</t>
        </is>
      </c>
      <c r="C125" s="1" t="inlineStr">
        <is>
          <t>3</t>
        </is>
      </c>
      <c r="D125" s="24" t="n">
        <v>3720090</v>
      </c>
      <c r="E125" s="25" t="n"/>
      <c r="F125" s="25" t="n"/>
      <c r="G125" s="25" t="n"/>
      <c r="H125" s="13" t="n">
        <v>3720090</v>
      </c>
      <c r="I125" s="13">
        <f>+VLOOKUP(D125,'[1]BG TND'!$C$1:$C$65531,1,0)</f>
        <v/>
      </c>
      <c r="J125" s="26" t="inlineStr">
        <is>
          <t>Other Taxes Payable</t>
        </is>
      </c>
      <c r="K125" s="19" t="n">
        <v>0</v>
      </c>
      <c r="L125" s="19" t="n">
        <v>0</v>
      </c>
      <c r="M125" s="19" t="n">
        <v>0</v>
      </c>
      <c r="N125" s="19" t="n">
        <v>-179293.801</v>
      </c>
      <c r="O125" s="17" t="n">
        <v>2109.935</v>
      </c>
      <c r="P125" s="18" t="n">
        <v>-43403.399</v>
      </c>
      <c r="Q125" s="19" t="n">
        <v>216923.015</v>
      </c>
      <c r="R125" s="19" t="n">
        <v>86708.621</v>
      </c>
      <c r="S125" s="19" t="n">
        <v>-366117.615</v>
      </c>
      <c r="T125" s="1" t="inlineStr">
        <is>
          <t>Autres Passifs courants</t>
        </is>
      </c>
      <c r="U125" s="1" t="inlineStr">
        <is>
          <t>Autres Passifs courants</t>
        </is>
      </c>
      <c r="V125" s="20" t="inlineStr">
        <is>
          <t xml:space="preserve">Assurance </t>
        </is>
      </c>
      <c r="W125" s="17">
        <f>O125-N125</f>
        <v/>
      </c>
      <c r="X125" s="17">
        <f>#REF!-O125</f>
        <v/>
      </c>
    </row>
    <row r="126" ht="15" customHeight="1">
      <c r="A126" s="1" t="inlineStr">
        <is>
          <t>BS</t>
        </is>
      </c>
      <c r="B126" s="1" t="inlineStr">
        <is>
          <t>BS</t>
        </is>
      </c>
      <c r="C126" s="1" t="inlineStr">
        <is>
          <t>3</t>
        </is>
      </c>
      <c r="D126" s="13" t="n">
        <v>3721040</v>
      </c>
      <c r="E126" s="14" t="n"/>
      <c r="F126" s="14" t="n">
        <v>3721040</v>
      </c>
      <c r="G126" s="14" t="n"/>
      <c r="H126" s="13" t="n">
        <v>3721040</v>
      </c>
      <c r="I126" s="13">
        <f>+VLOOKUP(D126,'[1]BG TND'!$C$1:$C$65531,1,0)</f>
        <v/>
      </c>
      <c r="J126" s="15" t="inlineStr">
        <is>
          <t>Local Tax Payable 4</t>
        </is>
      </c>
      <c r="K126" s="16" t="n">
        <v>-14294.461</v>
      </c>
      <c r="L126" s="16" t="n">
        <v>-8442.51</v>
      </c>
      <c r="M126" s="16" t="n">
        <v>-4130.79</v>
      </c>
      <c r="N126" s="16" t="n">
        <v>-4863.784</v>
      </c>
      <c r="O126" s="17" t="n">
        <v>-5271.328</v>
      </c>
      <c r="P126" s="18" t="n">
        <v>-8727.191000000001</v>
      </c>
      <c r="Q126" s="19" t="n">
        <v>-35863.537</v>
      </c>
      <c r="R126" s="19" t="n">
        <v>-73809.682</v>
      </c>
      <c r="S126" s="19" t="n">
        <v>-66868.152</v>
      </c>
      <c r="T126" s="20" t="inlineStr">
        <is>
          <t>Autres passifs courants</t>
        </is>
      </c>
      <c r="U126" s="20" t="inlineStr">
        <is>
          <t>Autres passifs courants</t>
        </is>
      </c>
      <c r="V126" s="20" t="inlineStr">
        <is>
          <t>Etat impôts &amp; taxes</t>
        </is>
      </c>
      <c r="W126" s="17">
        <f>O126-N126</f>
        <v/>
      </c>
      <c r="X126" s="17">
        <f>#REF!-O126</f>
        <v/>
      </c>
    </row>
    <row r="127" ht="15" customHeight="1">
      <c r="A127" s="1" t="inlineStr">
        <is>
          <t>BS</t>
        </is>
      </c>
      <c r="B127" s="1" t="inlineStr">
        <is>
          <t>BS</t>
        </is>
      </c>
      <c r="C127" s="1" t="inlineStr">
        <is>
          <t>3</t>
        </is>
      </c>
      <c r="D127" s="13" t="n">
        <v>3721050</v>
      </c>
      <c r="E127" s="14" t="n"/>
      <c r="F127" s="14" t="n">
        <v>3721050</v>
      </c>
      <c r="G127" s="14" t="n"/>
      <c r="H127" s="13" t="n">
        <v>3721050</v>
      </c>
      <c r="I127" s="13">
        <f>+VLOOKUP(D127,'[1]BG TND'!$C$1:$C$65531,1,0)</f>
        <v/>
      </c>
      <c r="J127" s="15" t="inlineStr">
        <is>
          <t>Local Tax Payable 5</t>
        </is>
      </c>
      <c r="K127" s="16" t="n">
        <v>0</v>
      </c>
      <c r="L127" s="16" t="n">
        <v>-3270.18</v>
      </c>
      <c r="M127" s="16" t="n">
        <v>-917.46</v>
      </c>
      <c r="N127" s="16" t="n">
        <v>-9808.266</v>
      </c>
      <c r="O127" s="17" t="n">
        <v>-1734.218</v>
      </c>
      <c r="P127" s="18" t="n">
        <v>-4915.339</v>
      </c>
      <c r="Q127" s="19" t="n">
        <v>-2690.855</v>
      </c>
      <c r="R127" s="19" t="n">
        <v>-776.058</v>
      </c>
      <c r="S127" s="19" t="n">
        <v>-1582.507</v>
      </c>
      <c r="T127" s="20" t="inlineStr">
        <is>
          <t>Autres passifs courants</t>
        </is>
      </c>
      <c r="U127" s="20" t="inlineStr">
        <is>
          <t>Autres passifs courants</t>
        </is>
      </c>
      <c r="V127" s="20" t="inlineStr">
        <is>
          <t>Etat impôts &amp; taxes</t>
        </is>
      </c>
      <c r="W127" s="17">
        <f>O127-N127</f>
        <v/>
      </c>
      <c r="X127" s="17">
        <f>#REF!-O127</f>
        <v/>
      </c>
    </row>
    <row r="128" ht="15" customHeight="1">
      <c r="A128" s="1" t="inlineStr">
        <is>
          <t>BS</t>
        </is>
      </c>
      <c r="B128" s="1" t="inlineStr">
        <is>
          <t>BS</t>
        </is>
      </c>
      <c r="C128" s="1" t="inlineStr">
        <is>
          <t>3</t>
        </is>
      </c>
      <c r="D128" s="13" t="n">
        <v>3721060</v>
      </c>
      <c r="E128" s="14" t="n"/>
      <c r="F128" s="14" t="n">
        <v>3721060</v>
      </c>
      <c r="G128" s="14" t="n"/>
      <c r="H128" s="13" t="n">
        <v>3721060</v>
      </c>
      <c r="I128" s="13">
        <f>+VLOOKUP(D128,'[1]BG TND'!$C$1:$C$65531,1,0)</f>
        <v/>
      </c>
      <c r="J128" s="15" t="inlineStr">
        <is>
          <t>Local Tax Payable 6</t>
        </is>
      </c>
      <c r="K128" s="16" t="n">
        <v>-3751.639</v>
      </c>
      <c r="L128" s="16" t="n">
        <v>-150310.2</v>
      </c>
      <c r="M128" s="16" t="n">
        <v>-35192.32</v>
      </c>
      <c r="N128" s="16" t="n">
        <v>-6212.855</v>
      </c>
      <c r="O128" s="17" t="n">
        <v>-294080.579</v>
      </c>
      <c r="P128" s="18" t="n">
        <v>-13483.473</v>
      </c>
      <c r="Q128" s="19" t="n">
        <v>-8053.336</v>
      </c>
      <c r="R128" s="19" t="n">
        <v>-1954.27</v>
      </c>
      <c r="S128" s="19" t="n">
        <v>-3758.434</v>
      </c>
      <c r="T128" s="20" t="inlineStr">
        <is>
          <t>Autres passifs courants</t>
        </is>
      </c>
      <c r="U128" s="20" t="inlineStr">
        <is>
          <t>Autres passifs courants</t>
        </is>
      </c>
      <c r="V128" s="20" t="inlineStr">
        <is>
          <t>Etat impôts &amp; taxes</t>
        </is>
      </c>
      <c r="W128" s="17">
        <f>O128-N128</f>
        <v/>
      </c>
      <c r="X128" s="17">
        <f>#REF!-O128</f>
        <v/>
      </c>
    </row>
    <row r="129" ht="15" customHeight="1">
      <c r="A129" s="1" t="inlineStr">
        <is>
          <t>BS</t>
        </is>
      </c>
      <c r="B129" s="1" t="inlineStr">
        <is>
          <t>BS</t>
        </is>
      </c>
      <c r="C129" s="1" t="inlineStr">
        <is>
          <t>3</t>
        </is>
      </c>
      <c r="D129" s="33" t="n">
        <v>3721100</v>
      </c>
      <c r="E129" s="25" t="n"/>
      <c r="F129" s="25" t="n"/>
      <c r="G129" s="25" t="n"/>
      <c r="H129" s="33" t="n">
        <v>3721100</v>
      </c>
      <c r="I129" s="13">
        <f>+VLOOKUP(D129,'[1]BG TND'!$C$1:$C$65531,1,0)</f>
        <v/>
      </c>
      <c r="J129" t="inlineStr">
        <is>
          <t>Local Taxes Payable 10</t>
        </is>
      </c>
      <c r="O129" s="35" t="n">
        <v>-42.817</v>
      </c>
      <c r="P129" s="36" t="n">
        <v>-11180.416</v>
      </c>
      <c r="Q129" s="37" t="n">
        <v>1.245</v>
      </c>
      <c r="R129" s="37" t="n">
        <v>1.245</v>
      </c>
      <c r="S129" s="37" t="n">
        <v>1.245</v>
      </c>
      <c r="U129" s="1" t="inlineStr">
        <is>
          <t>Autres Passifs courants</t>
        </is>
      </c>
      <c r="V129" s="20" t="inlineStr">
        <is>
          <t>Etat impôts &amp; taxes</t>
        </is>
      </c>
      <c r="W129" s="17">
        <f>O129-N129</f>
        <v/>
      </c>
      <c r="X129" s="17">
        <f>#REF!-O129</f>
        <v/>
      </c>
    </row>
    <row r="130" ht="15" customHeight="1">
      <c r="A130" s="1" t="inlineStr">
        <is>
          <t>BS</t>
        </is>
      </c>
      <c r="B130" s="1" t="inlineStr">
        <is>
          <t>BS</t>
        </is>
      </c>
      <c r="C130" s="1" t="inlineStr">
        <is>
          <t>3</t>
        </is>
      </c>
      <c r="D130" s="13" t="n">
        <v>3820020</v>
      </c>
      <c r="E130" s="14" t="n"/>
      <c r="F130" s="14" t="n">
        <v>3820020</v>
      </c>
      <c r="G130" s="14" t="n"/>
      <c r="H130" s="13" t="n">
        <v>3820020</v>
      </c>
      <c r="I130" s="13">
        <f>+VLOOKUP(D130,'[1]BG TND'!$C$1:$C$65531,1,0)</f>
        <v/>
      </c>
      <c r="J130" s="15" t="inlineStr">
        <is>
          <t>Accrued Prof Fees</t>
        </is>
      </c>
      <c r="K130" s="16" t="n">
        <v>-294969.476</v>
      </c>
      <c r="L130" s="16" t="n">
        <v>-297369.77</v>
      </c>
      <c r="M130" s="16" t="n">
        <v>-270786.57</v>
      </c>
      <c r="N130" s="16" t="n">
        <v>-334944.663</v>
      </c>
      <c r="O130" s="17" t="n">
        <v>-307594.745</v>
      </c>
      <c r="P130" s="18" t="n">
        <v>-338813.642</v>
      </c>
      <c r="Q130" s="19" t="n">
        <v>-339698.015</v>
      </c>
      <c r="R130" s="19" t="n">
        <v>-471983.67</v>
      </c>
      <c r="S130" s="19" t="n">
        <v>-416551.209</v>
      </c>
      <c r="T130" s="20" t="inlineStr">
        <is>
          <t>Autres Passifs courants</t>
        </is>
      </c>
      <c r="U130" s="20" t="inlineStr">
        <is>
          <t>Autres Passifs courants</t>
        </is>
      </c>
      <c r="V130" s="20" t="inlineStr">
        <is>
          <t>Charges à payer</t>
        </is>
      </c>
      <c r="W130" s="17">
        <f>O130-N130</f>
        <v/>
      </c>
      <c r="X130" s="17">
        <f>#REF!-O130</f>
        <v/>
      </c>
    </row>
    <row r="131" ht="15" customHeight="1">
      <c r="A131" s="1" t="inlineStr">
        <is>
          <t>BS</t>
        </is>
      </c>
      <c r="B131" s="1" t="inlineStr">
        <is>
          <t>BS</t>
        </is>
      </c>
      <c r="C131" s="1" t="inlineStr">
        <is>
          <t>3</t>
        </is>
      </c>
      <c r="D131" s="13" t="n">
        <v>3820030</v>
      </c>
      <c r="E131" s="14" t="n"/>
      <c r="F131" s="14" t="n">
        <v>3820030</v>
      </c>
      <c r="G131" s="14" t="n"/>
      <c r="H131" s="13" t="n">
        <v>3820030</v>
      </c>
      <c r="I131" s="13">
        <f>+VLOOKUP(D131,'[1]BG TND'!$C$1:$C$65531,1,0)</f>
        <v/>
      </c>
      <c r="J131" s="15" t="inlineStr">
        <is>
          <t>Accrued Empl Payment</t>
        </is>
      </c>
      <c r="K131" s="16" t="n">
        <v>-2863411.396</v>
      </c>
      <c r="L131" s="16" t="n">
        <v>-3672391.12</v>
      </c>
      <c r="M131" s="16" t="n">
        <v>-5269664.73</v>
      </c>
      <c r="N131" s="16" t="n">
        <v>-3976428.838</v>
      </c>
      <c r="O131" s="17" t="n">
        <v>-4633260.514</v>
      </c>
      <c r="P131" s="18" t="n">
        <v>-5138417.083</v>
      </c>
      <c r="Q131" s="19" t="n">
        <v>-7152083.63</v>
      </c>
      <c r="R131" s="19" t="n">
        <v>-6553591.53</v>
      </c>
      <c r="S131" s="19" t="n">
        <v>-5951113.656</v>
      </c>
      <c r="T131" s="20" t="inlineStr">
        <is>
          <t>Autres passifs courants</t>
        </is>
      </c>
      <c r="U131" s="20" t="inlineStr">
        <is>
          <t>Autres passifs courants</t>
        </is>
      </c>
      <c r="V131" s="20" t="inlineStr">
        <is>
          <t>Charges à payer</t>
        </is>
      </c>
      <c r="W131" s="17">
        <f>O131-N131</f>
        <v/>
      </c>
      <c r="X131" s="17">
        <f>#REF!-O131</f>
        <v/>
      </c>
    </row>
    <row r="132" ht="15" customHeight="1">
      <c r="A132" s="1" t="inlineStr">
        <is>
          <t>BS</t>
        </is>
      </c>
      <c r="B132" s="1" t="inlineStr">
        <is>
          <t>BS</t>
        </is>
      </c>
      <c r="C132" s="1" t="inlineStr">
        <is>
          <t>3</t>
        </is>
      </c>
      <c r="D132" s="13" t="n">
        <v>3820080</v>
      </c>
      <c r="E132" s="14" t="n"/>
      <c r="F132" s="14" t="n">
        <v>3820080</v>
      </c>
      <c r="G132" s="14" t="n"/>
      <c r="H132" s="13" t="n">
        <v>3820080</v>
      </c>
      <c r="I132" s="13">
        <f>+VLOOKUP(D132,'[1]BG TND'!$C$1:$C$65531,1,0)</f>
        <v/>
      </c>
      <c r="J132" s="15" t="inlineStr">
        <is>
          <t>Accrued Insurance</t>
        </is>
      </c>
      <c r="K132" s="16" t="n">
        <v>-7826.12</v>
      </c>
      <c r="L132" s="16" t="n">
        <v>-22226.12</v>
      </c>
      <c r="M132" s="16" t="n">
        <v>-44172.62</v>
      </c>
      <c r="N132" s="16" t="n">
        <v>-11887.877</v>
      </c>
      <c r="O132" s="17" t="n">
        <v>-92106.317</v>
      </c>
      <c r="P132" s="18" t="n">
        <v>-130405.26</v>
      </c>
      <c r="Q132" s="19" t="n">
        <v>-10311.866</v>
      </c>
      <c r="R132" s="19" t="n">
        <v>-63615.861</v>
      </c>
      <c r="S132" s="19" t="n">
        <v>-21122.613</v>
      </c>
      <c r="T132" s="20" t="inlineStr">
        <is>
          <t>Autres Passifs courants</t>
        </is>
      </c>
      <c r="U132" s="20" t="inlineStr">
        <is>
          <t>Autres Passifs courants</t>
        </is>
      </c>
      <c r="V132" s="20" t="inlineStr">
        <is>
          <t>Charges à payer</t>
        </is>
      </c>
      <c r="W132" s="17">
        <f>O132-N132</f>
        <v/>
      </c>
      <c r="X132" s="17">
        <f>#REF!-O132</f>
        <v/>
      </c>
    </row>
    <row r="133" ht="15" customHeight="1">
      <c r="A133" s="1" t="inlineStr">
        <is>
          <t>BS</t>
        </is>
      </c>
      <c r="B133" s="1" t="inlineStr">
        <is>
          <t>BS</t>
        </is>
      </c>
      <c r="C133" s="1" t="inlineStr">
        <is>
          <t>3</t>
        </is>
      </c>
      <c r="D133" s="13" t="n">
        <v>3820090</v>
      </c>
      <c r="E133" s="14" t="n"/>
      <c r="F133" s="14" t="n">
        <v>3820090</v>
      </c>
      <c r="G133" s="14" t="n"/>
      <c r="H133" s="13" t="n">
        <v>3820090</v>
      </c>
      <c r="I133" s="13">
        <f>+VLOOKUP(D133,'[1]BG TND'!$C$1:$C$65531,1,0)</f>
        <v/>
      </c>
      <c r="J133" s="15" t="inlineStr">
        <is>
          <t>Accrued Other</t>
        </is>
      </c>
      <c r="K133" s="16" t="n">
        <v>-924381.966</v>
      </c>
      <c r="L133" s="16" t="n">
        <v>-855048.1899999999</v>
      </c>
      <c r="M133" s="16" t="n">
        <v>-563974.5699999999</v>
      </c>
      <c r="N133" s="16" t="n">
        <v>-807382.976</v>
      </c>
      <c r="O133" s="17" t="n">
        <v>-1092239.03</v>
      </c>
      <c r="P133" s="18" t="n">
        <v>-1493331.257</v>
      </c>
      <c r="Q133" s="19" t="n">
        <v>-6392428.153</v>
      </c>
      <c r="R133" s="19" t="n">
        <v>-4200595.8</v>
      </c>
      <c r="S133" s="19" t="n">
        <v>-7540467.289</v>
      </c>
      <c r="T133" s="20" t="inlineStr">
        <is>
          <t>Autres Passifs courants</t>
        </is>
      </c>
      <c r="U133" s="20" t="inlineStr">
        <is>
          <t>Autres Passifs courants</t>
        </is>
      </c>
      <c r="V133" s="20" t="inlineStr">
        <is>
          <t>Charges à payer</t>
        </is>
      </c>
      <c r="W133" s="17">
        <f>O133-N133</f>
        <v/>
      </c>
      <c r="X133" s="17">
        <f>#REF!-O133</f>
        <v/>
      </c>
    </row>
    <row r="134" ht="15" customHeight="1">
      <c r="A134" s="1" t="inlineStr">
        <is>
          <t>BS</t>
        </is>
      </c>
      <c r="B134" s="1" t="inlineStr">
        <is>
          <t>BS</t>
        </is>
      </c>
      <c r="C134" s="1" t="inlineStr">
        <is>
          <t>3</t>
        </is>
      </c>
      <c r="D134" s="13" t="n">
        <v>3820100</v>
      </c>
      <c r="E134" s="14">
        <f>+VLOOKUP(D134,'[2]GL Accounts list'!B$1:O$1145,14,0)</f>
        <v/>
      </c>
      <c r="F134" s="14" t="n">
        <v>3820100</v>
      </c>
      <c r="G134" s="14" t="inlineStr">
        <is>
          <t>d</t>
        </is>
      </c>
      <c r="H134" s="13" t="n">
        <v>3820100</v>
      </c>
      <c r="I134" s="13">
        <f>+VLOOKUP(D134,'[1]BG TND'!$C$1:$C$65531,1,0)</f>
        <v/>
      </c>
      <c r="J134" s="15" t="inlineStr">
        <is>
          <t>Accrued Other I/C</t>
        </is>
      </c>
      <c r="K134" s="54" t="n">
        <v>30991.749895</v>
      </c>
      <c r="L134" s="16" t="n">
        <v>0</v>
      </c>
      <c r="M134" s="16" t="n">
        <v>0</v>
      </c>
      <c r="N134" s="16" t="n">
        <v>0</v>
      </c>
      <c r="O134" s="29" t="n">
        <v>0</v>
      </c>
      <c r="P134" s="30" t="n">
        <v>770883.6850000001</v>
      </c>
      <c r="Q134" s="31" t="n">
        <v>0</v>
      </c>
      <c r="R134" s="31" t="n">
        <v>0</v>
      </c>
      <c r="S134" s="31" t="n">
        <v>0</v>
      </c>
      <c r="T134" s="49" t="inlineStr">
        <is>
          <t>Immobilisations corporelles</t>
        </is>
      </c>
      <c r="U134" s="49" t="inlineStr">
        <is>
          <t>Immobilisations corporelles</t>
        </is>
      </c>
      <c r="V134" s="20" t="inlineStr">
        <is>
          <t>Immobilisations en instance</t>
        </is>
      </c>
      <c r="W134" s="17">
        <f>O134-N134</f>
        <v/>
      </c>
      <c r="X134" s="17">
        <f>#REF!-O134</f>
        <v/>
      </c>
    </row>
    <row r="135" ht="15" customHeight="1">
      <c r="A135" s="1" t="inlineStr">
        <is>
          <t>BS</t>
        </is>
      </c>
      <c r="B135" s="1" t="inlineStr">
        <is>
          <t>BS</t>
        </is>
      </c>
      <c r="C135" s="1" t="inlineStr">
        <is>
          <t>3</t>
        </is>
      </c>
      <c r="D135" s="13" t="n">
        <v>3820100</v>
      </c>
      <c r="E135" s="14" t="n"/>
      <c r="F135" s="14" t="n">
        <v>3820100</v>
      </c>
      <c r="G135" s="14" t="n"/>
      <c r="H135" s="13" t="n">
        <v>3820100</v>
      </c>
      <c r="I135" s="13">
        <f>+VLOOKUP(D135,'[1]BG TND'!$C$1:$C$65531,1,0)</f>
        <v/>
      </c>
      <c r="J135" s="15" t="inlineStr">
        <is>
          <t>Accrued Other I/C</t>
        </is>
      </c>
      <c r="K135" s="16" t="n">
        <v>-2152444.033</v>
      </c>
      <c r="L135" s="16" t="n">
        <v>-1126929.46</v>
      </c>
      <c r="M135" s="16" t="n">
        <v>-510106.68</v>
      </c>
      <c r="N135" s="16" t="n">
        <v>-150106.984</v>
      </c>
      <c r="O135" s="17" t="n">
        <v>-16972.742</v>
      </c>
      <c r="P135" s="18" t="n">
        <v>-111621.601</v>
      </c>
      <c r="Q135" s="19" t="n">
        <v>7330.436</v>
      </c>
      <c r="R135" s="19" t="n">
        <v>0</v>
      </c>
      <c r="S135" s="19" t="n">
        <v>0</v>
      </c>
      <c r="T135" s="20" t="inlineStr">
        <is>
          <t>Autres Passifs courants</t>
        </is>
      </c>
      <c r="U135" s="20" t="inlineStr">
        <is>
          <t>Autres Passifs courants</t>
        </is>
      </c>
      <c r="V135" s="20" t="inlineStr">
        <is>
          <t>Charges à payer</t>
        </is>
      </c>
      <c r="W135" s="17">
        <f>O135-N135</f>
        <v/>
      </c>
      <c r="X135" s="17">
        <f>#REF!-O135</f>
        <v/>
      </c>
    </row>
    <row r="136" ht="15" customHeight="1">
      <c r="A136" s="1" t="inlineStr">
        <is>
          <t>BS</t>
        </is>
      </c>
      <c r="B136" s="1" t="inlineStr">
        <is>
          <t>BS</t>
        </is>
      </c>
      <c r="C136" s="1" t="inlineStr">
        <is>
          <t>3</t>
        </is>
      </c>
      <c r="D136" s="13" t="n">
        <v>3820110</v>
      </c>
      <c r="E136" s="14" t="n"/>
      <c r="F136" s="14" t="n">
        <v>3820110</v>
      </c>
      <c r="G136" s="14" t="n"/>
      <c r="H136" s="13" t="n">
        <v>3820110</v>
      </c>
      <c r="I136" s="13">
        <f>+VLOOKUP(D136,'[1]BG TND'!$C$1:$C$65531,1,0)</f>
        <v/>
      </c>
      <c r="J136" s="15" t="inlineStr">
        <is>
          <t>Accrued YC Royalties</t>
        </is>
      </c>
      <c r="K136" s="16" t="n">
        <v>-844242.627</v>
      </c>
      <c r="L136" s="16" t="n">
        <v>-1104937.18</v>
      </c>
      <c r="M136" s="16" t="n">
        <v>-1345329.89</v>
      </c>
      <c r="N136" s="16" t="n">
        <v>-1490009.605</v>
      </c>
      <c r="O136" s="17" t="n">
        <v>-1580726.466</v>
      </c>
      <c r="P136" s="18" t="n">
        <v>-1360508.276</v>
      </c>
      <c r="Q136" s="19" t="n">
        <v>-1881334.161</v>
      </c>
      <c r="R136" s="19" t="n">
        <v>-2261930.055</v>
      </c>
      <c r="S136" s="19" t="n">
        <v>-2181178.174</v>
      </c>
      <c r="T136" s="20" t="inlineStr">
        <is>
          <t>Autres Passifs courants</t>
        </is>
      </c>
      <c r="U136" s="20" t="inlineStr">
        <is>
          <t>Autres Passifs courants</t>
        </is>
      </c>
      <c r="V136" s="20" t="inlineStr">
        <is>
          <t>Charges à payer</t>
        </is>
      </c>
      <c r="W136" s="17">
        <f>O136-N136</f>
        <v/>
      </c>
      <c r="X136" s="17">
        <f>#REF!-O136</f>
        <v/>
      </c>
    </row>
    <row r="137" ht="15" customHeight="1">
      <c r="A137" s="1" t="inlineStr">
        <is>
          <t>BS</t>
        </is>
      </c>
      <c r="B137" s="1" t="inlineStr">
        <is>
          <t>BS</t>
        </is>
      </c>
      <c r="C137" s="1" t="inlineStr">
        <is>
          <t>3</t>
        </is>
      </c>
      <c r="D137" s="13" t="n">
        <v>3820150</v>
      </c>
      <c r="E137" s="14" t="n"/>
      <c r="F137" s="14" t="n">
        <v>3820150</v>
      </c>
      <c r="G137" s="14" t="n"/>
      <c r="H137" s="13" t="n">
        <v>3820150</v>
      </c>
      <c r="I137" s="13">
        <f>+VLOOKUP(D137,'[1]BG TND'!$C$1:$C$65531,1,0)</f>
        <v/>
      </c>
      <c r="J137" s="15" t="inlineStr">
        <is>
          <t>Overhead costs Acc</t>
        </is>
      </c>
      <c r="K137" s="16" t="n">
        <v>683096.627</v>
      </c>
      <c r="L137" s="16" t="n">
        <v>1225.39</v>
      </c>
      <c r="M137" s="16" t="n">
        <v>4560.95</v>
      </c>
      <c r="N137" s="16" t="n">
        <v>0</v>
      </c>
      <c r="O137" s="17" t="n">
        <v>0</v>
      </c>
      <c r="P137" s="18" t="n">
        <v>0</v>
      </c>
      <c r="Q137" s="19" t="n">
        <v>0</v>
      </c>
      <c r="R137" s="19" t="n">
        <v>0</v>
      </c>
      <c r="S137" s="19" t="n">
        <v>-265531.098</v>
      </c>
      <c r="T137" s="20" t="inlineStr">
        <is>
          <t>Autres actifs courants</t>
        </is>
      </c>
      <c r="U137" s="20" t="inlineStr">
        <is>
          <t>Autres actifs courants</t>
        </is>
      </c>
      <c r="V137" s="20" t="inlineStr">
        <is>
          <t>Charges constatées d'avance</t>
        </is>
      </c>
      <c r="W137" s="17">
        <f>O137-N137</f>
        <v/>
      </c>
      <c r="X137" s="17">
        <f>#REF!-O137</f>
        <v/>
      </c>
    </row>
    <row r="138" ht="15" customHeight="1">
      <c r="A138" s="1" t="inlineStr">
        <is>
          <t>BS</t>
        </is>
      </c>
      <c r="B138" s="1" t="inlineStr">
        <is>
          <t>BS</t>
        </is>
      </c>
      <c r="C138" s="1" t="inlineStr">
        <is>
          <t>3</t>
        </is>
      </c>
      <c r="D138" s="33" t="n">
        <v>3820160</v>
      </c>
      <c r="E138" s="25" t="n"/>
      <c r="F138" s="25" t="n"/>
      <c r="G138" s="25" t="n"/>
      <c r="H138" s="33" t="n">
        <v>3820160</v>
      </c>
      <c r="I138" s="13">
        <f>+VLOOKUP(D138,'[1]BG TND'!$C$1:$C$65531,1,0)</f>
        <v/>
      </c>
      <c r="J138" t="inlineStr">
        <is>
          <t>Accruals Bonus Central</t>
        </is>
      </c>
      <c r="O138" s="35" t="n">
        <v>-127295.598</v>
      </c>
      <c r="P138" s="36" t="n">
        <v>-204924.493</v>
      </c>
      <c r="Q138" s="37" t="n">
        <v>-155257.508</v>
      </c>
      <c r="R138" s="37" t="n">
        <v>-361345.932</v>
      </c>
      <c r="S138" s="37" t="n">
        <v>-485773.169</v>
      </c>
      <c r="U138" s="1" t="inlineStr">
        <is>
          <t>Autres Passifs courants</t>
        </is>
      </c>
      <c r="V138" s="20" t="inlineStr">
        <is>
          <t>Charges à payer</t>
        </is>
      </c>
      <c r="W138" s="17">
        <f>O138-N138</f>
        <v/>
      </c>
      <c r="X138" s="17">
        <f>#REF!-O138</f>
        <v/>
      </c>
    </row>
    <row r="139" ht="15" customHeight="1">
      <c r="A139" s="1" t="inlineStr">
        <is>
          <t>BS</t>
        </is>
      </c>
      <c r="B139" s="1" t="inlineStr">
        <is>
          <t>BS</t>
        </is>
      </c>
      <c r="C139" s="1" t="inlineStr">
        <is>
          <t>3</t>
        </is>
      </c>
      <c r="D139" s="13" t="n">
        <v>3825360</v>
      </c>
      <c r="E139" s="14" t="n"/>
      <c r="F139" s="14" t="n">
        <v>3825360</v>
      </c>
      <c r="G139" s="14" t="n"/>
      <c r="H139" s="13" t="n">
        <v>3825360</v>
      </c>
      <c r="I139" s="13">
        <f>+VLOOKUP(D139,'[1]BG TND'!$C$1:$C$65531,1,0)</f>
        <v/>
      </c>
      <c r="J139" s="15" t="inlineStr">
        <is>
          <t>Accr Inter Exp SBU</t>
        </is>
      </c>
      <c r="K139" s="16" t="n">
        <v>-51705.791</v>
      </c>
      <c r="L139" s="16" t="n">
        <v>-235407.49</v>
      </c>
      <c r="M139" s="16" t="n">
        <v>-1080688.57</v>
      </c>
      <c r="N139" s="16" t="n">
        <v>-961814.238</v>
      </c>
      <c r="O139" s="17" t="n">
        <v>-627425.676</v>
      </c>
      <c r="P139" s="18" t="n">
        <v>-482728.554</v>
      </c>
      <c r="Q139" s="19" t="n">
        <v>-128065.479</v>
      </c>
      <c r="R139" s="19" t="n">
        <v>-250927.406</v>
      </c>
      <c r="S139" s="19" t="n">
        <v>-383601.969</v>
      </c>
      <c r="T139" s="20" t="inlineStr">
        <is>
          <t>Autres Passifs courants</t>
        </is>
      </c>
      <c r="U139" s="20" t="inlineStr">
        <is>
          <t>Autres Passifs courants</t>
        </is>
      </c>
      <c r="V139" s="20" t="inlineStr">
        <is>
          <t>Charges à payer</t>
        </is>
      </c>
      <c r="W139" s="17">
        <f>O139-N139</f>
        <v/>
      </c>
      <c r="X139" s="17">
        <f>#REF!-O139</f>
        <v/>
      </c>
    </row>
    <row r="140" ht="15" customHeight="1">
      <c r="A140" s="1" t="inlineStr">
        <is>
          <t>BS</t>
        </is>
      </c>
      <c r="B140" s="1" t="inlineStr">
        <is>
          <t>BS</t>
        </is>
      </c>
      <c r="C140" s="1" t="inlineStr">
        <is>
          <t>3</t>
        </is>
      </c>
      <c r="D140" s="13" t="n">
        <v>3830000</v>
      </c>
      <c r="E140" s="14" t="n"/>
      <c r="F140" s="14" t="n">
        <v>3830000</v>
      </c>
      <c r="G140" s="14" t="n"/>
      <c r="H140" s="13" t="n">
        <v>3830000</v>
      </c>
      <c r="I140" s="13">
        <f>+VLOOKUP(D140,'[1]BG TND'!$C$1:$C$65531,1,0)</f>
        <v/>
      </c>
      <c r="J140" s="15" t="inlineStr">
        <is>
          <t>Curr Finance Leases</t>
        </is>
      </c>
      <c r="K140" s="16" t="n">
        <v>0</v>
      </c>
      <c r="L140" s="16" t="n">
        <v>-130409.25</v>
      </c>
      <c r="M140" s="16" t="n">
        <v>-143348.45</v>
      </c>
      <c r="N140" s="16" t="n">
        <v>-158170.727</v>
      </c>
      <c r="O140" s="17" t="n">
        <v>-84865.932</v>
      </c>
      <c r="P140" s="18" t="n">
        <v>0</v>
      </c>
      <c r="Q140" s="19" t="n">
        <v>0</v>
      </c>
      <c r="R140" s="19" t="n">
        <v>0</v>
      </c>
      <c r="S140" s="19" t="n">
        <v>0</v>
      </c>
      <c r="T140" s="20" t="inlineStr">
        <is>
          <t>Concours bancaires et autres passifs financiers</t>
        </is>
      </c>
      <c r="U140" s="20" t="inlineStr">
        <is>
          <t>Concours bancaires et autres passifs financiers</t>
        </is>
      </c>
      <c r="V140" s="20" t="inlineStr">
        <is>
          <t>Echéance à moins d'un an sur emprunt leasing</t>
        </is>
      </c>
      <c r="W140" s="17">
        <f>O140-N140</f>
        <v/>
      </c>
      <c r="X140" s="17">
        <f>#REF!-O140</f>
        <v/>
      </c>
    </row>
    <row r="141" ht="15" customHeight="1">
      <c r="A141" s="1" t="inlineStr">
        <is>
          <t>BS</t>
        </is>
      </c>
      <c r="B141" s="1" t="inlineStr">
        <is>
          <t>BS</t>
        </is>
      </c>
      <c r="C141" s="1" t="inlineStr">
        <is>
          <t>3</t>
        </is>
      </c>
      <c r="D141" s="13" t="n">
        <v>3860000</v>
      </c>
      <c r="E141" s="14" t="n"/>
      <c r="F141" s="14" t="n">
        <v>3860000</v>
      </c>
      <c r="G141" s="14" t="n"/>
      <c r="H141" s="13" t="n">
        <v>3860000</v>
      </c>
      <c r="I141" s="13">
        <f>+VLOOKUP(D141,'[1]BG TND'!$C$1:$C$65531,1,0)</f>
        <v/>
      </c>
      <c r="J141" s="15" t="inlineStr">
        <is>
          <t>Other Creds 3 Pty</t>
        </is>
      </c>
      <c r="K141" s="16" t="n">
        <v>0</v>
      </c>
      <c r="L141" s="16" t="n">
        <v>-82840.39999999999</v>
      </c>
      <c r="M141" s="16" t="n">
        <v>-82840.39999999999</v>
      </c>
      <c r="N141" s="16" t="n">
        <v>-99840.398</v>
      </c>
      <c r="O141" s="17" t="n">
        <v>0</v>
      </c>
      <c r="P141" s="18" t="n">
        <v>0</v>
      </c>
      <c r="Q141" s="19" t="n">
        <v>355135.091</v>
      </c>
      <c r="R141" s="19" t="n">
        <v>-5470.495</v>
      </c>
      <c r="S141" s="19" t="n">
        <v>3033.418</v>
      </c>
      <c r="T141" s="20" t="inlineStr">
        <is>
          <t>Autres passifs courants</t>
        </is>
      </c>
      <c r="U141" s="20" t="inlineStr">
        <is>
          <t>Autres passifs courants</t>
        </is>
      </c>
      <c r="V141" s="20" t="inlineStr">
        <is>
          <t>Charges à payer</t>
        </is>
      </c>
      <c r="W141" s="17">
        <f>O141-N141</f>
        <v/>
      </c>
      <c r="X141" s="17">
        <f>#REF!-O141</f>
        <v/>
      </c>
    </row>
    <row r="142" ht="15" customHeight="1">
      <c r="A142" s="1" t="inlineStr">
        <is>
          <t>BS</t>
        </is>
      </c>
      <c r="B142" s="1" t="inlineStr">
        <is>
          <t>BS</t>
        </is>
      </c>
      <c r="C142" s="1" t="inlineStr">
        <is>
          <t>3</t>
        </is>
      </c>
      <c r="D142" s="13" t="n">
        <v>3860000</v>
      </c>
      <c r="E142" s="14" t="n"/>
      <c r="F142" s="14" t="n">
        <v>3860000</v>
      </c>
      <c r="G142" s="14" t="n"/>
      <c r="H142" s="13" t="n">
        <v>3860000</v>
      </c>
      <c r="I142" s="13">
        <f>+VLOOKUP(D142,'[1]BG TND'!$C$1:$C$65531,1,0)</f>
        <v/>
      </c>
      <c r="J142" s="15" t="inlineStr">
        <is>
          <t>Other Creds 3 Pty</t>
        </is>
      </c>
      <c r="K142" s="16" t="n">
        <v>336173.244</v>
      </c>
      <c r="L142" s="16" t="n">
        <v>0</v>
      </c>
      <c r="M142" s="16" t="n">
        <v>0</v>
      </c>
      <c r="N142" s="16" t="n">
        <v>0</v>
      </c>
      <c r="O142" s="17" t="n">
        <v>0</v>
      </c>
      <c r="P142" s="18" t="n">
        <v>0</v>
      </c>
      <c r="Q142" s="19" t="n">
        <v>0</v>
      </c>
      <c r="R142" s="19" t="n">
        <v>0</v>
      </c>
      <c r="S142" s="19" t="n">
        <v>0</v>
      </c>
      <c r="T142" s="20" t="inlineStr">
        <is>
          <t>Autres actifs courants</t>
        </is>
      </c>
      <c r="U142" s="20" t="inlineStr">
        <is>
          <t>Autres actifs courants</t>
        </is>
      </c>
      <c r="V142" s="20" t="inlineStr">
        <is>
          <t>Débiteurs &amp; créditeurs S.C.V</t>
        </is>
      </c>
      <c r="W142" s="17">
        <f>O142-N142</f>
        <v/>
      </c>
      <c r="X142" s="17">
        <f>#REF!-O142</f>
        <v/>
      </c>
    </row>
    <row r="143" ht="15" customHeight="1">
      <c r="A143" s="1" t="inlineStr">
        <is>
          <t>BS</t>
        </is>
      </c>
      <c r="B143" s="1" t="inlineStr">
        <is>
          <t>BS</t>
        </is>
      </c>
      <c r="C143" s="1" t="inlineStr">
        <is>
          <t>3</t>
        </is>
      </c>
      <c r="D143" s="13" t="n">
        <v>3860000</v>
      </c>
      <c r="E143" s="14" t="n"/>
      <c r="F143" s="14" t="n">
        <v>3860000</v>
      </c>
      <c r="G143" s="14" t="n"/>
      <c r="H143" s="13" t="n">
        <v>3860000</v>
      </c>
      <c r="I143" s="13">
        <f>+VLOOKUP(D143,'[1]BG TND'!$C$1:$C$65531,1,0)</f>
        <v/>
      </c>
      <c r="J143" s="15" t="inlineStr">
        <is>
          <t>Other Creds 3 Pty</t>
        </is>
      </c>
      <c r="K143" s="16" t="n">
        <v>9378.058000000001</v>
      </c>
      <c r="L143" s="16" t="n">
        <v>0</v>
      </c>
      <c r="M143" s="16" t="n">
        <v>0</v>
      </c>
      <c r="N143" s="16" t="n">
        <v>0</v>
      </c>
      <c r="O143" s="17" t="n">
        <v>0</v>
      </c>
      <c r="P143" s="18" t="n">
        <v>0</v>
      </c>
      <c r="Q143" s="19" t="n">
        <v>0</v>
      </c>
      <c r="R143" s="19" t="n">
        <v>0</v>
      </c>
      <c r="S143" s="19" t="n">
        <v>0</v>
      </c>
      <c r="T143" s="20" t="inlineStr">
        <is>
          <t>Autres actifs courants</t>
        </is>
      </c>
      <c r="U143" s="20" t="inlineStr">
        <is>
          <t>Autres actifs courants</t>
        </is>
      </c>
      <c r="V143" s="20" t="inlineStr">
        <is>
          <t>Débiteurs &amp; créditeurs S.C.V</t>
        </is>
      </c>
      <c r="W143" s="17">
        <f>O143-N143</f>
        <v/>
      </c>
      <c r="X143" s="17">
        <f>#REF!-O143</f>
        <v/>
      </c>
    </row>
    <row r="144" ht="15" customHeight="1">
      <c r="A144" s="1" t="inlineStr">
        <is>
          <t>BS</t>
        </is>
      </c>
      <c r="B144" s="1" t="inlineStr">
        <is>
          <t>BS</t>
        </is>
      </c>
      <c r="C144" s="1" t="inlineStr">
        <is>
          <t>3</t>
        </is>
      </c>
      <c r="D144" s="13" t="n">
        <v>3889010</v>
      </c>
      <c r="E144" s="14" t="n"/>
      <c r="F144" s="14" t="n">
        <v>3889010</v>
      </c>
      <c r="G144" s="14" t="n"/>
      <c r="H144" s="13" t="n">
        <v>3889010</v>
      </c>
      <c r="I144" s="13">
        <f>+VLOOKUP(D144,'[1]BG TND'!$C$1:$C$65531,1,0)</f>
        <v/>
      </c>
      <c r="J144" s="15" t="inlineStr">
        <is>
          <t>Salaries Clearing</t>
        </is>
      </c>
      <c r="K144" s="16" t="n">
        <v>-2188464.378</v>
      </c>
      <c r="L144" s="16" t="n">
        <v>-2001752.33</v>
      </c>
      <c r="M144" s="16" t="n">
        <v>-1498948.48</v>
      </c>
      <c r="N144" s="16" t="n">
        <v>-1201189.627</v>
      </c>
      <c r="O144" s="17" t="n">
        <v>-1318235.399</v>
      </c>
      <c r="P144" s="18" t="n">
        <v>-1126366.777</v>
      </c>
      <c r="Q144" s="19" t="n">
        <v>-1377487.255</v>
      </c>
      <c r="R144" s="19" t="n">
        <v>-194774.284</v>
      </c>
      <c r="S144" s="19" t="n">
        <v>-341177.471</v>
      </c>
      <c r="T144" s="20" t="inlineStr">
        <is>
          <t>Autres Passifs courants</t>
        </is>
      </c>
      <c r="U144" s="20" t="inlineStr">
        <is>
          <t>Autres Passifs courants</t>
        </is>
      </c>
      <c r="V144" s="20" t="inlineStr">
        <is>
          <t>Personnel rémunerations dues</t>
        </is>
      </c>
      <c r="W144" s="17">
        <f>O144-N144</f>
        <v/>
      </c>
      <c r="X144" s="17">
        <f>#REF!-O144</f>
        <v/>
      </c>
    </row>
    <row r="145" ht="15" customHeight="1">
      <c r="A145" s="1" t="inlineStr">
        <is>
          <t>BS</t>
        </is>
      </c>
      <c r="B145" s="1" t="inlineStr">
        <is>
          <t>BS</t>
        </is>
      </c>
      <c r="C145" s="1" t="inlineStr">
        <is>
          <t>4</t>
        </is>
      </c>
      <c r="D145" s="42" t="n">
        <v>4120000</v>
      </c>
      <c r="E145" s="14" t="n"/>
      <c r="F145" s="14" t="n">
        <v>4120000</v>
      </c>
      <c r="G145" s="14" t="n"/>
      <c r="H145" s="42" t="n">
        <v>4120000</v>
      </c>
      <c r="I145" s="13">
        <f>+VLOOKUP(D145,'[1]BG TND'!$C$1:$C$65531,1,0)</f>
        <v/>
      </c>
      <c r="J145" s="15" t="inlineStr">
        <is>
          <t>Fin Leases</t>
        </is>
      </c>
      <c r="K145" s="16" t="n">
        <v>0</v>
      </c>
      <c r="L145" s="16" t="n">
        <v>-386145.62</v>
      </c>
      <c r="M145" s="16" t="n">
        <v>-242881.27</v>
      </c>
      <c r="N145" s="16" t="n">
        <v>-84758.311</v>
      </c>
      <c r="O145" s="17" t="n">
        <v>-0.001</v>
      </c>
      <c r="P145" s="18" t="n">
        <v>-1387971.341</v>
      </c>
      <c r="Q145" s="19" t="n">
        <v>-32539884.061</v>
      </c>
      <c r="R145" s="19" t="n">
        <v>-31149587.421</v>
      </c>
      <c r="S145" s="19" t="n">
        <v>-21346537.781</v>
      </c>
      <c r="T145" s="20" t="inlineStr">
        <is>
          <t>Emprunts à plus d'un an</t>
        </is>
      </c>
      <c r="U145" s="20" t="inlineStr">
        <is>
          <t>Emprunts à plus d'un an</t>
        </is>
      </c>
      <c r="V145" s="20" t="n"/>
      <c r="W145" s="17">
        <f>O145-N145</f>
        <v/>
      </c>
      <c r="X145" s="17">
        <f>#REF!-O145</f>
        <v/>
      </c>
    </row>
    <row r="146" ht="15" customHeight="1">
      <c r="A146" s="1" t="inlineStr">
        <is>
          <t>BS</t>
        </is>
      </c>
      <c r="B146" s="1" t="inlineStr">
        <is>
          <t>BS</t>
        </is>
      </c>
      <c r="C146" s="1" t="inlineStr">
        <is>
          <t>4</t>
        </is>
      </c>
      <c r="D146" s="13" t="n">
        <v>4310000</v>
      </c>
      <c r="E146" s="14" t="n"/>
      <c r="F146" s="14" t="n">
        <v>4310000</v>
      </c>
      <c r="G146" s="14" t="n"/>
      <c r="H146" s="13" t="n">
        <v>4310000</v>
      </c>
      <c r="I146" s="13">
        <f>+VLOOKUP(D146,'[1]BG TND'!$C$1:$C$65531,1,0)</f>
        <v/>
      </c>
      <c r="J146" s="15" t="inlineStr">
        <is>
          <t>Other Provisions 1</t>
        </is>
      </c>
      <c r="K146" s="16" t="n">
        <v>-465385.518</v>
      </c>
      <c r="L146" s="16" t="n">
        <v>0</v>
      </c>
      <c r="M146" s="16" t="n">
        <v>0</v>
      </c>
      <c r="N146" s="16" t="n">
        <v>0</v>
      </c>
      <c r="O146" s="17" t="n">
        <v>0</v>
      </c>
      <c r="P146" s="18" t="n">
        <v>0</v>
      </c>
      <c r="Q146" s="19" t="n">
        <v>0</v>
      </c>
      <c r="R146" s="19" t="n">
        <v>0</v>
      </c>
      <c r="S146" s="19" t="n">
        <v>0</v>
      </c>
      <c r="T146" s="20" t="inlineStr">
        <is>
          <t>Provision pour risques et charges</t>
        </is>
      </c>
      <c r="U146" s="20" t="inlineStr">
        <is>
          <t>Provision pour risques et charges</t>
        </is>
      </c>
      <c r="V146" s="20" t="inlineStr">
        <is>
          <t>Provision pour départ à la retraite</t>
        </is>
      </c>
      <c r="W146" s="17">
        <f>O146-N146</f>
        <v/>
      </c>
      <c r="X146" s="17">
        <f>#REF!-O146</f>
        <v/>
      </c>
    </row>
    <row r="147" ht="15" customHeight="1">
      <c r="A147" s="1" t="inlineStr">
        <is>
          <t>BS</t>
        </is>
      </c>
      <c r="B147" s="1" t="inlineStr">
        <is>
          <t>BS</t>
        </is>
      </c>
      <c r="C147" s="1" t="inlineStr">
        <is>
          <t>4</t>
        </is>
      </c>
      <c r="D147" s="13" t="n">
        <v>4315000</v>
      </c>
      <c r="E147" s="25" t="n"/>
      <c r="F147" s="25" t="n"/>
      <c r="G147" s="25" t="n"/>
      <c r="H147" s="13" t="n">
        <v>4315000</v>
      </c>
      <c r="I147" s="13">
        <f>+VLOOKUP(D147,'[1]BG TND'!$C$1:$C$65531,1,0)</f>
        <v/>
      </c>
      <c r="J147" s="15" t="inlineStr">
        <is>
          <t>Legal Claims</t>
        </is>
      </c>
      <c r="K147" s="19" t="n">
        <v>0</v>
      </c>
      <c r="L147" s="16" t="n">
        <v>0</v>
      </c>
      <c r="M147" s="16" t="n">
        <v>-1195468.87</v>
      </c>
      <c r="N147" s="16" t="n">
        <v>-1195468.865</v>
      </c>
      <c r="O147" s="17" t="n">
        <v>-1278309.263</v>
      </c>
      <c r="P147" s="18" t="n">
        <v>-1258143.678</v>
      </c>
      <c r="Q147" s="19" t="n">
        <v>-1258143.678</v>
      </c>
      <c r="R147" s="19" t="n">
        <v>-1258143.678</v>
      </c>
      <c r="S147" s="19" t="n">
        <v>-1258143.678</v>
      </c>
      <c r="T147" s="20" t="inlineStr">
        <is>
          <t>Provision pour risques et charges</t>
        </is>
      </c>
      <c r="U147" s="20" t="inlineStr">
        <is>
          <t>Provision pour risques et charges</t>
        </is>
      </c>
      <c r="V147" s="20" t="inlineStr">
        <is>
          <t>Provision pour litige</t>
        </is>
      </c>
      <c r="W147" s="17">
        <f>O147-N147</f>
        <v/>
      </c>
      <c r="X147" s="17">
        <f>#REF!-O147</f>
        <v/>
      </c>
    </row>
    <row r="148" ht="15" customHeight="1">
      <c r="A148" s="1" t="inlineStr">
        <is>
          <t>BS</t>
        </is>
      </c>
      <c r="B148" s="1" t="inlineStr">
        <is>
          <t>BS</t>
        </is>
      </c>
      <c r="C148" s="1" t="inlineStr">
        <is>
          <t>4</t>
        </is>
      </c>
      <c r="D148" s="13" t="n">
        <v>4321000</v>
      </c>
      <c r="E148" s="14" t="n"/>
      <c r="F148" s="14" t="n">
        <v>4321000</v>
      </c>
      <c r="G148" s="14" t="n"/>
      <c r="H148" s="13" t="n">
        <v>4321000</v>
      </c>
      <c r="I148" s="13">
        <f>+VLOOKUP(D148,'[1]BG TND'!$C$1:$C$65531,1,0)</f>
        <v/>
      </c>
      <c r="J148" s="15" t="inlineStr">
        <is>
          <t>Personnel Provision</t>
        </is>
      </c>
      <c r="K148" s="16" t="n">
        <v>0</v>
      </c>
      <c r="L148" s="16" t="n">
        <v>-575944.33</v>
      </c>
      <c r="M148" s="16" t="n">
        <v>-566135.3100000001</v>
      </c>
      <c r="N148" s="16" t="n">
        <v>-667699.838</v>
      </c>
      <c r="O148" s="17" t="n">
        <v>-932151.3540000001</v>
      </c>
      <c r="P148" s="18" t="n">
        <v>-1175843.603</v>
      </c>
      <c r="Q148" s="19" t="n">
        <v>-1147356.709</v>
      </c>
      <c r="R148" s="19" t="n">
        <v>-1261503.769</v>
      </c>
      <c r="S148" s="19" t="n">
        <v>-1658406.811</v>
      </c>
      <c r="T148" s="20" t="inlineStr">
        <is>
          <t>Provision pour risques et charges</t>
        </is>
      </c>
      <c r="U148" s="20" t="inlineStr">
        <is>
          <t>Provision pour risques et charges</t>
        </is>
      </c>
      <c r="V148" s="20" t="inlineStr">
        <is>
          <t>Provision pour départ à la retraite</t>
        </is>
      </c>
      <c r="W148" s="17">
        <f>O148-N148</f>
        <v/>
      </c>
      <c r="X148" s="17">
        <f>#REF!-O148</f>
        <v/>
      </c>
    </row>
    <row r="149" ht="15" customHeight="1">
      <c r="A149" s="1" t="inlineStr">
        <is>
          <t>BS</t>
        </is>
      </c>
      <c r="B149" s="1" t="inlineStr">
        <is>
          <t>BS</t>
        </is>
      </c>
      <c r="C149" s="1" t="inlineStr">
        <is>
          <t>4</t>
        </is>
      </c>
      <c r="D149" s="13" t="n">
        <v>4410000</v>
      </c>
      <c r="E149" s="14" t="n"/>
      <c r="F149" s="14" t="n">
        <v>4410000</v>
      </c>
      <c r="G149" s="14" t="n"/>
      <c r="H149" s="13" t="n">
        <v>4410000</v>
      </c>
      <c r="I149" s="13">
        <f>+VLOOKUP(D149,'[1]BG TND'!$C$1:$C$65531,1,0)</f>
        <v/>
      </c>
      <c r="J149" s="15" t="inlineStr">
        <is>
          <t>Ord Share Capital</t>
        </is>
      </c>
      <c r="K149" s="16" t="n">
        <v>-10000</v>
      </c>
      <c r="L149" s="16" t="n">
        <v>-10000</v>
      </c>
      <c r="M149" s="16" t="n">
        <v>-10000</v>
      </c>
      <c r="N149" s="16" t="n">
        <v>-10000</v>
      </c>
      <c r="O149" s="17" t="n">
        <v>-10000</v>
      </c>
      <c r="P149" s="18" t="n">
        <v>-10000</v>
      </c>
      <c r="Q149" s="19" t="n">
        <v>-10000</v>
      </c>
      <c r="R149" s="19" t="n">
        <v>-10000</v>
      </c>
      <c r="S149" s="19" t="n">
        <v>-10000</v>
      </c>
      <c r="T149" s="20" t="inlineStr">
        <is>
          <t>Capital libéré</t>
        </is>
      </c>
      <c r="U149" s="20" t="inlineStr">
        <is>
          <t>Capital libéré</t>
        </is>
      </c>
      <c r="V149" s="20" t="n"/>
      <c r="W149" s="17">
        <f>O149-N149</f>
        <v/>
      </c>
      <c r="X149" s="17">
        <f>#REF!-O149</f>
        <v/>
      </c>
    </row>
    <row r="150" ht="15" customHeight="1">
      <c r="A150" s="1" t="inlineStr">
        <is>
          <t>BS</t>
        </is>
      </c>
      <c r="B150" s="1" t="inlineStr">
        <is>
          <t>BS</t>
        </is>
      </c>
      <c r="C150" s="1" t="inlineStr">
        <is>
          <t>4</t>
        </is>
      </c>
      <c r="D150" s="13" t="n">
        <v>4510999</v>
      </c>
      <c r="E150" s="14" t="n"/>
      <c r="F150" s="14" t="n">
        <v>4510999</v>
      </c>
      <c r="G150" s="14" t="n"/>
      <c r="H150" s="13" t="n">
        <v>4510999</v>
      </c>
      <c r="I150" s="13">
        <f>+VLOOKUP(D150,'[1]BG TND'!$C$1:$C$65531,1,0)</f>
        <v/>
      </c>
      <c r="J150" s="15" t="inlineStr">
        <is>
          <t>Cum ret earnings PY</t>
        </is>
      </c>
      <c r="K150" s="16" t="n">
        <v>10337997.67</v>
      </c>
      <c r="L150" s="16" t="n">
        <v>43205342.4</v>
      </c>
      <c r="M150" s="16" t="n">
        <v>54247448.08</v>
      </c>
      <c r="N150" s="16" t="n">
        <v>39734094.051</v>
      </c>
      <c r="O150" s="17" t="n">
        <v>0</v>
      </c>
      <c r="P150" s="18" t="n">
        <v>0</v>
      </c>
      <c r="Q150" s="19" t="n">
        <v>0</v>
      </c>
      <c r="R150" s="19" t="n">
        <v>0</v>
      </c>
      <c r="S150" s="19" t="n">
        <v>0</v>
      </c>
      <c r="T150" s="20" t="inlineStr">
        <is>
          <t>Résultat reporté</t>
        </is>
      </c>
      <c r="U150" s="20" t="inlineStr">
        <is>
          <t>Résultat reporté</t>
        </is>
      </c>
      <c r="V150" s="20" t="n"/>
      <c r="W150" s="17">
        <f>O150-N150</f>
        <v/>
      </c>
      <c r="X150" s="17">
        <f>#REF!-O150</f>
        <v/>
      </c>
    </row>
    <row r="151" ht="15" customHeight="1">
      <c r="A151" s="1" t="inlineStr">
        <is>
          <t>BS</t>
        </is>
      </c>
      <c r="B151" s="1" t="inlineStr">
        <is>
          <t>BS</t>
        </is>
      </c>
      <c r="C151" s="1" t="inlineStr">
        <is>
          <t>4</t>
        </is>
      </c>
      <c r="D151" s="13" t="n">
        <v>4520000</v>
      </c>
      <c r="E151" s="14" t="n"/>
      <c r="F151" s="14" t="n">
        <v>4520000</v>
      </c>
      <c r="G151" s="14" t="n"/>
      <c r="H151" s="13" t="n">
        <v>4520000</v>
      </c>
      <c r="I151" s="13">
        <f>+VLOOKUP(D151,'[1]BG TND'!$C$1:$C$65531,1,0)</f>
        <v/>
      </c>
      <c r="J151" s="15" t="inlineStr">
        <is>
          <t>CY Profit/Loss</t>
        </is>
      </c>
      <c r="K151" s="16" t="n">
        <v>0</v>
      </c>
      <c r="L151" s="16" t="n">
        <v>32867344.73</v>
      </c>
      <c r="M151" s="16" t="n">
        <v>43909450.43000001</v>
      </c>
      <c r="N151" s="16" t="n">
        <v>29396096.405</v>
      </c>
      <c r="O151" s="17" t="n">
        <v>28167270.936</v>
      </c>
      <c r="P151" s="18" t="n">
        <v>17460069.598</v>
      </c>
      <c r="Q151" s="19" t="n">
        <v>10085115.83</v>
      </c>
      <c r="R151" s="19" t="n">
        <v>17618876.972</v>
      </c>
      <c r="S151" s="19" t="n">
        <v>-761926.5529999994</v>
      </c>
      <c r="T151" s="20" t="inlineStr">
        <is>
          <t>Résultat reporté</t>
        </is>
      </c>
      <c r="U151" s="20" t="inlineStr">
        <is>
          <t>Résultat reporté</t>
        </is>
      </c>
      <c r="V151" s="20" t="n"/>
      <c r="W151" s="17">
        <f>O151-N151</f>
        <v/>
      </c>
      <c r="X151" s="17">
        <f>#REF!-O151</f>
        <v/>
      </c>
    </row>
    <row r="152" ht="15" customHeight="1">
      <c r="A152" s="1" t="inlineStr">
        <is>
          <t>BS</t>
        </is>
      </c>
      <c r="B152" s="1" t="inlineStr">
        <is>
          <t>BS</t>
        </is>
      </c>
      <c r="C152" s="1" t="inlineStr">
        <is>
          <t>4</t>
        </is>
      </c>
      <c r="D152" s="13" t="n">
        <v>4520001</v>
      </c>
      <c r="E152" s="14" t="n"/>
      <c r="F152" s="14" t="n">
        <v>4520001</v>
      </c>
      <c r="G152" s="14" t="n"/>
      <c r="H152" s="13" t="n">
        <v>4520001</v>
      </c>
      <c r="I152" s="13">
        <f>+VLOOKUP(D152,'[1]BG TND'!$C$1:$C$65531,1,0)</f>
        <v/>
      </c>
      <c r="J152" s="15" t="inlineStr">
        <is>
          <t>CY P/L Clearing Acc</t>
        </is>
      </c>
      <c r="K152" s="16" t="n">
        <v>0</v>
      </c>
      <c r="L152" s="16" t="n">
        <v>-32867344.73</v>
      </c>
      <c r="M152" s="16" t="n">
        <v>-43909450.41</v>
      </c>
      <c r="N152" s="16" t="n">
        <v>-29396096.381</v>
      </c>
      <c r="O152" s="17" t="n">
        <v>0</v>
      </c>
      <c r="P152" s="18" t="n">
        <v>0</v>
      </c>
      <c r="Q152" s="19" t="n">
        <v>0</v>
      </c>
      <c r="R152" s="19" t="n">
        <v>0</v>
      </c>
      <c r="S152" s="19" t="n">
        <v>0</v>
      </c>
      <c r="T152" s="20" t="inlineStr">
        <is>
          <t>Résultat reporté</t>
        </is>
      </c>
      <c r="U152" s="20" t="inlineStr">
        <is>
          <t>Résultat reporté</t>
        </is>
      </c>
      <c r="V152" s="20" t="n"/>
      <c r="W152" s="17">
        <f>O152-N152</f>
        <v/>
      </c>
      <c r="X152" s="17">
        <f>#REF!-O152</f>
        <v/>
      </c>
    </row>
    <row r="153" ht="15" customHeight="1">
      <c r="A153" s="1" t="inlineStr">
        <is>
          <t>BS</t>
        </is>
      </c>
      <c r="B153" s="1" t="inlineStr">
        <is>
          <t>BS</t>
        </is>
      </c>
      <c r="C153" s="1" t="inlineStr">
        <is>
          <t>4</t>
        </is>
      </c>
      <c r="D153" s="24" t="n">
        <v>4530101</v>
      </c>
      <c r="E153" s="25" t="n"/>
      <c r="F153" s="25" t="n"/>
      <c r="G153" s="25" t="n"/>
      <c r="H153" s="13" t="n">
        <v>4530101</v>
      </c>
      <c r="I153" s="13">
        <f>+VLOOKUP(D153,'[1]BG TND'!$C$1:$C$65531,1,0)</f>
        <v/>
      </c>
      <c r="J153" s="26" t="inlineStr">
        <is>
          <t>Functional currency reserve of exch dif</t>
        </is>
      </c>
      <c r="K153" s="19" t="n">
        <v>0</v>
      </c>
      <c r="L153" s="19" t="n">
        <v>0</v>
      </c>
      <c r="M153" s="19" t="n">
        <v>1.25</v>
      </c>
      <c r="N153" s="16" t="n">
        <v>1.253</v>
      </c>
      <c r="O153" s="17" t="n">
        <v>1.253</v>
      </c>
      <c r="P153" s="18" t="n">
        <v>1.253</v>
      </c>
      <c r="Q153" s="19" t="n">
        <v>1.253</v>
      </c>
      <c r="R153" s="19" t="n">
        <v>1.253</v>
      </c>
      <c r="S153" s="19" t="n">
        <v>1.253</v>
      </c>
      <c r="T153" s="1" t="inlineStr">
        <is>
          <t>Résultat reporté</t>
        </is>
      </c>
      <c r="U153" s="1" t="inlineStr">
        <is>
          <t>Résultat reporté</t>
        </is>
      </c>
      <c r="V153" s="20" t="n"/>
      <c r="W153" s="17">
        <f>O153-N153</f>
        <v/>
      </c>
      <c r="X153" s="17">
        <f>#REF!-O153</f>
        <v/>
      </c>
    </row>
    <row r="154" ht="15" customHeight="1">
      <c r="A154" s="1" t="inlineStr">
        <is>
          <t>BS</t>
        </is>
      </c>
      <c r="B154" s="1" t="inlineStr">
        <is>
          <t>BS</t>
        </is>
      </c>
      <c r="C154" s="1" t="inlineStr">
        <is>
          <t>4</t>
        </is>
      </c>
      <c r="D154" s="13" t="n">
        <v>4530110</v>
      </c>
      <c r="E154" s="14" t="n"/>
      <c r="F154" s="14" t="n">
        <v>4530110</v>
      </c>
      <c r="G154" s="14" t="n"/>
      <c r="H154" s="13" t="n">
        <v>4530110</v>
      </c>
      <c r="I154" s="13">
        <f>+VLOOKUP(D154,'[1]BG TND'!$C$1:$C$65531,1,0)</f>
        <v/>
      </c>
      <c r="J154" s="15" t="inlineStr">
        <is>
          <t>Reserve Translation-</t>
        </is>
      </c>
      <c r="K154" s="16" t="n">
        <v>-460372</v>
      </c>
      <c r="L154" s="16" t="n">
        <v>-460372</v>
      </c>
      <c r="M154" s="16" t="n">
        <v>-460372</v>
      </c>
      <c r="N154" s="16" t="n">
        <v>-460372</v>
      </c>
      <c r="O154" s="17" t="n">
        <v>-460372</v>
      </c>
      <c r="P154" s="18" t="n">
        <v>-460372</v>
      </c>
      <c r="Q154" s="19" t="n">
        <v>-460372</v>
      </c>
      <c r="R154" s="19" t="n">
        <v>-460372</v>
      </c>
      <c r="S154" s="19" t="n">
        <v>-460372</v>
      </c>
      <c r="T154" s="20" t="inlineStr">
        <is>
          <t>Résultat reporté</t>
        </is>
      </c>
      <c r="U154" s="20" t="inlineStr">
        <is>
          <t>Résultat reporté</t>
        </is>
      </c>
      <c r="V154" s="20" t="n"/>
      <c r="W154" s="17">
        <f>O154-N154</f>
        <v/>
      </c>
      <c r="X154" s="17">
        <f>#REF!-O154</f>
        <v/>
      </c>
    </row>
    <row r="155" ht="15" customHeight="1">
      <c r="A155" s="1" t="inlineStr">
        <is>
          <t>PL</t>
        </is>
      </c>
      <c r="B155" s="1" t="inlineStr">
        <is>
          <t>PL</t>
        </is>
      </c>
      <c r="C155" s="1" t="inlineStr">
        <is>
          <t>5</t>
        </is>
      </c>
      <c r="D155" s="13" t="n">
        <v>5110310</v>
      </c>
      <c r="E155" s="14" t="n"/>
      <c r="F155" s="14" t="n">
        <v>5110310</v>
      </c>
      <c r="G155" s="14" t="n"/>
      <c r="H155" s="13" t="n">
        <v>5110310</v>
      </c>
      <c r="I155" s="13">
        <f>+VLOOKUP(D155,'[1]BG TND'!$C$1:$C$65531,1,0)</f>
        <v/>
      </c>
      <c r="J155" s="15" t="inlineStr">
        <is>
          <t>Sales Proto Intraco</t>
        </is>
      </c>
      <c r="K155" s="16" t="n">
        <v>-100789.288</v>
      </c>
      <c r="L155" s="16" t="n">
        <v>-62374.87</v>
      </c>
      <c r="M155" s="16" t="n">
        <v>-48638.71</v>
      </c>
      <c r="N155" s="16" t="n">
        <v>-283699.736</v>
      </c>
      <c r="O155" s="17" t="n">
        <v>-426591.165</v>
      </c>
      <c r="P155" s="18" t="n">
        <v>-215077.033</v>
      </c>
      <c r="Q155" s="19" t="n">
        <v>-284350.063</v>
      </c>
      <c r="R155" s="19" t="n">
        <v>-136474.039</v>
      </c>
      <c r="S155" s="19" t="n">
        <v>-846100.699</v>
      </c>
      <c r="T155" s="20" t="inlineStr">
        <is>
          <t>Revenus</t>
        </is>
      </c>
      <c r="U155" s="20" t="inlineStr">
        <is>
          <t>Revenus</t>
        </is>
      </c>
      <c r="V155" s="20" t="inlineStr">
        <is>
          <t>Produit fini</t>
        </is>
      </c>
      <c r="W155" s="17">
        <f>O155-N155</f>
        <v/>
      </c>
      <c r="X155" s="17">
        <f>#REF!-O155</f>
        <v/>
      </c>
    </row>
    <row r="156" ht="15" customHeight="1">
      <c r="A156" s="1" t="inlineStr">
        <is>
          <t>PL</t>
        </is>
      </c>
      <c r="B156" s="1" t="inlineStr">
        <is>
          <t>PL</t>
        </is>
      </c>
      <c r="C156" s="1" t="inlineStr">
        <is>
          <t>5</t>
        </is>
      </c>
      <c r="D156" s="13" t="n">
        <v>5120100</v>
      </c>
      <c r="E156" s="14" t="n"/>
      <c r="F156" s="14" t="n">
        <v>5120100</v>
      </c>
      <c r="G156" s="14" t="n"/>
      <c r="H156" s="13" t="n">
        <v>5120100</v>
      </c>
      <c r="I156" s="13">
        <f>+VLOOKUP(D156,'[1]BG TND'!$C$1:$C$65531,1,0)</f>
        <v/>
      </c>
      <c r="J156" s="15" t="inlineStr">
        <is>
          <t>Sales Mass External</t>
        </is>
      </c>
      <c r="K156" s="16" t="n">
        <v>0</v>
      </c>
      <c r="L156" s="16" t="n">
        <v>-35281.72</v>
      </c>
      <c r="M156" s="16" t="n">
        <v>-452.09</v>
      </c>
      <c r="N156" s="16" t="n">
        <v>0</v>
      </c>
      <c r="O156" s="17" t="n">
        <v>0</v>
      </c>
      <c r="P156" s="18" t="n">
        <v>-121.658</v>
      </c>
      <c r="Q156" s="19" t="n">
        <v>121.658</v>
      </c>
      <c r="R156" s="19" t="n">
        <v>0</v>
      </c>
      <c r="S156" s="19" t="n">
        <v>0</v>
      </c>
      <c r="T156" s="20" t="inlineStr">
        <is>
          <t>Revenus</t>
        </is>
      </c>
      <c r="U156" s="20" t="inlineStr">
        <is>
          <t>Revenus</t>
        </is>
      </c>
      <c r="V156" s="20" t="inlineStr">
        <is>
          <t>Produit fini</t>
        </is>
      </c>
      <c r="W156" s="17">
        <f>O156-N156</f>
        <v/>
      </c>
      <c r="X156" s="17">
        <f>#REF!-O156</f>
        <v/>
      </c>
    </row>
    <row r="157" ht="15" customHeight="1">
      <c r="A157" s="1" t="inlineStr">
        <is>
          <t>PL</t>
        </is>
      </c>
      <c r="B157" s="1" t="inlineStr">
        <is>
          <t>PL</t>
        </is>
      </c>
      <c r="C157" s="1" t="inlineStr">
        <is>
          <t>5</t>
        </is>
      </c>
      <c r="D157" s="13" t="n">
        <v>5120310</v>
      </c>
      <c r="E157" s="14" t="n"/>
      <c r="F157" s="14" t="n">
        <v>5120310</v>
      </c>
      <c r="G157" s="14" t="n"/>
      <c r="H157" s="13" t="n">
        <v>5120310</v>
      </c>
      <c r="I157" s="13">
        <f>+VLOOKUP(D157,'[1]BG TND'!$C$1:$C$65531,1,0)</f>
        <v/>
      </c>
      <c r="J157" s="15" t="inlineStr">
        <is>
          <t>Sales Mass Intraco</t>
        </is>
      </c>
      <c r="K157" s="16" t="n">
        <v>-83291897.63500001</v>
      </c>
      <c r="L157" s="16" t="n">
        <v>-123800692.06</v>
      </c>
      <c r="M157" s="16" t="n">
        <v>-150461232.05</v>
      </c>
      <c r="N157" s="16" t="n">
        <v>-173943553.45</v>
      </c>
      <c r="O157" s="17" t="n">
        <v>-203791391.085</v>
      </c>
      <c r="P157" s="18" t="n">
        <v>-185663308.521</v>
      </c>
      <c r="Q157" s="19" t="n">
        <v>-151082843.151</v>
      </c>
      <c r="R157" s="19" t="n">
        <v>-206244554.236</v>
      </c>
      <c r="S157" s="19" t="n">
        <v>-199193223.485</v>
      </c>
      <c r="T157" s="20" t="inlineStr">
        <is>
          <t>Revenus</t>
        </is>
      </c>
      <c r="U157" s="20" t="inlineStr">
        <is>
          <t>Revenus</t>
        </is>
      </c>
      <c r="V157" s="20" t="inlineStr">
        <is>
          <t>Produit fini</t>
        </is>
      </c>
      <c r="W157" s="17">
        <f>O157-N157</f>
        <v/>
      </c>
      <c r="X157" s="17">
        <f>#REF!-O157</f>
        <v/>
      </c>
    </row>
    <row r="158" ht="15" customHeight="1">
      <c r="A158" s="1" t="inlineStr">
        <is>
          <t>PL</t>
        </is>
      </c>
      <c r="B158" s="1" t="inlineStr">
        <is>
          <t>PL</t>
        </is>
      </c>
      <c r="C158" s="1" t="inlineStr">
        <is>
          <t>5</t>
        </is>
      </c>
      <c r="D158" s="13" t="n">
        <v>5120330</v>
      </c>
      <c r="E158" s="14" t="n"/>
      <c r="F158" s="14" t="n">
        <v>5120330</v>
      </c>
      <c r="G158" s="14" t="n"/>
      <c r="H158" s="13" t="n">
        <v>5120330</v>
      </c>
      <c r="I158" s="13">
        <f>+VLOOKUP(D158,'[1]BG TND'!$C$1:$C$65531,1,0)</f>
        <v/>
      </c>
      <c r="J158" s="15" t="inlineStr">
        <is>
          <t>Sales Mass IntraGrp</t>
        </is>
      </c>
      <c r="K158" s="16" t="n">
        <v>-261552.713</v>
      </c>
      <c r="L158" s="16" t="n">
        <v>-530927.38</v>
      </c>
      <c r="M158" s="16" t="n">
        <v>-37136.24</v>
      </c>
      <c r="N158" s="16" t="n">
        <v>-24142.977</v>
      </c>
      <c r="O158" s="17" t="n">
        <v>-23086.113</v>
      </c>
      <c r="P158" s="18" t="n">
        <v>-85878.064</v>
      </c>
      <c r="Q158" s="19" t="n">
        <v>-691693.133</v>
      </c>
      <c r="R158" s="19" t="n">
        <v>-625966.5919999999</v>
      </c>
      <c r="S158" s="19" t="n">
        <v>-1009297.62</v>
      </c>
      <c r="T158" s="20" t="inlineStr">
        <is>
          <t>Revenus</t>
        </is>
      </c>
      <c r="U158" s="20" t="inlineStr">
        <is>
          <t>Revenus</t>
        </is>
      </c>
      <c r="V158" s="20" t="inlineStr">
        <is>
          <t>Produit fini</t>
        </is>
      </c>
      <c r="W158" s="17">
        <f>O158-N158</f>
        <v/>
      </c>
      <c r="X158" s="17">
        <f>#REF!-O158</f>
        <v/>
      </c>
    </row>
    <row r="159" ht="15" customHeight="1">
      <c r="A159" s="1" t="inlineStr">
        <is>
          <t>PL</t>
        </is>
      </c>
      <c r="B159" s="1" t="inlineStr">
        <is>
          <t>PL</t>
        </is>
      </c>
      <c r="C159" s="1" t="inlineStr">
        <is>
          <t>5</t>
        </is>
      </c>
      <c r="D159" s="13" t="n">
        <v>5120460</v>
      </c>
      <c r="E159" s="14" t="n"/>
      <c r="F159" s="14" t="n">
        <v>5120460</v>
      </c>
      <c r="G159" s="14" t="n"/>
      <c r="H159" s="13" t="n">
        <v>5120460</v>
      </c>
      <c r="I159" s="13">
        <f>+VLOOKUP(D159,'[1]BG TND'!$C$1:$C$65531,1,0)</f>
        <v/>
      </c>
      <c r="J159" s="15" t="inlineStr">
        <is>
          <t>Sales Mass Yzk Oth</t>
        </is>
      </c>
      <c r="K159" s="16" t="n">
        <v>-4163.74</v>
      </c>
      <c r="L159" s="16" t="n">
        <v>-56272.8</v>
      </c>
      <c r="M159" s="16" t="n">
        <v>-2406.77</v>
      </c>
      <c r="N159" s="16" t="n">
        <v>-4108.804</v>
      </c>
      <c r="O159" s="17" t="n">
        <v>0</v>
      </c>
      <c r="P159" s="18" t="n">
        <v>-1283.54</v>
      </c>
      <c r="Q159" s="19" t="n">
        <v>2520.495</v>
      </c>
      <c r="R159" s="19" t="n">
        <v>-18506.107</v>
      </c>
      <c r="S159" s="19" t="n">
        <v>-45176.979</v>
      </c>
      <c r="T159" s="20" t="inlineStr">
        <is>
          <t>Revenus</t>
        </is>
      </c>
      <c r="U159" s="20" t="inlineStr">
        <is>
          <t>Revenus</t>
        </is>
      </c>
      <c r="V159" s="20" t="inlineStr">
        <is>
          <t>Produit fini</t>
        </is>
      </c>
      <c r="W159" s="17">
        <f>O159-N159</f>
        <v/>
      </c>
      <c r="X159" s="17">
        <f>#REF!-O159</f>
        <v/>
      </c>
    </row>
    <row r="160" ht="15" customHeight="1">
      <c r="A160" s="1" t="inlineStr">
        <is>
          <t>PL</t>
        </is>
      </c>
      <c r="B160" s="1" t="inlineStr">
        <is>
          <t>PL</t>
        </is>
      </c>
      <c r="C160" s="1" t="inlineStr">
        <is>
          <t>5</t>
        </is>
      </c>
      <c r="D160" s="13" t="n">
        <v>5130310</v>
      </c>
      <c r="E160" s="14" t="n"/>
      <c r="F160" s="14" t="n">
        <v>5130310</v>
      </c>
      <c r="G160" s="14" t="n"/>
      <c r="H160" s="13" t="n">
        <v>5130310</v>
      </c>
      <c r="I160" s="13">
        <f>+VLOOKUP(D160,'[1]BG TND'!$C$1:$C$65531,1,0)</f>
        <v/>
      </c>
      <c r="J160" s="15" t="inlineStr">
        <is>
          <t>Sales Maint Intraco</t>
        </is>
      </c>
      <c r="K160" s="16" t="n">
        <v>-201234.759</v>
      </c>
      <c r="L160" s="16" t="n">
        <v>-319138.71</v>
      </c>
      <c r="M160" s="16" t="n">
        <v>-465496.01</v>
      </c>
      <c r="N160" s="16" t="n">
        <v>-1155996.088</v>
      </c>
      <c r="O160" s="17" t="n">
        <v>-511428.68</v>
      </c>
      <c r="P160" s="18" t="n">
        <v>-130115.407</v>
      </c>
      <c r="Q160" s="19" t="n">
        <v>-56148.627</v>
      </c>
      <c r="R160" s="19" t="n">
        <v>-93021.405</v>
      </c>
      <c r="S160" s="19" t="n">
        <v>-99160.621</v>
      </c>
      <c r="T160" s="20" t="inlineStr">
        <is>
          <t>Revenus</t>
        </is>
      </c>
      <c r="U160" s="20" t="inlineStr">
        <is>
          <t>Revenus</t>
        </is>
      </c>
      <c r="V160" s="20" t="inlineStr">
        <is>
          <t>Produit fini</t>
        </is>
      </c>
      <c r="W160" s="17">
        <f>O160-N160</f>
        <v/>
      </c>
      <c r="X160" s="17">
        <f>#REF!-O160</f>
        <v/>
      </c>
    </row>
    <row r="161" ht="15" customHeight="1">
      <c r="A161" s="1" t="inlineStr">
        <is>
          <t>PL</t>
        </is>
      </c>
      <c r="B161" s="1" t="inlineStr">
        <is>
          <t>PL</t>
        </is>
      </c>
      <c r="C161" s="1" t="inlineStr">
        <is>
          <t>5</t>
        </is>
      </c>
      <c r="D161" s="13" t="n">
        <v>5210310</v>
      </c>
      <c r="E161" s="14" t="n"/>
      <c r="F161" s="14" t="n">
        <v>5210310</v>
      </c>
      <c r="G161" s="14" t="n"/>
      <c r="H161" s="13" t="n">
        <v>5210310</v>
      </c>
      <c r="I161" s="13">
        <f>+VLOOKUP(D161,'[1]BG TND'!$C$1:$C$65531,1,0)</f>
        <v/>
      </c>
      <c r="J161" s="15" t="inlineStr">
        <is>
          <t>Tooling Rev Intraco</t>
        </is>
      </c>
      <c r="K161" s="16" t="n">
        <v>0</v>
      </c>
      <c r="L161" s="16" t="n">
        <v>-18631.28</v>
      </c>
      <c r="M161" s="16" t="n">
        <v>0</v>
      </c>
      <c r="N161" s="16" t="n">
        <v>0</v>
      </c>
      <c r="O161" s="17" t="n">
        <v>0</v>
      </c>
      <c r="P161" s="18" t="n">
        <v>0</v>
      </c>
      <c r="Q161" s="19" t="n">
        <v>0</v>
      </c>
      <c r="R161" s="19" t="n">
        <v>0</v>
      </c>
      <c r="S161" s="19" t="n">
        <v>0</v>
      </c>
      <c r="T161" s="20" t="inlineStr">
        <is>
          <t>Autres produits d'exploitation</t>
        </is>
      </c>
      <c r="U161" s="20" t="inlineStr">
        <is>
          <t>Autres produits d'exploitation</t>
        </is>
      </c>
      <c r="V161" s="20" t="inlineStr">
        <is>
          <t>Ventes divers</t>
        </is>
      </c>
      <c r="W161" s="17">
        <f>O161-N161</f>
        <v/>
      </c>
      <c r="X161" s="17">
        <f>#REF!-O161</f>
        <v/>
      </c>
    </row>
    <row r="162" ht="15" customHeight="1">
      <c r="A162" s="1" t="inlineStr">
        <is>
          <t>PL</t>
        </is>
      </c>
      <c r="B162" s="1" t="inlineStr">
        <is>
          <t>PL</t>
        </is>
      </c>
      <c r="C162" s="1" t="inlineStr">
        <is>
          <t>5</t>
        </is>
      </c>
      <c r="D162" s="24" t="n">
        <v>5350310</v>
      </c>
      <c r="E162" s="25" t="n"/>
      <c r="F162" s="25" t="n"/>
      <c r="G162" s="25" t="n"/>
      <c r="H162" s="13" t="n">
        <v>5350310</v>
      </c>
      <c r="I162" s="13">
        <f>+VLOOKUP(D162,'[1]BG TND'!$C$1:$C$65531,1,0)</f>
        <v/>
      </c>
      <c r="J162" s="26" t="inlineStr">
        <is>
          <t>Man corr Sales IntCo</t>
        </is>
      </c>
      <c r="K162" s="19" t="n">
        <v>0</v>
      </c>
      <c r="L162" s="19" t="n">
        <v>0</v>
      </c>
      <c r="M162" s="19" t="n">
        <v>-217725.56</v>
      </c>
      <c r="N162" s="16" t="n">
        <v>0</v>
      </c>
      <c r="O162" s="17" t="n">
        <v>509206.358</v>
      </c>
      <c r="P162" s="18" t="n">
        <v>-28655.43</v>
      </c>
      <c r="Q162" s="19" t="n">
        <v>11299.506</v>
      </c>
      <c r="R162" s="19" t="n">
        <v>3299.791</v>
      </c>
      <c r="S162" s="19" t="n">
        <v>0</v>
      </c>
      <c r="T162" s="20" t="inlineStr">
        <is>
          <t>Revenus</t>
        </is>
      </c>
      <c r="U162" s="20" t="inlineStr">
        <is>
          <t>Revenus</t>
        </is>
      </c>
      <c r="V162" s="20" t="inlineStr">
        <is>
          <t>Produit fini</t>
        </is>
      </c>
      <c r="W162" s="17">
        <f>O162-N162</f>
        <v/>
      </c>
      <c r="X162" s="17">
        <f>#REF!-O162</f>
        <v/>
      </c>
    </row>
    <row r="163" ht="15" customHeight="1">
      <c r="A163" s="1" t="inlineStr">
        <is>
          <t>PL</t>
        </is>
      </c>
      <c r="B163" s="1" t="inlineStr">
        <is>
          <t>PL</t>
        </is>
      </c>
      <c r="C163" s="1" t="inlineStr">
        <is>
          <t>5</t>
        </is>
      </c>
      <c r="D163" s="24" t="n">
        <v>5360360</v>
      </c>
      <c r="E163" s="25" t="n"/>
      <c r="F163" s="25" t="n"/>
      <c r="G163" s="25" t="n"/>
      <c r="H163" s="13" t="n">
        <v>5360360</v>
      </c>
      <c r="I163" s="13">
        <f>+VLOOKUP(D163,'[1]BG TND'!$C$1:$C$65531,1,0)</f>
        <v/>
      </c>
      <c r="J163" s="26" t="inlineStr">
        <is>
          <t>Other extraordinary sales SBU</t>
        </is>
      </c>
      <c r="K163" s="19" t="n">
        <v>0</v>
      </c>
      <c r="L163" s="19" t="n">
        <v>0</v>
      </c>
      <c r="M163" s="19" t="n">
        <v>0</v>
      </c>
      <c r="N163" s="19" t="n">
        <v>-464372.612</v>
      </c>
      <c r="O163" s="17" t="n">
        <v>0</v>
      </c>
      <c r="P163" s="18" t="n">
        <v>-6039934.932</v>
      </c>
      <c r="Q163" s="19" t="n">
        <v>-3894072.844</v>
      </c>
      <c r="R163" s="19" t="n">
        <v>-1830218.419</v>
      </c>
      <c r="S163" s="19" t="n">
        <v>-6392400.563</v>
      </c>
      <c r="T163" s="1" t="inlineStr">
        <is>
          <t>Autres produits d'exploitation</t>
        </is>
      </c>
      <c r="U163" s="20" t="inlineStr">
        <is>
          <t>Autres produits d'exploitation</t>
        </is>
      </c>
      <c r="V163" s="20" t="inlineStr">
        <is>
          <t>Transferts de charges</t>
        </is>
      </c>
      <c r="W163" s="17">
        <f>O163-N163</f>
        <v/>
      </c>
      <c r="X163" s="17">
        <f>#REF!-O163</f>
        <v/>
      </c>
    </row>
    <row r="164" ht="15" customHeight="1">
      <c r="A164" s="1" t="inlineStr">
        <is>
          <t>PL</t>
        </is>
      </c>
      <c r="B164" s="1" t="inlineStr">
        <is>
          <t>PL</t>
        </is>
      </c>
      <c r="C164" s="1" t="inlineStr">
        <is>
          <t>5</t>
        </is>
      </c>
      <c r="D164" s="33" t="n">
        <v>5370360</v>
      </c>
      <c r="E164" s="25" t="n"/>
      <c r="F164" s="25" t="n"/>
      <c r="G164" s="25" t="n"/>
      <c r="H164" s="33" t="n">
        <v>5370360</v>
      </c>
      <c r="I164" s="13">
        <f>+VLOOKUP(D164,'[1]BG TND'!$C$1:$C$65531,1,0)</f>
        <v/>
      </c>
      <c r="J164" t="inlineStr">
        <is>
          <t>Sales SBU cut-off</t>
        </is>
      </c>
      <c r="O164" s="35" t="n">
        <v>2145862.012</v>
      </c>
      <c r="P164" s="36" t="n">
        <v>-2145862.012</v>
      </c>
      <c r="Q164" s="37" t="n">
        <v>0</v>
      </c>
      <c r="R164" s="37" t="n">
        <v>0</v>
      </c>
      <c r="S164" s="37" t="n">
        <v>0</v>
      </c>
      <c r="U164" s="1" t="inlineStr">
        <is>
          <t>Revenus</t>
        </is>
      </c>
      <c r="V164" s="20" t="inlineStr">
        <is>
          <t>Produit fini</t>
        </is>
      </c>
      <c r="W164" s="17">
        <f>O164-N164</f>
        <v/>
      </c>
      <c r="X164" s="17">
        <f>#REF!-O164</f>
        <v/>
      </c>
    </row>
    <row r="165" ht="15" customHeight="1">
      <c r="A165" s="1" t="inlineStr">
        <is>
          <t>PL</t>
        </is>
      </c>
      <c r="B165" s="1" t="inlineStr">
        <is>
          <t>PL</t>
        </is>
      </c>
      <c r="C165" s="1" t="inlineStr">
        <is>
          <t>5</t>
        </is>
      </c>
      <c r="D165" s="24" t="n">
        <v>5410310</v>
      </c>
      <c r="E165" s="25" t="n"/>
      <c r="F165" s="25" t="n"/>
      <c r="G165" s="25" t="n"/>
      <c r="H165" s="13" t="n">
        <v>5410310</v>
      </c>
      <c r="I165" s="13">
        <f>+VLOOKUP(D165,'[1]BG TND'!$C$1:$C$65531,1,0)</f>
        <v/>
      </c>
      <c r="J165" s="26" t="inlineStr">
        <is>
          <t>Rework Revenue - Intraco</t>
        </is>
      </c>
      <c r="K165" s="19" t="n">
        <v>0</v>
      </c>
      <c r="L165" s="19" t="n">
        <v>0</v>
      </c>
      <c r="M165" s="19" t="n">
        <v>0</v>
      </c>
      <c r="N165" s="19" t="n">
        <v>-248636.611</v>
      </c>
      <c r="O165" s="17" t="n">
        <v>0</v>
      </c>
      <c r="P165" s="18" t="n">
        <v>0</v>
      </c>
      <c r="Q165" s="19" t="n">
        <v>0</v>
      </c>
      <c r="R165" s="19" t="n">
        <v>-20781.886</v>
      </c>
      <c r="S165" s="19" t="n">
        <v>-54531.457</v>
      </c>
      <c r="T165" s="1" t="inlineStr">
        <is>
          <t>Autres produits d'exploitation</t>
        </is>
      </c>
      <c r="U165" s="20" t="inlineStr">
        <is>
          <t>Autres produits d'exploitation</t>
        </is>
      </c>
      <c r="V165" s="20" t="inlineStr">
        <is>
          <t>Produits divers</t>
        </is>
      </c>
      <c r="W165" s="17">
        <f>O165-N165</f>
        <v/>
      </c>
      <c r="X165" s="17">
        <f>#REF!-O165</f>
        <v/>
      </c>
    </row>
    <row r="166" ht="15" customHeight="1">
      <c r="A166" s="1" t="inlineStr">
        <is>
          <t>PL</t>
        </is>
      </c>
      <c r="B166" s="1" t="inlineStr">
        <is>
          <t>PL</t>
        </is>
      </c>
      <c r="C166" s="1" t="inlineStr">
        <is>
          <t>5</t>
        </is>
      </c>
      <c r="D166" s="13" t="n">
        <v>5450310</v>
      </c>
      <c r="E166" s="25" t="n"/>
      <c r="F166" s="25" t="n"/>
      <c r="G166" s="25" t="n"/>
      <c r="H166" s="13" t="n">
        <v>5450310</v>
      </c>
      <c r="I166" s="13">
        <f>+VLOOKUP(D166,'[1]BG TND'!$C$1:$C$65531,1,0)</f>
        <v/>
      </c>
      <c r="J166" s="15" t="inlineStr">
        <is>
          <t>Line Stop Intraco</t>
        </is>
      </c>
      <c r="K166" s="19" t="n">
        <v>0</v>
      </c>
      <c r="L166" s="16" t="n">
        <v>0</v>
      </c>
      <c r="M166" s="16" t="n">
        <v>-73360.08</v>
      </c>
      <c r="N166" s="16" t="n">
        <v>-880334.053</v>
      </c>
      <c r="O166" s="17" t="n">
        <v>-365197.203</v>
      </c>
      <c r="P166" s="18" t="n">
        <v>0</v>
      </c>
      <c r="Q166" s="19" t="n">
        <v>0</v>
      </c>
      <c r="R166" s="19" t="n">
        <v>-7347341.954</v>
      </c>
      <c r="S166" s="19" t="n">
        <v>-8211631.06</v>
      </c>
      <c r="T166" s="20" t="inlineStr">
        <is>
          <t>Autres produits d'exploitation</t>
        </is>
      </c>
      <c r="U166" s="20" t="inlineStr">
        <is>
          <t>Autres produits d'exploitation</t>
        </is>
      </c>
      <c r="V166" s="20" t="inlineStr">
        <is>
          <t>Produits divers</t>
        </is>
      </c>
      <c r="W166" s="17">
        <f>O166-N166</f>
        <v/>
      </c>
      <c r="X166" s="17">
        <f>#REF!-O166</f>
        <v/>
      </c>
    </row>
    <row r="167" ht="15" customHeight="1">
      <c r="A167" s="1" t="inlineStr">
        <is>
          <t>PL</t>
        </is>
      </c>
      <c r="B167" s="1" t="inlineStr">
        <is>
          <t>PL</t>
        </is>
      </c>
      <c r="C167" s="1" t="inlineStr">
        <is>
          <t>5</t>
        </is>
      </c>
      <c r="D167" s="13" t="n">
        <v>5610100</v>
      </c>
      <c r="E167" s="14" t="n"/>
      <c r="F167" s="14" t="n">
        <v>5610100</v>
      </c>
      <c r="G167" s="14" t="n"/>
      <c r="H167" s="13" t="n">
        <v>5610100</v>
      </c>
      <c r="I167" s="13">
        <f>+VLOOKUP(D167,'[1]BG TND'!$C$1:$C$65531,1,0)</f>
        <v/>
      </c>
      <c r="J167" s="15" t="inlineStr">
        <is>
          <t>Other sales scrap ex</t>
        </is>
      </c>
      <c r="K167" s="16" t="n">
        <v>-841811.044</v>
      </c>
      <c r="L167" s="16" t="n">
        <v>-935702.11</v>
      </c>
      <c r="M167" s="16" t="n">
        <v>-678154.71</v>
      </c>
      <c r="N167" s="16" t="n">
        <v>-1236870.767</v>
      </c>
      <c r="O167" s="17" t="n">
        <v>-889747.75</v>
      </c>
      <c r="P167" s="18" t="n">
        <v>-683639.178</v>
      </c>
      <c r="Q167" s="19" t="n">
        <v>-586065.852</v>
      </c>
      <c r="R167" s="19" t="n">
        <v>-1005126.908</v>
      </c>
      <c r="S167" s="19" t="n">
        <v>-1332503.342</v>
      </c>
      <c r="T167" s="20" t="inlineStr">
        <is>
          <t>Revenus</t>
        </is>
      </c>
      <c r="U167" s="20" t="inlineStr">
        <is>
          <t>Revenus</t>
        </is>
      </c>
      <c r="V167" s="20" t="inlineStr">
        <is>
          <t>Produit résiduel</t>
        </is>
      </c>
      <c r="W167" s="17">
        <f>O167-N167</f>
        <v/>
      </c>
      <c r="X167" s="17">
        <f>#REF!-O167</f>
        <v/>
      </c>
    </row>
    <row r="168" ht="15" customHeight="1">
      <c r="A168" s="1" t="inlineStr">
        <is>
          <t>PL</t>
        </is>
      </c>
      <c r="B168" s="1" t="inlineStr">
        <is>
          <t>PL</t>
        </is>
      </c>
      <c r="C168" s="1" t="inlineStr">
        <is>
          <t>5</t>
        </is>
      </c>
      <c r="D168" s="24" t="n">
        <v>5610310</v>
      </c>
      <c r="E168" s="25" t="n"/>
      <c r="F168" s="25" t="n"/>
      <c r="G168" s="25" t="n"/>
      <c r="H168" s="13" t="n">
        <v>5610310</v>
      </c>
      <c r="I168" s="13">
        <f>+VLOOKUP(D168,'[1]BG TND'!$C$1:$C$65531,1,0)</f>
        <v/>
      </c>
      <c r="J168" s="26" t="inlineStr">
        <is>
          <t>Other sales scrap Intraco</t>
        </is>
      </c>
      <c r="K168" s="19" t="n">
        <v>0</v>
      </c>
      <c r="L168" s="19" t="n">
        <v>0</v>
      </c>
      <c r="M168" s="19" t="n">
        <v>-569.95</v>
      </c>
      <c r="N168" s="16" t="n">
        <v>0</v>
      </c>
      <c r="O168" s="17" t="n">
        <v>0</v>
      </c>
      <c r="P168" s="18" t="n">
        <v>-19499.609</v>
      </c>
      <c r="Q168" s="19" t="n">
        <v>-23336.72</v>
      </c>
      <c r="R168" s="19" t="n">
        <v>0</v>
      </c>
      <c r="S168" s="19" t="n">
        <v>-248196.678</v>
      </c>
      <c r="T168" s="1" t="inlineStr">
        <is>
          <t>Revenus</t>
        </is>
      </c>
      <c r="U168" s="20" t="inlineStr">
        <is>
          <t>Revenus</t>
        </is>
      </c>
      <c r="V168" s="20" t="inlineStr">
        <is>
          <t>Produit résiduel</t>
        </is>
      </c>
      <c r="W168" s="17">
        <f>O168-N168</f>
        <v/>
      </c>
      <c r="X168" s="17">
        <f>#REF!-O168</f>
        <v/>
      </c>
    </row>
    <row r="169" ht="15" customHeight="1">
      <c r="A169" s="1" t="inlineStr">
        <is>
          <t>PL</t>
        </is>
      </c>
      <c r="B169" s="1" t="inlineStr">
        <is>
          <t>PL</t>
        </is>
      </c>
      <c r="C169" s="1" t="inlineStr">
        <is>
          <t>5</t>
        </is>
      </c>
      <c r="D169" s="13" t="n">
        <v>5710100</v>
      </c>
      <c r="E169" s="14" t="n"/>
      <c r="F169" s="14" t="n">
        <v>5710100</v>
      </c>
      <c r="G169" s="14" t="n"/>
      <c r="H169" s="13" t="n">
        <v>5710100</v>
      </c>
      <c r="I169" s="13">
        <f>+VLOOKUP(D169,'[1]BG TND'!$C$1:$C$65531,1,0)</f>
        <v/>
      </c>
      <c r="J169" s="15" t="inlineStr">
        <is>
          <t>Other Sales External</t>
        </is>
      </c>
      <c r="K169" s="16" t="n">
        <v>-310163.931</v>
      </c>
      <c r="L169" s="16" t="n">
        <v>77000.64999999999</v>
      </c>
      <c r="M169" s="16" t="n">
        <v>0</v>
      </c>
      <c r="N169" s="16" t="n">
        <v>0</v>
      </c>
      <c r="O169" s="17" t="n">
        <v>18413.435</v>
      </c>
      <c r="P169" s="18" t="n">
        <v>0</v>
      </c>
      <c r="Q169" s="19" t="n">
        <v>6000.001</v>
      </c>
      <c r="R169" s="19" t="n">
        <v>-151104.286</v>
      </c>
      <c r="S169" s="19" t="n">
        <v>0</v>
      </c>
      <c r="T169" s="20" t="inlineStr">
        <is>
          <t>Revenus</t>
        </is>
      </c>
      <c r="U169" s="20" t="inlineStr">
        <is>
          <t>Autres produits d'exploitation</t>
        </is>
      </c>
      <c r="V169" s="20" t="inlineStr">
        <is>
          <t>Transferts de charges</t>
        </is>
      </c>
      <c r="W169" s="17">
        <f>O169-N169</f>
        <v/>
      </c>
      <c r="X169" s="17">
        <f>#REF!-O169</f>
        <v/>
      </c>
    </row>
    <row r="170" ht="15" customHeight="1">
      <c r="A170" s="1" t="inlineStr">
        <is>
          <t>PL</t>
        </is>
      </c>
      <c r="B170" s="1" t="inlineStr">
        <is>
          <t>PL</t>
        </is>
      </c>
      <c r="C170" s="1" t="inlineStr">
        <is>
          <t>5</t>
        </is>
      </c>
      <c r="D170" s="13" t="n">
        <v>5710310</v>
      </c>
      <c r="E170" s="14" t="n"/>
      <c r="F170" s="14" t="n">
        <v>5710310</v>
      </c>
      <c r="G170" s="14" t="n"/>
      <c r="H170" s="13" t="n">
        <v>5710310</v>
      </c>
      <c r="I170" s="13">
        <f>+VLOOKUP(D170,'[1]BG TND'!$C$1:$C$65531,1,0)</f>
        <v/>
      </c>
      <c r="J170" s="15" t="inlineStr">
        <is>
          <t>Other Sales Intraco</t>
        </is>
      </c>
      <c r="K170" s="16" t="n">
        <v>-581293.326</v>
      </c>
      <c r="L170" s="16" t="n">
        <v>0</v>
      </c>
      <c r="M170" s="16" t="n">
        <v>-127256.38</v>
      </c>
      <c r="N170" s="16" t="n">
        <v>-255773.79</v>
      </c>
      <c r="O170" s="17" t="n">
        <v>-1140576.662</v>
      </c>
      <c r="P170" s="18" t="n">
        <v>-200615.591</v>
      </c>
      <c r="Q170" s="19" t="n">
        <v>-325144.536</v>
      </c>
      <c r="R170" s="19" t="n">
        <v>0</v>
      </c>
      <c r="S170" s="19" t="n">
        <v>-276102.802</v>
      </c>
      <c r="T170" s="20" t="inlineStr">
        <is>
          <t>Revenus</t>
        </is>
      </c>
      <c r="U170" s="20" t="inlineStr">
        <is>
          <t>Autres produits d'exploitation</t>
        </is>
      </c>
      <c r="V170" s="20" t="inlineStr">
        <is>
          <t>Transferts de charges</t>
        </is>
      </c>
      <c r="W170" s="17">
        <f>O170-N170</f>
        <v/>
      </c>
      <c r="X170" s="17">
        <f>#REF!-O170</f>
        <v/>
      </c>
    </row>
    <row r="171" ht="15" customHeight="1">
      <c r="A171" s="1" t="inlineStr">
        <is>
          <t>PL</t>
        </is>
      </c>
      <c r="B171" s="1" t="inlineStr">
        <is>
          <t>PL</t>
        </is>
      </c>
      <c r="C171" s="1" t="inlineStr">
        <is>
          <t>5</t>
        </is>
      </c>
      <c r="D171" s="13" t="n">
        <v>5710330</v>
      </c>
      <c r="E171" s="14" t="n"/>
      <c r="F171" s="14" t="n">
        <v>5710330</v>
      </c>
      <c r="G171" s="14" t="n"/>
      <c r="H171" s="13" t="n">
        <v>5710330</v>
      </c>
      <c r="I171" s="13">
        <f>+VLOOKUP(D171,'[1]BG TND'!$C$1:$C$65531,1,0)</f>
        <v/>
      </c>
      <c r="J171" s="15" t="inlineStr">
        <is>
          <t>Other Sales IntraGrp</t>
        </is>
      </c>
      <c r="K171" s="16" t="n">
        <v>0</v>
      </c>
      <c r="L171" s="16" t="n">
        <v>-648.8</v>
      </c>
      <c r="M171" s="16" t="n">
        <v>0</v>
      </c>
      <c r="N171" s="16" t="n">
        <v>-519.5839999999999</v>
      </c>
      <c r="O171" s="17" t="n">
        <v>17408.205</v>
      </c>
      <c r="P171" s="18" t="n">
        <v>-6680.48</v>
      </c>
      <c r="Q171" s="19" t="n">
        <v>-155116.93</v>
      </c>
      <c r="R171" s="19" t="n">
        <v>-1828.264</v>
      </c>
      <c r="S171" s="19" t="n">
        <v>-5298.251</v>
      </c>
      <c r="T171" s="20" t="inlineStr">
        <is>
          <t>Revenus</t>
        </is>
      </c>
      <c r="U171" s="20" t="inlineStr">
        <is>
          <t>Autres produits d'exploitation</t>
        </is>
      </c>
      <c r="V171" s="20" t="inlineStr">
        <is>
          <t>Transferts de charges</t>
        </is>
      </c>
      <c r="W171" s="17">
        <f>O171-N171</f>
        <v/>
      </c>
      <c r="X171" s="17">
        <f>#REF!-O171</f>
        <v/>
      </c>
    </row>
    <row r="172" ht="15" customHeight="1">
      <c r="A172" s="1" t="inlineStr">
        <is>
          <t>PL</t>
        </is>
      </c>
      <c r="B172" s="1" t="inlineStr">
        <is>
          <t>PL</t>
        </is>
      </c>
      <c r="C172" s="1" t="inlineStr">
        <is>
          <t>5</t>
        </is>
      </c>
      <c r="D172" s="33" t="n">
        <v>5710460</v>
      </c>
      <c r="E172" s="25" t="n"/>
      <c r="F172" s="25" t="n"/>
      <c r="G172" s="25" t="n"/>
      <c r="H172" s="33" t="n">
        <v>5710460</v>
      </c>
      <c r="I172" s="13">
        <f>+VLOOKUP(D172,'[1]BG TND'!$C$1:$C$65531,1,0)</f>
        <v/>
      </c>
      <c r="J172" t="inlineStr">
        <is>
          <t>Other Sales - Intercompany Yazaki Other</t>
        </is>
      </c>
      <c r="O172" s="35" t="n">
        <v>-538.025</v>
      </c>
      <c r="P172" s="36" t="n">
        <v>0</v>
      </c>
      <c r="Q172" s="37" t="n">
        <v>-27548.243</v>
      </c>
      <c r="R172" s="37" t="n">
        <v>-9636.775</v>
      </c>
      <c r="S172" s="37" t="n">
        <v>0</v>
      </c>
      <c r="U172" s="20" t="inlineStr">
        <is>
          <t>Autres produits d'exploitation</t>
        </is>
      </c>
      <c r="V172" s="20" t="inlineStr">
        <is>
          <t>Transferts de charges</t>
        </is>
      </c>
      <c r="W172" s="17">
        <f>O172-N172</f>
        <v/>
      </c>
      <c r="X172" s="17">
        <f>#REF!-O172</f>
        <v/>
      </c>
    </row>
    <row r="173" ht="15" customHeight="1">
      <c r="A173" s="1" t="inlineStr">
        <is>
          <t>PL</t>
        </is>
      </c>
      <c r="B173" s="1" t="inlineStr">
        <is>
          <t>PL</t>
        </is>
      </c>
      <c r="C173" s="1" t="inlineStr">
        <is>
          <t>5</t>
        </is>
      </c>
      <c r="D173" s="13" t="n">
        <v>5810100</v>
      </c>
      <c r="E173" s="14" t="inlineStr">
        <is>
          <t>TCE transport sur ventes</t>
        </is>
      </c>
      <c r="F173" s="14" t="n">
        <v>5810100</v>
      </c>
      <c r="G173" s="14" t="n"/>
      <c r="H173" s="13" t="n">
        <v>5810100</v>
      </c>
      <c r="I173" s="13">
        <f>+VLOOKUP(D173,'[1]BG TND'!$C$1:$C$65531,1,0)</f>
        <v/>
      </c>
      <c r="J173" s="15" t="inlineStr">
        <is>
          <t>Std Freight Out Ext</t>
        </is>
      </c>
      <c r="K173" s="16" t="n">
        <v>2134.1</v>
      </c>
      <c r="L173" s="16" t="n">
        <v>0</v>
      </c>
      <c r="M173" s="16" t="n">
        <v>0</v>
      </c>
      <c r="N173" s="16" t="n">
        <v>0</v>
      </c>
      <c r="O173" s="17" t="n">
        <v>0</v>
      </c>
      <c r="P173" s="18" t="n">
        <v>0</v>
      </c>
      <c r="Q173" s="19" t="n">
        <v>0</v>
      </c>
      <c r="R173" s="19" t="n">
        <v>0</v>
      </c>
      <c r="S173" s="19" t="n">
        <v>0</v>
      </c>
      <c r="T173" s="20" t="inlineStr">
        <is>
          <t>Autres Charges d'exploitation</t>
        </is>
      </c>
      <c r="U173" s="20" t="inlineStr">
        <is>
          <t>Autres Charges d'exploitation</t>
        </is>
      </c>
      <c r="V173" s="20" t="inlineStr">
        <is>
          <t>Transport sur Ventes</t>
        </is>
      </c>
      <c r="W173" s="17">
        <f>O173-N173</f>
        <v/>
      </c>
      <c r="X173" s="17">
        <f>#REF!-O173</f>
        <v/>
      </c>
    </row>
    <row r="174" ht="15" customHeight="1">
      <c r="A174" s="1" t="inlineStr">
        <is>
          <t>PL</t>
        </is>
      </c>
      <c r="B174" s="1" t="inlineStr">
        <is>
          <t>PL</t>
        </is>
      </c>
      <c r="C174" s="1" t="inlineStr">
        <is>
          <t>5</t>
        </is>
      </c>
      <c r="D174" s="13" t="n">
        <v>5810310</v>
      </c>
      <c r="E174" s="14" t="n"/>
      <c r="F174" s="14" t="n">
        <v>5810310</v>
      </c>
      <c r="G174" s="14" t="n"/>
      <c r="H174" s="13" t="n">
        <v>5810310</v>
      </c>
      <c r="I174" s="13">
        <f>+VLOOKUP(D174,'[1]BG TND'!$C$1:$C$65531,1,0)</f>
        <v/>
      </c>
      <c r="J174" s="15" t="inlineStr">
        <is>
          <t>Std Freight OutIntco</t>
        </is>
      </c>
      <c r="K174" s="16" t="n">
        <v>0</v>
      </c>
      <c r="L174" s="16" t="n">
        <v>8356.18</v>
      </c>
      <c r="M174" s="16" t="n">
        <v>0</v>
      </c>
      <c r="N174" s="16" t="n">
        <v>0</v>
      </c>
      <c r="O174" s="17" t="n">
        <v>0</v>
      </c>
      <c r="P174" s="18" t="n">
        <v>0</v>
      </c>
      <c r="Q174" s="19" t="n">
        <v>0</v>
      </c>
      <c r="R174" s="19" t="n">
        <v>0</v>
      </c>
      <c r="S174" s="19" t="n">
        <v>-63696.415</v>
      </c>
      <c r="T174" s="20" t="inlineStr">
        <is>
          <t>Autres Charges d'exploitation</t>
        </is>
      </c>
      <c r="U174" s="20" t="inlineStr">
        <is>
          <t>Autres Charges d'exploitation</t>
        </is>
      </c>
      <c r="V174" s="20" t="inlineStr">
        <is>
          <t>Transport sur Ventes</t>
        </is>
      </c>
      <c r="W174" s="17">
        <f>O174-N174</f>
        <v/>
      </c>
      <c r="X174" s="17">
        <f>#REF!-O174</f>
        <v/>
      </c>
    </row>
    <row r="175" ht="15" customHeight="1">
      <c r="A175" s="1" t="inlineStr">
        <is>
          <t>PL</t>
        </is>
      </c>
      <c r="B175" s="1" t="inlineStr">
        <is>
          <t>PL</t>
        </is>
      </c>
      <c r="C175" s="1" t="inlineStr">
        <is>
          <t>5</t>
        </is>
      </c>
      <c r="D175" s="13" t="n">
        <v>5810380</v>
      </c>
      <c r="E175" s="14" t="n"/>
      <c r="F175" s="14" t="n">
        <v>5810380</v>
      </c>
      <c r="G175" s="14" t="n"/>
      <c r="H175" s="13" t="n">
        <v>5810380</v>
      </c>
      <c r="I175" s="13">
        <f>+VLOOKUP(D175,'[1]BG TND'!$C$1:$C$65531,1,0)</f>
        <v/>
      </c>
      <c r="J175" s="15" t="inlineStr">
        <is>
          <t>Std Freight Out SYST</t>
        </is>
      </c>
      <c r="K175" s="16" t="n">
        <v>0</v>
      </c>
      <c r="L175" s="16" t="n">
        <v>-9094.780000000001</v>
      </c>
      <c r="M175" s="16" t="n">
        <v>0</v>
      </c>
      <c r="N175" s="16" t="n">
        <v>0</v>
      </c>
      <c r="O175" s="17" t="n">
        <v>0</v>
      </c>
      <c r="P175" s="18" t="n">
        <v>0</v>
      </c>
      <c r="Q175" s="19" t="n">
        <v>0</v>
      </c>
      <c r="R175" s="19" t="n">
        <v>0</v>
      </c>
      <c r="S175" s="19" t="n">
        <v>0</v>
      </c>
      <c r="T175" s="20" t="inlineStr">
        <is>
          <t>Autres Charges d'exploitation</t>
        </is>
      </c>
      <c r="U175" s="20" t="inlineStr">
        <is>
          <t>Autres Charges d'exploitation</t>
        </is>
      </c>
      <c r="V175" s="20" t="inlineStr">
        <is>
          <t>Transport sur Ventes</t>
        </is>
      </c>
      <c r="W175" s="17">
        <f>O175-N175</f>
        <v/>
      </c>
      <c r="X175" s="17">
        <f>#REF!-O175</f>
        <v/>
      </c>
    </row>
    <row r="176" ht="15" customHeight="1">
      <c r="A176" s="1" t="inlineStr">
        <is>
          <t>PL</t>
        </is>
      </c>
      <c r="B176" s="1" t="inlineStr">
        <is>
          <t>PL</t>
        </is>
      </c>
      <c r="C176" s="1" t="inlineStr">
        <is>
          <t>5</t>
        </is>
      </c>
      <c r="D176" s="13" t="n">
        <v>5811310</v>
      </c>
      <c r="E176" s="14" t="inlineStr">
        <is>
          <t>TCE transport urgent sur ventes</t>
        </is>
      </c>
      <c r="F176" s="14" t="n">
        <v>5811310</v>
      </c>
      <c r="G176" s="14" t="n"/>
      <c r="H176" s="13" t="n">
        <v>5811310</v>
      </c>
      <c r="I176" s="13">
        <f>+VLOOKUP(D176,'[1]BG TND'!$C$1:$C$65531,1,0)</f>
        <v/>
      </c>
      <c r="J176" s="15" t="inlineStr">
        <is>
          <t>Prm Freight OutIntco</t>
        </is>
      </c>
      <c r="K176" s="16" t="n">
        <v>-7151.555</v>
      </c>
      <c r="L176" s="16" t="n">
        <v>0</v>
      </c>
      <c r="M176" s="16" t="n">
        <v>0</v>
      </c>
      <c r="N176" s="16" t="n">
        <v>-2459.633</v>
      </c>
      <c r="O176" s="17" t="n">
        <v>-30902.348</v>
      </c>
      <c r="P176" s="18" t="n">
        <v>0</v>
      </c>
      <c r="Q176" s="19" t="n">
        <v>0</v>
      </c>
      <c r="R176" s="19" t="n">
        <v>-9773.579</v>
      </c>
      <c r="S176" s="19" t="n">
        <v>-24163.445</v>
      </c>
      <c r="T176" s="20" t="inlineStr">
        <is>
          <t>Autres produits d'exploitation</t>
        </is>
      </c>
      <c r="U176" s="20" t="inlineStr">
        <is>
          <t>Autres produits d'exploitation</t>
        </is>
      </c>
      <c r="V176" s="20" t="inlineStr">
        <is>
          <t>Transport</t>
        </is>
      </c>
      <c r="W176" s="17">
        <f>O176-N176</f>
        <v/>
      </c>
      <c r="X176" s="17">
        <f>#REF!-O176</f>
        <v/>
      </c>
    </row>
    <row r="177" ht="15" customHeight="1">
      <c r="A177" s="1" t="inlineStr">
        <is>
          <t>PL</t>
        </is>
      </c>
      <c r="B177" s="1" t="inlineStr">
        <is>
          <t>PL</t>
        </is>
      </c>
      <c r="C177" s="1" t="inlineStr">
        <is>
          <t>5</t>
        </is>
      </c>
      <c r="D177" s="33" t="n">
        <v>5811330</v>
      </c>
      <c r="E177" s="25" t="n"/>
      <c r="F177" s="25" t="n"/>
      <c r="G177" s="25" t="n"/>
      <c r="H177" s="33" t="n">
        <v>5811330</v>
      </c>
      <c r="I177" s="13">
        <f>+VLOOKUP(D177,'[1]BG TND'!$C$1:$C$65531,1,0)</f>
        <v/>
      </c>
      <c r="J177" t="inlineStr">
        <is>
          <t>Premium Billed Freight Outbound - Intra</t>
        </is>
      </c>
      <c r="O177" s="35" t="n">
        <v>-1366.508</v>
      </c>
      <c r="P177" s="36" t="n">
        <v>0</v>
      </c>
      <c r="Q177" s="37" t="n">
        <v>0</v>
      </c>
      <c r="R177" s="37" t="n">
        <v>0</v>
      </c>
      <c r="S177" s="37" t="n">
        <v>0</v>
      </c>
      <c r="U177" s="20" t="inlineStr">
        <is>
          <t>Autres produits d'exploitation</t>
        </is>
      </c>
      <c r="V177" s="20" t="inlineStr">
        <is>
          <t>Transport</t>
        </is>
      </c>
      <c r="W177" s="17">
        <f>O177-N177</f>
        <v/>
      </c>
      <c r="X177" s="17">
        <f>#REF!-O177</f>
        <v/>
      </c>
    </row>
    <row r="178" ht="15" customHeight="1">
      <c r="A178" s="1" t="inlineStr">
        <is>
          <t>PL</t>
        </is>
      </c>
      <c r="B178" s="1" t="inlineStr">
        <is>
          <t>PL</t>
        </is>
      </c>
      <c r="C178" s="1" t="inlineStr">
        <is>
          <t>5</t>
        </is>
      </c>
      <c r="D178" s="13" t="n">
        <v>5820310</v>
      </c>
      <c r="E178" s="14" t="inlineStr">
        <is>
          <t>TCE transport sur achats</t>
        </is>
      </c>
      <c r="F178" s="14" t="n">
        <v>5820310</v>
      </c>
      <c r="G178" s="14" t="n"/>
      <c r="H178" s="13" t="n">
        <v>5820310</v>
      </c>
      <c r="I178" s="13">
        <f>+VLOOKUP(D178,'[1]BG TND'!$C$1:$C$65531,1,0)</f>
        <v/>
      </c>
      <c r="J178" s="15" t="inlineStr">
        <is>
          <t>Prm Freight In Inco</t>
        </is>
      </c>
      <c r="K178" s="16" t="n">
        <v>-2395.91</v>
      </c>
      <c r="L178" s="16" t="n">
        <v>0</v>
      </c>
      <c r="M178" s="16" t="n">
        <v>0</v>
      </c>
      <c r="N178" s="16" t="n">
        <v>-11225.655</v>
      </c>
      <c r="O178" s="17" t="n">
        <v>0</v>
      </c>
      <c r="P178" s="18" t="n">
        <v>0</v>
      </c>
      <c r="Q178" s="19" t="n">
        <v>0</v>
      </c>
      <c r="R178" s="19" t="n">
        <v>-469345.913</v>
      </c>
      <c r="S178" s="19" t="n">
        <v>-18211.865</v>
      </c>
      <c r="T178" s="20" t="inlineStr">
        <is>
          <t>Autres produits d'exploitation</t>
        </is>
      </c>
      <c r="U178" s="20" t="inlineStr">
        <is>
          <t>Autres produits d'exploitation</t>
        </is>
      </c>
      <c r="V178" s="20" t="inlineStr">
        <is>
          <t>Transport</t>
        </is>
      </c>
      <c r="W178" s="17">
        <f>O178-N178</f>
        <v/>
      </c>
      <c r="X178" s="17">
        <f>#REF!-O178</f>
        <v/>
      </c>
    </row>
    <row r="179" ht="15" customHeight="1">
      <c r="A179" s="1" t="inlineStr">
        <is>
          <t>PL</t>
        </is>
      </c>
      <c r="B179" s="1" t="inlineStr">
        <is>
          <t>PL</t>
        </is>
      </c>
      <c r="C179" s="1" t="inlineStr">
        <is>
          <t>5</t>
        </is>
      </c>
      <c r="D179" s="13" t="n">
        <v>5999900</v>
      </c>
      <c r="E179" s="14" t="n"/>
      <c r="F179" s="14" t="n">
        <v>5999900</v>
      </c>
      <c r="G179" s="14" t="n"/>
      <c r="H179" s="13" t="n">
        <v>5999900</v>
      </c>
      <c r="I179" s="13">
        <f>+VLOOKUP(D179,'[1]BG TND'!$C$1:$C$65531,1,0)</f>
        <v/>
      </c>
      <c r="J179" s="15" t="inlineStr">
        <is>
          <t>Accrued Sales</t>
        </is>
      </c>
      <c r="K179" s="16" t="n">
        <v>886212.806</v>
      </c>
      <c r="L179" s="16" t="n">
        <v>-8045.6</v>
      </c>
      <c r="M179" s="16" t="n">
        <v>-97275.5</v>
      </c>
      <c r="N179" s="16" t="n">
        <v>99026.92200000001</v>
      </c>
      <c r="O179" s="17" t="n">
        <v>0</v>
      </c>
      <c r="P179" s="18" t="n">
        <v>0</v>
      </c>
      <c r="Q179" s="19" t="n">
        <v>0</v>
      </c>
      <c r="R179" s="19" t="n">
        <v>0</v>
      </c>
      <c r="S179" s="19" t="n">
        <v>0</v>
      </c>
      <c r="T179" s="20" t="inlineStr">
        <is>
          <t>Revenus</t>
        </is>
      </c>
      <c r="U179" s="1" t="inlineStr">
        <is>
          <t>Revenus</t>
        </is>
      </c>
      <c r="V179" s="20" t="inlineStr">
        <is>
          <t>Produit résiduel</t>
        </is>
      </c>
      <c r="W179" s="17">
        <f>O179-N179</f>
        <v/>
      </c>
      <c r="X179" s="17">
        <f>#REF!-O179</f>
        <v/>
      </c>
    </row>
    <row r="180" ht="15" customHeight="1">
      <c r="A180" s="1" t="inlineStr">
        <is>
          <t>PL</t>
        </is>
      </c>
      <c r="B180" s="1" t="inlineStr">
        <is>
          <t>PL</t>
        </is>
      </c>
      <c r="C180" s="1" t="inlineStr">
        <is>
          <t>6</t>
        </is>
      </c>
      <c r="D180" s="13" t="n">
        <v>6110310</v>
      </c>
      <c r="E180" s="14" t="inlineStr">
        <is>
          <t>Cout des achats consommes</t>
        </is>
      </c>
      <c r="F180" s="14" t="n">
        <v>6110310</v>
      </c>
      <c r="G180" s="14" t="n"/>
      <c r="H180" s="13" t="n">
        <v>6110310</v>
      </c>
      <c r="I180" s="13">
        <f>+VLOOKUP(D180,'[1]BG TND'!$C$1:$C$65531,1,0)</f>
        <v/>
      </c>
      <c r="J180" s="15" t="inlineStr">
        <is>
          <t>COGS Proto Intraco</t>
        </is>
      </c>
      <c r="K180" s="16" t="n">
        <v>8449.027</v>
      </c>
      <c r="L180" s="16" t="n">
        <v>12874.46</v>
      </c>
      <c r="M180" s="16" t="n">
        <v>5739.4</v>
      </c>
      <c r="N180" s="16" t="n">
        <v>20095.659</v>
      </c>
      <c r="O180" s="17" t="n">
        <v>37360.279</v>
      </c>
      <c r="P180" s="18" t="n">
        <v>22142.806</v>
      </c>
      <c r="Q180" s="19" t="n">
        <v>22207.589</v>
      </c>
      <c r="R180" s="19" t="n">
        <v>13255.362</v>
      </c>
      <c r="S180" s="19" t="n">
        <v>74014.995</v>
      </c>
      <c r="T180" s="20" t="inlineStr">
        <is>
          <t>Achats d'approvisionnements consommés</t>
        </is>
      </c>
      <c r="U180" s="20" t="inlineStr">
        <is>
          <t>Achats d'approvisionnements consommés</t>
        </is>
      </c>
      <c r="V180" s="20" t="inlineStr">
        <is>
          <t>Achats consommés de matières premières</t>
        </is>
      </c>
      <c r="W180" s="17">
        <f>O180-N180</f>
        <v/>
      </c>
      <c r="X180" s="17">
        <f>#REF!-O180</f>
        <v/>
      </c>
    </row>
    <row r="181" ht="15" customHeight="1">
      <c r="A181" s="1" t="inlineStr">
        <is>
          <t>PL</t>
        </is>
      </c>
      <c r="B181" s="1" t="inlineStr">
        <is>
          <t>PL</t>
        </is>
      </c>
      <c r="C181" s="1" t="inlineStr">
        <is>
          <t>6</t>
        </is>
      </c>
      <c r="D181" s="13" t="n">
        <v>6120100</v>
      </c>
      <c r="E181" s="14" t="inlineStr">
        <is>
          <t>Cout des achats consommes</t>
        </is>
      </c>
      <c r="F181" s="14" t="n">
        <v>6120100</v>
      </c>
      <c r="G181" s="14" t="n"/>
      <c r="H181" s="13" t="n">
        <v>6120100</v>
      </c>
      <c r="I181" s="13">
        <f>+VLOOKUP(D181,'[1]BG TND'!$C$1:$C$65531,1,0)</f>
        <v/>
      </c>
      <c r="J181" s="15" t="inlineStr">
        <is>
          <t>COGS Mass External</t>
        </is>
      </c>
      <c r="K181" s="16" t="n">
        <v>4446189.809</v>
      </c>
      <c r="L181" s="16" t="n">
        <v>37538.24</v>
      </c>
      <c r="M181" s="16" t="n">
        <v>-89208.39</v>
      </c>
      <c r="N181" s="16" t="n">
        <v>0</v>
      </c>
      <c r="O181" s="17" t="n">
        <v>0</v>
      </c>
      <c r="P181" s="18" t="n">
        <v>125.734</v>
      </c>
      <c r="Q181" s="19" t="n">
        <v>0</v>
      </c>
      <c r="R181" s="19" t="n">
        <v>0</v>
      </c>
      <c r="S181" s="19" t="n">
        <v>0</v>
      </c>
      <c r="T181" s="20" t="inlineStr">
        <is>
          <t>Achats d'approvisionnements consommés</t>
        </is>
      </c>
      <c r="U181" s="20" t="inlineStr">
        <is>
          <t>Achats d'approvisionnements consommés</t>
        </is>
      </c>
      <c r="V181" s="20" t="inlineStr">
        <is>
          <t>Achats consommés de matières premières</t>
        </is>
      </c>
      <c r="W181" s="17">
        <f>O181-N181</f>
        <v/>
      </c>
      <c r="X181" s="17">
        <f>#REF!-O181</f>
        <v/>
      </c>
    </row>
    <row r="182" ht="15" customHeight="1">
      <c r="A182" s="1" t="inlineStr">
        <is>
          <t>PL</t>
        </is>
      </c>
      <c r="B182" s="1" t="inlineStr">
        <is>
          <t>PL</t>
        </is>
      </c>
      <c r="C182" s="1" t="inlineStr">
        <is>
          <t>6</t>
        </is>
      </c>
      <c r="D182" s="13" t="n">
        <v>6120310</v>
      </c>
      <c r="E182" s="14" t="inlineStr">
        <is>
          <t>Cout des achats consommes</t>
        </is>
      </c>
      <c r="F182" s="14" t="n">
        <v>6120310</v>
      </c>
      <c r="G182" s="14" t="n"/>
      <c r="H182" s="13" t="n">
        <v>6120310</v>
      </c>
      <c r="I182" s="13">
        <f>+VLOOKUP(D182,'[1]BG TND'!$C$1:$C$65531,1,0)</f>
        <v/>
      </c>
      <c r="J182" s="15" t="inlineStr">
        <is>
          <t>COGS Mass Intraco</t>
        </is>
      </c>
      <c r="K182" s="16" t="n">
        <v>60066642.292</v>
      </c>
      <c r="L182" s="16" t="n">
        <v>100660572.31</v>
      </c>
      <c r="M182" s="16" t="n">
        <v>119760122.05</v>
      </c>
      <c r="N182" s="16" t="n">
        <v>133238938.474</v>
      </c>
      <c r="O182" s="17" t="n">
        <v>156294912.514</v>
      </c>
      <c r="P182" s="18" t="n">
        <v>162954938.733</v>
      </c>
      <c r="Q182" s="19" t="n">
        <v>132734055.764</v>
      </c>
      <c r="R182" s="19" t="n">
        <v>182147939.383</v>
      </c>
      <c r="S182" s="19" t="n">
        <v>177522730.829</v>
      </c>
      <c r="T182" s="20" t="inlineStr">
        <is>
          <t>Achats d'approvisionnements consommés</t>
        </is>
      </c>
      <c r="U182" s="20" t="inlineStr">
        <is>
          <t>Achats d'approvisionnements consommés</t>
        </is>
      </c>
      <c r="V182" s="20" t="inlineStr">
        <is>
          <t>Achats consommés de matières premières</t>
        </is>
      </c>
      <c r="W182" s="17">
        <f>O182-N182</f>
        <v/>
      </c>
      <c r="X182" s="17">
        <f>#REF!-O182</f>
        <v/>
      </c>
    </row>
    <row r="183" ht="15" customHeight="1">
      <c r="A183" s="1" t="inlineStr">
        <is>
          <t>PL</t>
        </is>
      </c>
      <c r="B183" s="1" t="inlineStr">
        <is>
          <t>PL</t>
        </is>
      </c>
      <c r="C183" s="1" t="inlineStr">
        <is>
          <t>6</t>
        </is>
      </c>
      <c r="D183" s="13" t="n">
        <v>6120311</v>
      </c>
      <c r="E183" s="14" t="inlineStr">
        <is>
          <t>Cout des achats consommes</t>
        </is>
      </c>
      <c r="F183" s="14" t="n">
        <v>6120311</v>
      </c>
      <c r="G183" s="14" t="n"/>
      <c r="H183" s="13" t="n">
        <v>6120311</v>
      </c>
      <c r="I183" s="13">
        <f>+VLOOKUP(D183,'[1]BG TND'!$C$1:$C$65531,1,0)</f>
        <v/>
      </c>
      <c r="J183" s="15" t="inlineStr">
        <is>
          <t>COGS Mass Intraco Cl</t>
        </is>
      </c>
      <c r="K183" s="16" t="n">
        <v>-58853729.304</v>
      </c>
      <c r="L183" s="16" t="n">
        <v>-96114611.23999999</v>
      </c>
      <c r="M183" s="16" t="n">
        <v>-126844336.94</v>
      </c>
      <c r="N183" s="16" t="n">
        <v>-133238946.35</v>
      </c>
      <c r="O183" s="17" t="n">
        <v>-137256255.6</v>
      </c>
      <c r="P183" s="18" t="n">
        <v>-139743911.02</v>
      </c>
      <c r="Q183" s="19" t="n">
        <v>-132729632.94</v>
      </c>
      <c r="R183" s="19" t="n">
        <v>-163312034.59</v>
      </c>
      <c r="S183" s="19" t="n">
        <v>-158366414.29</v>
      </c>
      <c r="T183" s="20" t="inlineStr">
        <is>
          <t>Achats d'approvisionnements consommés</t>
        </is>
      </c>
      <c r="U183" s="20" t="inlineStr">
        <is>
          <t>Achats d'approvisionnements consommés</t>
        </is>
      </c>
      <c r="V183" s="20" t="inlineStr">
        <is>
          <t>Achats consommés de matières premières</t>
        </is>
      </c>
      <c r="W183" s="17">
        <f>O183-N183</f>
        <v/>
      </c>
      <c r="X183" s="17">
        <f>#REF!-O183</f>
        <v/>
      </c>
    </row>
    <row r="184" ht="15" customHeight="1">
      <c r="A184" s="1" t="inlineStr">
        <is>
          <t>PL</t>
        </is>
      </c>
      <c r="B184" s="1" t="inlineStr">
        <is>
          <t>PL</t>
        </is>
      </c>
      <c r="C184" s="1" t="inlineStr">
        <is>
          <t>6</t>
        </is>
      </c>
      <c r="D184" s="13" t="n">
        <v>6120312</v>
      </c>
      <c r="E184" s="14" t="inlineStr">
        <is>
          <t>Cout des achats consommes</t>
        </is>
      </c>
      <c r="F184" s="14" t="n">
        <v>6120312</v>
      </c>
      <c r="G184" s="14" t="n"/>
      <c r="H184" s="13" t="n">
        <v>6120312</v>
      </c>
      <c r="I184" s="13">
        <f>+VLOOKUP(D184,'[1]BG TND'!$C$1:$C$65531,1,0)</f>
        <v/>
      </c>
      <c r="J184" s="15" t="inlineStr">
        <is>
          <t>COGS Mass Intraco Ma</t>
        </is>
      </c>
      <c r="K184" s="16" t="n">
        <v>40757926.569</v>
      </c>
      <c r="L184" s="16" t="n">
        <v>66754738.43</v>
      </c>
      <c r="M184" s="16" t="n">
        <v>75056204.54000001</v>
      </c>
      <c r="N184" s="16" t="n">
        <v>84274192.31999999</v>
      </c>
      <c r="O184" s="17" t="n">
        <v>96712200.53</v>
      </c>
      <c r="P184" s="18" t="n">
        <v>98088439.51000001</v>
      </c>
      <c r="Q184" s="19" t="n">
        <v>89923410.92</v>
      </c>
      <c r="R184" s="19" t="n">
        <v>112289804.06</v>
      </c>
      <c r="S184" s="19" t="n">
        <v>111025846.97</v>
      </c>
      <c r="T184" s="20" t="inlineStr">
        <is>
          <t>Achats d'approvisionnements consommés</t>
        </is>
      </c>
      <c r="U184" s="20" t="inlineStr">
        <is>
          <t>Achats d'approvisionnements consommés</t>
        </is>
      </c>
      <c r="V184" s="20" t="inlineStr">
        <is>
          <t>Achats consommés de matières premières</t>
        </is>
      </c>
      <c r="W184" s="17">
        <f>O184-N184</f>
        <v/>
      </c>
      <c r="X184" s="17">
        <f>#REF!-O184</f>
        <v/>
      </c>
    </row>
    <row r="185" ht="15" customHeight="1">
      <c r="A185" s="1" t="inlineStr">
        <is>
          <t>PL</t>
        </is>
      </c>
      <c r="B185" s="1" t="inlineStr">
        <is>
          <t>PL</t>
        </is>
      </c>
      <c r="C185" s="1" t="inlineStr">
        <is>
          <t>6</t>
        </is>
      </c>
      <c r="D185" s="13" t="n">
        <v>6120313</v>
      </c>
      <c r="E185" s="14" t="inlineStr">
        <is>
          <t>Cout des achats consommes</t>
        </is>
      </c>
      <c r="F185" s="14" t="n">
        <v>6120313</v>
      </c>
      <c r="G185" s="14" t="n"/>
      <c r="H185" s="13" t="n">
        <v>6120313</v>
      </c>
      <c r="I185" s="13">
        <f>+VLOOKUP(D185,'[1]BG TND'!$C$1:$C$65531,1,0)</f>
        <v/>
      </c>
      <c r="J185" s="15" t="inlineStr">
        <is>
          <t>COGS Mass Intraco LI</t>
        </is>
      </c>
      <c r="K185" s="16" t="n">
        <v>11404966.742</v>
      </c>
      <c r="L185" s="16" t="n">
        <v>18501702.44</v>
      </c>
      <c r="M185" s="16" t="n">
        <v>38105070.92</v>
      </c>
      <c r="N185" s="16" t="n">
        <v>32580625.39</v>
      </c>
      <c r="O185" s="17" t="n">
        <v>24843103.27</v>
      </c>
      <c r="P185" s="18" t="n">
        <v>26323973.14</v>
      </c>
      <c r="Q185" s="19" t="n">
        <v>26897960.59</v>
      </c>
      <c r="R185" s="19" t="n">
        <v>32092194.69</v>
      </c>
      <c r="S185" s="19" t="n">
        <v>30285743.98</v>
      </c>
      <c r="T185" s="20" t="inlineStr">
        <is>
          <t>Achats d'approvisionnements consommés</t>
        </is>
      </c>
      <c r="U185" s="20" t="inlineStr">
        <is>
          <t>Achats d'approvisionnements consommés</t>
        </is>
      </c>
      <c r="V185" s="20" t="inlineStr">
        <is>
          <t>Achats consommés de matières premières</t>
        </is>
      </c>
      <c r="W185" s="17">
        <f>O185-N185</f>
        <v/>
      </c>
      <c r="X185" s="17">
        <f>#REF!-O185</f>
        <v/>
      </c>
    </row>
    <row r="186" ht="15" customHeight="1">
      <c r="A186" s="1" t="inlineStr">
        <is>
          <t>PL</t>
        </is>
      </c>
      <c r="B186" s="1" t="inlineStr">
        <is>
          <t>PL</t>
        </is>
      </c>
      <c r="C186" s="1" t="inlineStr">
        <is>
          <t>6</t>
        </is>
      </c>
      <c r="D186" s="13" t="n">
        <v>6120314</v>
      </c>
      <c r="E186" s="14" t="inlineStr">
        <is>
          <t>Cout des achats consommes</t>
        </is>
      </c>
      <c r="F186" s="14" t="n">
        <v>6120314</v>
      </c>
      <c r="G186" s="14" t="n"/>
      <c r="H186" s="13" t="n">
        <v>6120314</v>
      </c>
      <c r="I186" s="13">
        <f>+VLOOKUP(D186,'[1]BG TND'!$C$1:$C$65531,1,0)</f>
        <v/>
      </c>
      <c r="J186" s="15" t="inlineStr">
        <is>
          <t>COGS Mass Intraco LD</t>
        </is>
      </c>
      <c r="K186" s="16" t="n">
        <v>6690835.993</v>
      </c>
      <c r="L186" s="16" t="n">
        <v>10854670.71</v>
      </c>
      <c r="M186" s="16" t="n">
        <v>13683061.48</v>
      </c>
      <c r="N186" s="16" t="n">
        <v>16384128.64</v>
      </c>
      <c r="O186" s="17" t="n">
        <v>15700951.8</v>
      </c>
      <c r="P186" s="18" t="n">
        <v>15329251.46</v>
      </c>
      <c r="Q186" s="19" t="n">
        <v>15907952.25</v>
      </c>
      <c r="R186" s="19" t="n">
        <v>18929171.16</v>
      </c>
      <c r="S186" s="19" t="n">
        <v>17054823.34</v>
      </c>
      <c r="T186" s="20" t="inlineStr">
        <is>
          <t>Achats d'approvisionnements consommés</t>
        </is>
      </c>
      <c r="U186" s="20" t="inlineStr">
        <is>
          <t>Achats d'approvisionnements consommés</t>
        </is>
      </c>
      <c r="V186" s="20" t="inlineStr">
        <is>
          <t>Achats consommés de matières premières</t>
        </is>
      </c>
      <c r="W186" s="17">
        <f>O186-N186</f>
        <v/>
      </c>
      <c r="X186" s="17">
        <f>#REF!-O186</f>
        <v/>
      </c>
    </row>
    <row r="187" ht="15" customHeight="1">
      <c r="A187" s="1" t="inlineStr">
        <is>
          <t>PL</t>
        </is>
      </c>
      <c r="B187" s="1" t="inlineStr">
        <is>
          <t>PL</t>
        </is>
      </c>
      <c r="C187" s="1" t="inlineStr">
        <is>
          <t>6</t>
        </is>
      </c>
      <c r="D187" s="13" t="n">
        <v>6120315</v>
      </c>
      <c r="E187" s="14" t="n"/>
      <c r="F187" s="14" t="n">
        <v>6120315</v>
      </c>
      <c r="G187" s="14" t="n"/>
      <c r="H187" s="13" t="n">
        <v>6120315</v>
      </c>
      <c r="I187" s="13">
        <f>+VLOOKUP(D187,'[1]BG TND'!$C$1:$C$65531,1,0)</f>
        <v/>
      </c>
      <c r="J187" s="15" t="inlineStr">
        <is>
          <t>COGS Mass Intraco MS</t>
        </is>
      </c>
      <c r="K187" s="16" t="n">
        <v>0</v>
      </c>
      <c r="L187" s="16" t="n">
        <v>3499.66</v>
      </c>
      <c r="M187" s="16" t="n">
        <v>0</v>
      </c>
      <c r="N187" s="16" t="n">
        <v>0</v>
      </c>
      <c r="O187" s="17" t="n">
        <v>0</v>
      </c>
      <c r="P187" s="18" t="n">
        <v>2246.91</v>
      </c>
      <c r="Q187" s="19" t="n">
        <v>309.18</v>
      </c>
      <c r="R187" s="19" t="n">
        <v>864.6799999999999</v>
      </c>
      <c r="S187" s="19" t="n">
        <v>0</v>
      </c>
      <c r="T187" s="20" t="inlineStr">
        <is>
          <t>Achats d'approvisionnements consommés</t>
        </is>
      </c>
      <c r="U187" s="20" t="inlineStr">
        <is>
          <t>Achats d'approvisionnements consommés</t>
        </is>
      </c>
      <c r="V187" s="20" t="inlineStr">
        <is>
          <t>Achats consommés de matières premières</t>
        </is>
      </c>
      <c r="W187" s="17">
        <f>O187-N187</f>
        <v/>
      </c>
      <c r="X187" s="17">
        <f>#REF!-O187</f>
        <v/>
      </c>
    </row>
    <row r="188" ht="15" customHeight="1">
      <c r="A188" s="1" t="inlineStr">
        <is>
          <t>PL</t>
        </is>
      </c>
      <c r="B188" s="1" t="inlineStr">
        <is>
          <t>PL</t>
        </is>
      </c>
      <c r="C188" s="1" t="inlineStr">
        <is>
          <t>6</t>
        </is>
      </c>
      <c r="D188" s="13" t="n">
        <v>6120330</v>
      </c>
      <c r="E188" s="14" t="inlineStr">
        <is>
          <t>Cout des achats consommes</t>
        </is>
      </c>
      <c r="F188" s="14" t="n">
        <v>6120330</v>
      </c>
      <c r="G188" s="14" t="n"/>
      <c r="H188" s="13" t="n">
        <v>6120330</v>
      </c>
      <c r="I188" s="13">
        <f>+VLOOKUP(D188,'[1]BG TND'!$C$1:$C$65531,1,0)</f>
        <v/>
      </c>
      <c r="J188" s="15" t="inlineStr">
        <is>
          <t>COGS Mass IntraGrp</t>
        </is>
      </c>
      <c r="K188" s="16" t="n">
        <v>211320.124</v>
      </c>
      <c r="L188" s="16" t="n">
        <v>575208.45</v>
      </c>
      <c r="M188" s="16" t="n">
        <v>13142.07</v>
      </c>
      <c r="N188" s="16" t="n">
        <v>16394.798</v>
      </c>
      <c r="O188" s="17" t="n">
        <v>14920.817</v>
      </c>
      <c r="P188" s="18" t="n">
        <v>67041.924</v>
      </c>
      <c r="Q188" s="19" t="n">
        <v>676727.79</v>
      </c>
      <c r="R188" s="19" t="n">
        <v>418750.313</v>
      </c>
      <c r="S188" s="19" t="n">
        <v>804407.274</v>
      </c>
      <c r="T188" s="20" t="inlineStr">
        <is>
          <t>Achats d'approvisionnements consommés</t>
        </is>
      </c>
      <c r="U188" s="20" t="inlineStr">
        <is>
          <t>Achats d'approvisionnements consommés</t>
        </is>
      </c>
      <c r="V188" s="20" t="inlineStr">
        <is>
          <t>Achats consommés de matières premières</t>
        </is>
      </c>
      <c r="W188" s="17">
        <f>O188-N188</f>
        <v/>
      </c>
      <c r="X188" s="17">
        <f>#REF!-O188</f>
        <v/>
      </c>
    </row>
    <row r="189" ht="15" customHeight="1">
      <c r="A189" s="1" t="inlineStr">
        <is>
          <t>PL</t>
        </is>
      </c>
      <c r="B189" s="1" t="inlineStr">
        <is>
          <t>PL</t>
        </is>
      </c>
      <c r="C189" s="1" t="inlineStr">
        <is>
          <t>6</t>
        </is>
      </c>
      <c r="D189" s="13" t="n">
        <v>6120331</v>
      </c>
      <c r="E189" s="14" t="n"/>
      <c r="F189" s="14" t="n">
        <v>6120331</v>
      </c>
      <c r="G189" s="14" t="n"/>
      <c r="H189" s="13" t="n">
        <v>6120331</v>
      </c>
      <c r="I189" s="13">
        <f>+VLOOKUP(D189,'[1]BG TND'!$C$1:$C$65531,1,0)</f>
        <v/>
      </c>
      <c r="J189" s="15" t="inlineStr">
        <is>
          <t>COGS Mass IntraGrp C</t>
        </is>
      </c>
      <c r="K189" s="16" t="n">
        <v>0</v>
      </c>
      <c r="L189" s="16" t="n">
        <v>-575201.6</v>
      </c>
      <c r="M189" s="16" t="n">
        <v>-13055.6</v>
      </c>
      <c r="N189" s="16" t="n">
        <v>-16394.85</v>
      </c>
      <c r="O189" s="17" t="n">
        <v>-14675.48</v>
      </c>
      <c r="P189" s="18" t="n">
        <v>-46534.79</v>
      </c>
      <c r="Q189" s="19" t="n">
        <v>-633595.55</v>
      </c>
      <c r="R189" s="19" t="n">
        <v>-185862.93</v>
      </c>
      <c r="S189" s="19" t="n">
        <v>-647724.89</v>
      </c>
      <c r="T189" s="20" t="inlineStr">
        <is>
          <t>Achats d'approvisionnements consommés</t>
        </is>
      </c>
      <c r="U189" s="20" t="inlineStr">
        <is>
          <t>Achats d'approvisionnements consommés</t>
        </is>
      </c>
      <c r="V189" s="20" t="inlineStr">
        <is>
          <t>Achats consommés de matières premières</t>
        </is>
      </c>
      <c r="W189" s="17">
        <f>O189-N189</f>
        <v/>
      </c>
      <c r="X189" s="17">
        <f>#REF!-O189</f>
        <v/>
      </c>
    </row>
    <row r="190" ht="15" customHeight="1">
      <c r="A190" s="1" t="inlineStr">
        <is>
          <t>PL</t>
        </is>
      </c>
      <c r="B190" s="1" t="inlineStr">
        <is>
          <t>PL</t>
        </is>
      </c>
      <c r="C190" s="1" t="inlineStr">
        <is>
          <t>6</t>
        </is>
      </c>
      <c r="D190" s="13" t="n">
        <v>6120332</v>
      </c>
      <c r="E190" s="14" t="n"/>
      <c r="F190" s="14" t="n">
        <v>6120332</v>
      </c>
      <c r="G190" s="14" t="n"/>
      <c r="H190" s="13" t="n">
        <v>6120332</v>
      </c>
      <c r="I190" s="13">
        <f>+VLOOKUP(D190,'[1]BG TND'!$C$1:$C$65531,1,0)</f>
        <v/>
      </c>
      <c r="J190" s="15" t="inlineStr">
        <is>
          <t>COGS Mass IntraGrp M</t>
        </is>
      </c>
      <c r="K190" s="16" t="n">
        <v>0</v>
      </c>
      <c r="L190" s="16" t="n">
        <v>574604.73</v>
      </c>
      <c r="M190" s="16" t="n">
        <v>11766.26</v>
      </c>
      <c r="N190" s="16" t="n">
        <v>16394.85</v>
      </c>
      <c r="O190" s="17" t="n">
        <v>12365.39</v>
      </c>
      <c r="P190" s="18" t="n">
        <v>35849.48</v>
      </c>
      <c r="Q190" s="19" t="n">
        <v>614964.04</v>
      </c>
      <c r="R190" s="19" t="n">
        <v>156897.01</v>
      </c>
      <c r="S190" s="19" t="n">
        <v>566897.97</v>
      </c>
      <c r="T190" s="20" t="inlineStr">
        <is>
          <t>Achats d'approvisionnements consommés</t>
        </is>
      </c>
      <c r="U190" s="20" t="inlineStr">
        <is>
          <t>Achats d'approvisionnements consommés</t>
        </is>
      </c>
      <c r="V190" s="20" t="inlineStr">
        <is>
          <t>Achats consommés de matières premières</t>
        </is>
      </c>
      <c r="W190" s="17">
        <f>O190-N190</f>
        <v/>
      </c>
      <c r="X190" s="17">
        <f>#REF!-O190</f>
        <v/>
      </c>
    </row>
    <row r="191" ht="15" customHeight="1">
      <c r="A191" s="1" t="inlineStr">
        <is>
          <t>PL</t>
        </is>
      </c>
      <c r="B191" s="1" t="inlineStr">
        <is>
          <t>PL</t>
        </is>
      </c>
      <c r="C191" s="1" t="inlineStr">
        <is>
          <t>6</t>
        </is>
      </c>
      <c r="D191" s="13" t="n">
        <v>6120333</v>
      </c>
      <c r="E191" s="14" t="n"/>
      <c r="F191" s="14" t="n">
        <v>6120333</v>
      </c>
      <c r="G191" s="14" t="n"/>
      <c r="H191" s="13" t="n">
        <v>6120333</v>
      </c>
      <c r="I191" s="13">
        <f>+VLOOKUP(D191,'[1]BG TND'!$C$1:$C$65531,1,0)</f>
        <v/>
      </c>
      <c r="J191" s="15" t="inlineStr">
        <is>
          <t>COGS Mass IntrGrp LI</t>
        </is>
      </c>
      <c r="K191" s="16" t="n">
        <v>0</v>
      </c>
      <c r="L191" s="16" t="n">
        <v>376.08</v>
      </c>
      <c r="M191" s="16" t="n">
        <v>0</v>
      </c>
      <c r="N191" s="16" t="n">
        <v>0</v>
      </c>
      <c r="O191" s="17" t="n">
        <v>72.61</v>
      </c>
      <c r="P191" s="18" t="n">
        <v>167.56</v>
      </c>
      <c r="Q191" s="19" t="n">
        <v>33.87</v>
      </c>
      <c r="R191" s="19" t="n">
        <v>0</v>
      </c>
      <c r="S191" s="19" t="n">
        <v>15059.6</v>
      </c>
      <c r="T191" s="20" t="inlineStr">
        <is>
          <t>Achats d'approvisionnements consommés</t>
        </is>
      </c>
      <c r="U191" s="20" t="inlineStr">
        <is>
          <t>Achats d'approvisionnements consommés</t>
        </is>
      </c>
      <c r="V191" s="20" t="inlineStr">
        <is>
          <t>Achats consommés de matières premières</t>
        </is>
      </c>
      <c r="W191" s="17">
        <f>O191-N191</f>
        <v/>
      </c>
      <c r="X191" s="17">
        <f>#REF!-O191</f>
        <v/>
      </c>
    </row>
    <row r="192" ht="15" customHeight="1">
      <c r="A192" s="1" t="inlineStr">
        <is>
          <t>PL</t>
        </is>
      </c>
      <c r="B192" s="1" t="inlineStr">
        <is>
          <t>PL</t>
        </is>
      </c>
      <c r="C192" s="1" t="inlineStr">
        <is>
          <t>6</t>
        </is>
      </c>
      <c r="D192" s="13" t="n">
        <v>6120334</v>
      </c>
      <c r="E192" s="14" t="n"/>
      <c r="F192" s="14" t="n">
        <v>6120334</v>
      </c>
      <c r="G192" s="14" t="n"/>
      <c r="H192" s="13" t="n">
        <v>6120334</v>
      </c>
      <c r="I192" s="13">
        <f>+VLOOKUP(D192,'[1]BG TND'!$C$1:$C$65531,1,0)</f>
        <v/>
      </c>
      <c r="J192" s="15" t="inlineStr">
        <is>
          <t>COGS Mass IntrGrp LD</t>
        </is>
      </c>
      <c r="K192" s="16" t="n">
        <v>0</v>
      </c>
      <c r="L192" s="16" t="n">
        <v>220.79</v>
      </c>
      <c r="M192" s="16" t="n">
        <v>0</v>
      </c>
      <c r="N192" s="16" t="n">
        <v>0</v>
      </c>
      <c r="O192" s="17" t="n">
        <v>48.68</v>
      </c>
      <c r="P192" s="18" t="n">
        <v>105.26</v>
      </c>
      <c r="Q192" s="19" t="n">
        <v>17.81</v>
      </c>
      <c r="R192" s="19" t="n">
        <v>0</v>
      </c>
      <c r="S192" s="19" t="n">
        <v>7420.11</v>
      </c>
      <c r="T192" s="20" t="inlineStr">
        <is>
          <t>Achats d'approvisionnements consommés</t>
        </is>
      </c>
      <c r="U192" s="20" t="inlineStr">
        <is>
          <t>Achats d'approvisionnements consommés</t>
        </is>
      </c>
      <c r="V192" s="20" t="inlineStr">
        <is>
          <t>Achats consommés de matières premières</t>
        </is>
      </c>
      <c r="W192" s="17">
        <f>O192-N192</f>
        <v/>
      </c>
      <c r="X192" s="17">
        <f>#REF!-O192</f>
        <v/>
      </c>
    </row>
    <row r="193" ht="15" customHeight="1">
      <c r="A193" s="1" t="inlineStr">
        <is>
          <t>PL</t>
        </is>
      </c>
      <c r="B193" s="1" t="inlineStr">
        <is>
          <t>PL</t>
        </is>
      </c>
      <c r="C193" s="1" t="inlineStr">
        <is>
          <t>6</t>
        </is>
      </c>
      <c r="D193" s="24" t="n">
        <v>6120335</v>
      </c>
      <c r="E193" s="25" t="n"/>
      <c r="F193" s="25" t="n"/>
      <c r="G193" s="25" t="n"/>
      <c r="H193" s="13" t="n">
        <v>6120335</v>
      </c>
      <c r="I193" s="13">
        <f>+VLOOKUP(D193,'[1]BG TND'!$C$1:$C$65531,1,0)</f>
        <v/>
      </c>
      <c r="J193" s="26" t="inlineStr">
        <is>
          <t>COGS - Mass Prod - Intra YEL Gr. Miscel</t>
        </is>
      </c>
      <c r="K193" s="19" t="n">
        <v>0</v>
      </c>
      <c r="L193" s="19" t="n">
        <v>0</v>
      </c>
      <c r="M193" s="19" t="n">
        <v>1289.34</v>
      </c>
      <c r="N193" s="16" t="n">
        <v>0</v>
      </c>
      <c r="O193" s="17" t="n">
        <v>2188.8</v>
      </c>
      <c r="P193" s="18" t="n">
        <v>10412.49</v>
      </c>
      <c r="Q193" s="19" t="n">
        <v>18579.83</v>
      </c>
      <c r="R193" s="19" t="n">
        <v>28965.92</v>
      </c>
      <c r="S193" s="19" t="n">
        <v>58347.21</v>
      </c>
      <c r="T193" s="14" t="inlineStr">
        <is>
          <t>Achats d'approvisionnements consommés</t>
        </is>
      </c>
      <c r="U193" s="14" t="inlineStr">
        <is>
          <t>Achats d'approvisionnements consommés</t>
        </is>
      </c>
      <c r="V193" s="20" t="inlineStr">
        <is>
          <t>Achats consommés de matières premières</t>
        </is>
      </c>
      <c r="W193" s="17">
        <f>O193-N193</f>
        <v/>
      </c>
      <c r="X193" s="17">
        <f>#REF!-O193</f>
        <v/>
      </c>
    </row>
    <row r="194" ht="15" customHeight="1">
      <c r="A194" s="1" t="inlineStr">
        <is>
          <t>PL</t>
        </is>
      </c>
      <c r="B194" s="1" t="inlineStr">
        <is>
          <t>PL</t>
        </is>
      </c>
      <c r="C194" s="1" t="inlineStr">
        <is>
          <t>6</t>
        </is>
      </c>
      <c r="D194" s="13" t="n">
        <v>6120460</v>
      </c>
      <c r="E194" s="14" t="inlineStr">
        <is>
          <t>Cout des achats consommes</t>
        </is>
      </c>
      <c r="F194" s="14" t="n">
        <v>6120460</v>
      </c>
      <c r="G194" s="14" t="n"/>
      <c r="H194" s="13" t="n">
        <v>6120460</v>
      </c>
      <c r="I194" s="13">
        <f>+VLOOKUP(D194,'[1]BG TND'!$C$1:$C$65531,1,0)</f>
        <v/>
      </c>
      <c r="J194" s="15" t="inlineStr">
        <is>
          <t>COGS Mass Yzk Oth</t>
        </is>
      </c>
      <c r="K194" s="16" t="n">
        <v>2424.601</v>
      </c>
      <c r="L194" s="16" t="n">
        <v>56091.78</v>
      </c>
      <c r="M194" s="16" t="n">
        <v>2297.4</v>
      </c>
      <c r="N194" s="16" t="n">
        <v>3391.542</v>
      </c>
      <c r="O194" s="17" t="n">
        <v>0</v>
      </c>
      <c r="P194" s="18" t="n">
        <v>1259.227</v>
      </c>
      <c r="Q194" s="19" t="n">
        <v>48.534</v>
      </c>
      <c r="R194" s="19" t="n">
        <v>16910.068</v>
      </c>
      <c r="S194" s="19" t="n">
        <v>42647.498</v>
      </c>
      <c r="T194" s="20" t="inlineStr">
        <is>
          <t>Achats d'approvisionnements consommés</t>
        </is>
      </c>
      <c r="U194" s="20" t="inlineStr">
        <is>
          <t>Achats d'approvisionnements consommés</t>
        </is>
      </c>
      <c r="V194" s="20" t="inlineStr">
        <is>
          <t>Achats consommés de matières premières</t>
        </is>
      </c>
      <c r="W194" s="17">
        <f>O194-N194</f>
        <v/>
      </c>
      <c r="X194" s="17">
        <f>#REF!-O194</f>
        <v/>
      </c>
    </row>
    <row r="195" ht="15" customHeight="1">
      <c r="A195" s="1" t="inlineStr">
        <is>
          <t>PL</t>
        </is>
      </c>
      <c r="B195" s="1" t="inlineStr">
        <is>
          <t>PL</t>
        </is>
      </c>
      <c r="C195" s="1" t="inlineStr">
        <is>
          <t>6</t>
        </is>
      </c>
      <c r="D195" s="13" t="n">
        <v>6130310</v>
      </c>
      <c r="E195" s="14" t="inlineStr">
        <is>
          <t>Cout des achats consommes</t>
        </is>
      </c>
      <c r="F195" s="14" t="n">
        <v>6130310</v>
      </c>
      <c r="G195" s="14" t="n"/>
      <c r="H195" s="13" t="n">
        <v>6130310</v>
      </c>
      <c r="I195" s="13">
        <f>+VLOOKUP(D195,'[1]BG TND'!$C$1:$C$65531,1,0)</f>
        <v/>
      </c>
      <c r="J195" s="15" t="inlineStr">
        <is>
          <t>COGS Maint Intraco</t>
        </is>
      </c>
      <c r="K195" s="16" t="n">
        <v>41240.739</v>
      </c>
      <c r="L195" s="16" t="n">
        <v>122697.55</v>
      </c>
      <c r="M195" s="16" t="n">
        <v>193911.96</v>
      </c>
      <c r="N195" s="16" t="n">
        <v>154277.12</v>
      </c>
      <c r="O195" s="17" t="n">
        <v>227983.787</v>
      </c>
      <c r="P195" s="18" t="n">
        <v>88507.51700000001</v>
      </c>
      <c r="Q195" s="19" t="n">
        <v>7602.112</v>
      </c>
      <c r="R195" s="19" t="n">
        <v>17882.417</v>
      </c>
      <c r="S195" s="19" t="n">
        <v>19627.136</v>
      </c>
      <c r="T195" s="20" t="inlineStr">
        <is>
          <t>Achats d'approvisionnements consommés</t>
        </is>
      </c>
      <c r="U195" s="20" t="inlineStr">
        <is>
          <t>Achats d'approvisionnements consommés</t>
        </is>
      </c>
      <c r="V195" s="20" t="inlineStr">
        <is>
          <t>Achats consommés de matières premières</t>
        </is>
      </c>
      <c r="W195" s="17">
        <f>O195-N195</f>
        <v/>
      </c>
      <c r="X195" s="17">
        <f>#REF!-O195</f>
        <v/>
      </c>
    </row>
    <row r="196" ht="15" customHeight="1">
      <c r="A196" s="1" t="inlineStr">
        <is>
          <t>PL</t>
        </is>
      </c>
      <c r="B196" s="1" t="inlineStr">
        <is>
          <t>PL</t>
        </is>
      </c>
      <c r="C196" s="1" t="inlineStr">
        <is>
          <t>6</t>
        </is>
      </c>
      <c r="D196" s="13" t="n">
        <v>6210030</v>
      </c>
      <c r="E196" s="14" t="n"/>
      <c r="F196" s="14" t="n">
        <v>6210030</v>
      </c>
      <c r="G196" s="14" t="n"/>
      <c r="H196" s="13" t="n">
        <v>6210030</v>
      </c>
      <c r="I196" s="13">
        <f>+VLOOKUP(D196,'[1]BG TND'!$C$1:$C$65531,1,0)</f>
        <v/>
      </c>
      <c r="J196" s="15" t="inlineStr">
        <is>
          <t>Tooling Amortisation</t>
        </is>
      </c>
      <c r="K196" s="16" t="n">
        <v>0</v>
      </c>
      <c r="L196" s="16" t="n">
        <v>121.69</v>
      </c>
      <c r="M196" s="16" t="n">
        <v>365.08</v>
      </c>
      <c r="N196" s="16" t="n">
        <v>365.079</v>
      </c>
      <c r="O196" s="17" t="n">
        <v>243.389</v>
      </c>
      <c r="P196" s="18" t="n">
        <v>0</v>
      </c>
      <c r="Q196" s="19" t="n">
        <v>0</v>
      </c>
      <c r="R196" s="19" t="n">
        <v>0</v>
      </c>
      <c r="S196" s="19" t="n">
        <v>0</v>
      </c>
      <c r="T196" s="20" t="inlineStr">
        <is>
          <t xml:space="preserve">Dotations aux amortissements et aux provisions </t>
        </is>
      </c>
      <c r="U196" s="20" t="inlineStr">
        <is>
          <t xml:space="preserve">Dotations aux amortissements et aux provisions </t>
        </is>
      </c>
      <c r="V196" s="20" t="inlineStr">
        <is>
          <t>Dotation aux Amortissement des immobilisations corporelles et incorporelles</t>
        </is>
      </c>
      <c r="W196" s="17">
        <f>O196-N196</f>
        <v/>
      </c>
      <c r="X196" s="17">
        <f>#REF!-O196</f>
        <v/>
      </c>
    </row>
    <row r="197" ht="15" customHeight="1">
      <c r="A197" s="1" t="inlineStr">
        <is>
          <t>PL</t>
        </is>
      </c>
      <c r="B197" s="1" t="inlineStr">
        <is>
          <t>PL</t>
        </is>
      </c>
      <c r="C197" s="1" t="inlineStr">
        <is>
          <t>6</t>
        </is>
      </c>
      <c r="D197" s="33" t="n">
        <v>6370360</v>
      </c>
      <c r="E197" s="25" t="n"/>
      <c r="F197" s="25" t="n"/>
      <c r="G197" s="25" t="n"/>
      <c r="H197" s="33" t="n">
        <v>6370360</v>
      </c>
      <c r="I197" s="13">
        <f>+VLOOKUP(D197,'[1]BG TND'!$C$1:$C$65531,1,0)</f>
        <v/>
      </c>
      <c r="J197" t="inlineStr">
        <is>
          <t>Cost of goods sold SBU cut-off</t>
        </is>
      </c>
      <c r="O197" s="35" t="n">
        <v>-2004973.217</v>
      </c>
      <c r="P197" s="36" t="n">
        <v>2004973.217</v>
      </c>
      <c r="Q197" s="37" t="n">
        <v>0</v>
      </c>
      <c r="R197" s="37" t="n">
        <v>0</v>
      </c>
      <c r="S197" s="37" t="n">
        <v>0</v>
      </c>
      <c r="U197" s="1" t="inlineStr">
        <is>
          <t>Achats d'approvisionnements consommés</t>
        </is>
      </c>
      <c r="V197" s="20" t="inlineStr">
        <is>
          <t>Achats consommés de matières premières</t>
        </is>
      </c>
      <c r="W197" s="17">
        <f>O197-N197</f>
        <v/>
      </c>
      <c r="X197" s="17">
        <f>#REF!-O197</f>
        <v/>
      </c>
    </row>
    <row r="198" ht="15" customHeight="1">
      <c r="A198" s="1" t="inlineStr">
        <is>
          <t>PL</t>
        </is>
      </c>
      <c r="B198" s="1" t="inlineStr">
        <is>
          <t>PL</t>
        </is>
      </c>
      <c r="C198" s="1" t="inlineStr">
        <is>
          <t>6</t>
        </is>
      </c>
      <c r="D198" s="24" t="n">
        <v>6410100</v>
      </c>
      <c r="E198" s="25" t="n"/>
      <c r="F198" s="25" t="n"/>
      <c r="G198" s="25" t="n"/>
      <c r="H198" s="13" t="n">
        <v>6410100</v>
      </c>
      <c r="I198" s="13">
        <f>+VLOOKUP(D198,'[1]BG TND'!$C$1:$C$65531,1,0)</f>
        <v/>
      </c>
      <c r="J198" s="26" t="inlineStr">
        <is>
          <t>Rework Cost of Sales - External</t>
        </is>
      </c>
      <c r="K198" s="19" t="n">
        <v>0</v>
      </c>
      <c r="L198" s="19" t="n">
        <v>0</v>
      </c>
      <c r="M198" s="19" t="n">
        <v>0</v>
      </c>
      <c r="N198" s="19" t="n">
        <v>181883.164</v>
      </c>
      <c r="O198" s="17" t="n">
        <v>685960.617</v>
      </c>
      <c r="P198" s="18" t="n">
        <v>424021.186</v>
      </c>
      <c r="Q198" s="19" t="n">
        <v>485610.773</v>
      </c>
      <c r="R198" s="19" t="n">
        <v>274003.931</v>
      </c>
      <c r="S198" s="19" t="n">
        <v>219998.881</v>
      </c>
      <c r="T198" s="1" t="inlineStr">
        <is>
          <t>Achats d'approvisionnements consommés</t>
        </is>
      </c>
      <c r="U198" s="1" t="inlineStr">
        <is>
          <t>Achats d'approvisionnements consommés</t>
        </is>
      </c>
      <c r="V198" s="20" t="inlineStr">
        <is>
          <t>Achat d'étude et de prestation de service</t>
        </is>
      </c>
      <c r="W198" s="17">
        <f>O198-N198</f>
        <v/>
      </c>
      <c r="X198" s="17">
        <f>#REF!-O198</f>
        <v/>
      </c>
    </row>
    <row r="199" ht="15" customHeight="1">
      <c r="A199" s="1" t="inlineStr">
        <is>
          <t>PL</t>
        </is>
      </c>
      <c r="B199" s="1" t="inlineStr">
        <is>
          <t>PL</t>
        </is>
      </c>
      <c r="C199" s="1" t="inlineStr">
        <is>
          <t>6</t>
        </is>
      </c>
      <c r="D199" s="13" t="n">
        <v>6410310</v>
      </c>
      <c r="E199" s="14" t="n"/>
      <c r="F199" s="14" t="n">
        <v>6410310</v>
      </c>
      <c r="G199" s="14" t="n"/>
      <c r="H199" s="13" t="n">
        <v>6410310</v>
      </c>
      <c r="I199" s="13">
        <f>+VLOOKUP(D199,'[1]BG TND'!$C$1:$C$65531,1,0)</f>
        <v/>
      </c>
      <c r="J199" s="15" t="inlineStr">
        <is>
          <t>Rework COS Intraco</t>
        </is>
      </c>
      <c r="K199" s="16" t="n">
        <v>528519.773</v>
      </c>
      <c r="L199" s="16" t="n">
        <v>1816991.08</v>
      </c>
      <c r="M199" s="16" t="n">
        <v>483457.26</v>
      </c>
      <c r="N199" s="16" t="n">
        <v>258205.529</v>
      </c>
      <c r="O199" s="17" t="n">
        <v>0</v>
      </c>
      <c r="P199" s="18" t="n">
        <v>0</v>
      </c>
      <c r="Q199" s="19" t="n">
        <v>0</v>
      </c>
      <c r="R199" s="19" t="n">
        <v>0</v>
      </c>
      <c r="S199" s="19" t="n">
        <v>0</v>
      </c>
      <c r="T199" s="20" t="inlineStr">
        <is>
          <t>Achats d'approvisionnements consommés</t>
        </is>
      </c>
      <c r="U199" s="20" t="inlineStr">
        <is>
          <t>Achats d'approvisionnements consommés</t>
        </is>
      </c>
      <c r="V199" s="20" t="inlineStr">
        <is>
          <t>Achat d'étude et de prestation de service</t>
        </is>
      </c>
      <c r="W199" s="17">
        <f>O199-N199</f>
        <v/>
      </c>
      <c r="X199" s="17">
        <f>#REF!-O199</f>
        <v/>
      </c>
    </row>
    <row r="200" ht="15" customHeight="1">
      <c r="A200" s="1" t="inlineStr">
        <is>
          <t>PL</t>
        </is>
      </c>
      <c r="B200" s="1" t="inlineStr">
        <is>
          <t>PL</t>
        </is>
      </c>
      <c r="C200" s="1" t="inlineStr">
        <is>
          <t>6</t>
        </is>
      </c>
      <c r="D200" s="13" t="n">
        <v>6410360</v>
      </c>
      <c r="E200" s="14" t="n"/>
      <c r="F200" s="14" t="n">
        <v>6410360</v>
      </c>
      <c r="G200" s="14" t="n"/>
      <c r="H200" s="13" t="n">
        <v>6410360</v>
      </c>
      <c r="I200" s="13">
        <f>+VLOOKUP(D200,'[1]BG TND'!$C$1:$C$65531,1,0)</f>
        <v/>
      </c>
      <c r="J200" s="15" t="inlineStr">
        <is>
          <t>Rework COS Eur SBU</t>
        </is>
      </c>
      <c r="K200" s="16" t="n">
        <v>0</v>
      </c>
      <c r="L200" s="16" t="n">
        <v>14610.68</v>
      </c>
      <c r="M200" s="16" t="n">
        <v>0</v>
      </c>
      <c r="N200" s="16" t="n">
        <v>0</v>
      </c>
      <c r="O200" s="17" t="n">
        <v>0</v>
      </c>
      <c r="P200" s="18" t="n">
        <v>0</v>
      </c>
      <c r="Q200" s="19" t="n">
        <v>0</v>
      </c>
      <c r="R200" s="19" t="n">
        <v>0</v>
      </c>
      <c r="S200" s="19" t="n">
        <v>0</v>
      </c>
      <c r="T200" s="20" t="inlineStr">
        <is>
          <t>Achats d'approvisionnements consommés</t>
        </is>
      </c>
      <c r="U200" s="20" t="inlineStr">
        <is>
          <t>Achats d'approvisionnements consommés</t>
        </is>
      </c>
      <c r="V200" s="20" t="inlineStr">
        <is>
          <t>Achat d'étude et de prestation de service</t>
        </is>
      </c>
      <c r="W200" s="17">
        <f>O200-N200</f>
        <v/>
      </c>
      <c r="X200" s="17">
        <f>#REF!-O200</f>
        <v/>
      </c>
    </row>
    <row r="201" ht="15" customHeight="1">
      <c r="A201" s="1" t="inlineStr">
        <is>
          <t>PL</t>
        </is>
      </c>
      <c r="B201" s="1" t="inlineStr">
        <is>
          <t>PL</t>
        </is>
      </c>
      <c r="C201" s="1" t="inlineStr">
        <is>
          <t>6</t>
        </is>
      </c>
      <c r="D201" s="24" t="n">
        <v>6415310</v>
      </c>
      <c r="E201" s="25" t="n"/>
      <c r="F201" s="25" t="n"/>
      <c r="G201" s="25" t="n"/>
      <c r="H201" s="13" t="n">
        <v>6415310</v>
      </c>
      <c r="I201" s="13">
        <f>+VLOOKUP(D201,'[1]BG TND'!$C$1:$C$65531,1,0)</f>
        <v/>
      </c>
      <c r="J201" s="26" t="inlineStr">
        <is>
          <t>Warranty COS Intraco</t>
        </is>
      </c>
      <c r="K201" s="19" t="n">
        <v>0</v>
      </c>
      <c r="L201" s="19" t="n">
        <v>0</v>
      </c>
      <c r="M201" s="19" t="n">
        <v>15972.09</v>
      </c>
      <c r="N201" s="16" t="n">
        <v>0</v>
      </c>
      <c r="O201" s="17" t="n">
        <v>0</v>
      </c>
      <c r="P201" s="18" t="n">
        <v>0</v>
      </c>
      <c r="Q201" s="19" t="n">
        <v>0</v>
      </c>
      <c r="R201" s="19" t="n">
        <v>0</v>
      </c>
      <c r="S201" s="19" t="n">
        <v>0</v>
      </c>
      <c r="T201" s="1" t="inlineStr">
        <is>
          <t>Achats d'approvisionnements consommés</t>
        </is>
      </c>
      <c r="U201" s="1" t="inlineStr">
        <is>
          <t>Achats d'approvisionnements consommés</t>
        </is>
      </c>
      <c r="V201" s="20" t="inlineStr">
        <is>
          <t>Achat d'étude et de prestation de service</t>
        </is>
      </c>
      <c r="W201" s="17">
        <f>O201-N201</f>
        <v/>
      </c>
      <c r="X201" s="17">
        <f>#REF!-O201</f>
        <v/>
      </c>
    </row>
    <row r="202" ht="15" customHeight="1">
      <c r="A202" s="1" t="inlineStr">
        <is>
          <t>PL</t>
        </is>
      </c>
      <c r="B202" s="1" t="inlineStr">
        <is>
          <t>PL</t>
        </is>
      </c>
      <c r="C202" s="1" t="inlineStr">
        <is>
          <t>6</t>
        </is>
      </c>
      <c r="D202" s="33" t="n">
        <v>6450100</v>
      </c>
      <c r="E202" s="25" t="n"/>
      <c r="F202" s="25" t="n"/>
      <c r="G202" s="25" t="n"/>
      <c r="H202" s="33" t="n">
        <v>6450100</v>
      </c>
      <c r="I202" s="13">
        <f>+VLOOKUP(D202,'[1]BG TND'!$C$1:$C$65531,1,0)</f>
        <v/>
      </c>
      <c r="J202" t="inlineStr">
        <is>
          <t>Line Stoppage Claims - External</t>
        </is>
      </c>
      <c r="O202" s="35" t="n">
        <v>-54858.232</v>
      </c>
      <c r="P202" s="36" t="n">
        <v>0</v>
      </c>
      <c r="Q202" s="37" t="n">
        <v>0</v>
      </c>
      <c r="R202" s="37" t="n">
        <v>0</v>
      </c>
      <c r="S202" s="37" t="n">
        <v>0</v>
      </c>
      <c r="U202" s="20" t="inlineStr">
        <is>
          <t>Autres produits d'exploitation</t>
        </is>
      </c>
      <c r="V202" s="20" t="inlineStr">
        <is>
          <t>Transferts de charges</t>
        </is>
      </c>
      <c r="W202" s="17">
        <f>O202-N202</f>
        <v/>
      </c>
      <c r="X202" s="17">
        <f>#REF!-O202</f>
        <v/>
      </c>
    </row>
    <row r="203" ht="15" customHeight="1">
      <c r="A203" s="1" t="inlineStr">
        <is>
          <t>PL</t>
        </is>
      </c>
      <c r="B203" s="1" t="inlineStr">
        <is>
          <t>PL</t>
        </is>
      </c>
      <c r="C203" s="1" t="inlineStr">
        <is>
          <t>6</t>
        </is>
      </c>
      <c r="D203" s="13" t="n">
        <v>6450310</v>
      </c>
      <c r="E203" s="14" t="n"/>
      <c r="F203" s="14" t="n">
        <v>6450310</v>
      </c>
      <c r="G203" s="14" t="n"/>
      <c r="H203" s="13" t="n">
        <v>6450310</v>
      </c>
      <c r="I203" s="13">
        <f>+VLOOKUP(D203,'[1]BG TND'!$C$1:$C$65531,1,0)</f>
        <v/>
      </c>
      <c r="J203" s="15" t="inlineStr">
        <is>
          <t>Line Stop Intraco</t>
        </is>
      </c>
      <c r="K203" s="16" t="n">
        <v>0</v>
      </c>
      <c r="L203" s="16" t="n">
        <v>43068</v>
      </c>
      <c r="M203" s="16" t="n">
        <v>0</v>
      </c>
      <c r="N203" s="16" t="n">
        <v>0</v>
      </c>
      <c r="O203" s="17" t="n">
        <v>0</v>
      </c>
      <c r="P203" s="18" t="n">
        <v>0</v>
      </c>
      <c r="Q203" s="19" t="n">
        <v>0</v>
      </c>
      <c r="R203" s="19" t="n">
        <v>0</v>
      </c>
      <c r="S203" s="19" t="n">
        <v>0</v>
      </c>
      <c r="T203" s="20" t="inlineStr">
        <is>
          <t>Achats d'approvisionnements consommés</t>
        </is>
      </c>
      <c r="U203" s="20" t="inlineStr">
        <is>
          <t>Achats d'approvisionnements consommés</t>
        </is>
      </c>
      <c r="V203" s="20" t="inlineStr">
        <is>
          <t>Achat d'étude et de prestation de service</t>
        </is>
      </c>
      <c r="W203" s="17">
        <f>O203-N203</f>
        <v/>
      </c>
      <c r="X203" s="17">
        <f>#REF!-O203</f>
        <v/>
      </c>
    </row>
    <row r="204" ht="15" customHeight="1">
      <c r="A204" s="1" t="inlineStr">
        <is>
          <t>PL</t>
        </is>
      </c>
      <c r="B204" s="1" t="inlineStr">
        <is>
          <t>PL</t>
        </is>
      </c>
      <c r="C204" s="1" t="inlineStr">
        <is>
          <t>6</t>
        </is>
      </c>
      <c r="D204" s="13" t="n">
        <v>6615010</v>
      </c>
      <c r="E204" s="14" t="inlineStr">
        <is>
          <t>Salaires et compléments de salaires.</t>
        </is>
      </c>
      <c r="F204" s="14" t="n">
        <v>6615010</v>
      </c>
      <c r="G204" s="14" t="n"/>
      <c r="H204" s="13" t="n">
        <v>6615010</v>
      </c>
      <c r="I204" s="13">
        <f>+VLOOKUP(D204,'[1]BG TND'!$C$1:$C$65531,1,0)</f>
        <v/>
      </c>
      <c r="J204" s="15" t="inlineStr">
        <is>
          <t>Man Var OH Lab</t>
        </is>
      </c>
      <c r="K204" s="16" t="n">
        <v>-14675439.621</v>
      </c>
      <c r="L204" s="16" t="n">
        <v>1426311.55</v>
      </c>
      <c r="M204" s="16" t="n">
        <v>1358073.26</v>
      </c>
      <c r="N204" s="16" t="n">
        <v>-870341.0110000001</v>
      </c>
      <c r="O204" s="17" t="n">
        <v>-1113300.285</v>
      </c>
      <c r="P204" s="18" t="n">
        <v>-60373.412</v>
      </c>
      <c r="Q204" s="19" t="n">
        <v>2833536.856</v>
      </c>
      <c r="R204" s="19" t="n">
        <v>2908933.702</v>
      </c>
      <c r="S204" s="19" t="n">
        <v>5078992.826</v>
      </c>
      <c r="T204" s="20" t="inlineStr">
        <is>
          <t>Achats d'approvisionnements consommés</t>
        </is>
      </c>
      <c r="U204" s="20" t="inlineStr">
        <is>
          <t>Achats d'approvisionnements consommés</t>
        </is>
      </c>
      <c r="V204" s="20" t="inlineStr">
        <is>
          <t>Achats consommés de matières premières</t>
        </is>
      </c>
      <c r="W204" s="17">
        <f>O204-N204</f>
        <v/>
      </c>
      <c r="X204" s="17">
        <f>#REF!-O204</f>
        <v/>
      </c>
    </row>
    <row r="205" ht="15" customHeight="1">
      <c r="A205" s="1" t="inlineStr">
        <is>
          <t>PL</t>
        </is>
      </c>
      <c r="B205" s="1" t="inlineStr">
        <is>
          <t>PL</t>
        </is>
      </c>
      <c r="C205" s="1" t="inlineStr">
        <is>
          <t>6</t>
        </is>
      </c>
      <c r="D205" s="13" t="n">
        <v>6660000</v>
      </c>
      <c r="E205" s="14" t="inlineStr">
        <is>
          <t>Ach.stockés- Matières prem. et fournitures liées</t>
        </is>
      </c>
      <c r="F205" s="14" t="n">
        <v>6660000</v>
      </c>
      <c r="G205" s="14" t="n"/>
      <c r="H205" s="13" t="n">
        <v>6660000</v>
      </c>
      <c r="I205" s="13">
        <f>+VLOOKUP(D205,'[1]BG TND'!$C$1:$C$65531,1,0)</f>
        <v/>
      </c>
      <c r="J205" s="15" t="inlineStr">
        <is>
          <t>PPV Reassignment</t>
        </is>
      </c>
      <c r="K205" s="16" t="n">
        <v>-29886164.033</v>
      </c>
      <c r="L205" s="16" t="n">
        <v>-620443.66</v>
      </c>
      <c r="M205" s="16" t="n">
        <v>-90879.25999999999</v>
      </c>
      <c r="N205" s="16" t="n">
        <v>-33893.963</v>
      </c>
      <c r="O205" s="17" t="n">
        <v>-444829.739</v>
      </c>
      <c r="P205" s="18" t="n">
        <v>-141146.894</v>
      </c>
      <c r="Q205" s="19" t="n">
        <v>240185.852</v>
      </c>
      <c r="R205" s="19" t="n">
        <v>-2622882.606</v>
      </c>
      <c r="S205" s="19" t="n">
        <v>1414509.611</v>
      </c>
      <c r="T205" s="20" t="inlineStr">
        <is>
          <t>Achats d'approvisionnements consommés</t>
        </is>
      </c>
      <c r="U205" s="20" t="inlineStr">
        <is>
          <t>Achats d'approvisionnements consommés</t>
        </is>
      </c>
      <c r="V205" s="20" t="inlineStr">
        <is>
          <t>Achats consommés de matières premières</t>
        </is>
      </c>
      <c r="W205" s="17">
        <f>O205-N205</f>
        <v/>
      </c>
      <c r="X205" s="17">
        <f>#REF!-O205</f>
        <v/>
      </c>
    </row>
    <row r="206" ht="15" customHeight="1">
      <c r="A206" s="1" t="inlineStr">
        <is>
          <t>PL</t>
        </is>
      </c>
      <c r="B206" s="1" t="inlineStr">
        <is>
          <t>PL</t>
        </is>
      </c>
      <c r="C206" s="1" t="inlineStr">
        <is>
          <t>6</t>
        </is>
      </c>
      <c r="D206" s="13" t="n">
        <v>6665000</v>
      </c>
      <c r="E206" s="14" t="n"/>
      <c r="F206" s="14" t="n">
        <v>6665000</v>
      </c>
      <c r="G206" s="14" t="n"/>
      <c r="H206" s="13" t="n">
        <v>6665000</v>
      </c>
      <c r="I206" s="13">
        <f>+VLOOKUP(D206,'[1]BG TND'!$C$1:$C$65531,1,0)</f>
        <v/>
      </c>
      <c r="J206" s="15" t="inlineStr">
        <is>
          <t>PPV on Rebates</t>
        </is>
      </c>
      <c r="K206" s="16" t="n">
        <v>-329160.695</v>
      </c>
      <c r="L206" s="16" t="n">
        <v>-672864.28</v>
      </c>
      <c r="M206" s="16" t="n">
        <v>-614473.26</v>
      </c>
      <c r="N206" s="16" t="n">
        <v>-864643.97</v>
      </c>
      <c r="O206" s="17" t="n">
        <v>-692058.468</v>
      </c>
      <c r="P206" s="18" t="n">
        <v>-2766384.468</v>
      </c>
      <c r="Q206" s="19" t="n">
        <v>-480278.578</v>
      </c>
      <c r="R206" s="19" t="n">
        <v>-539054.2</v>
      </c>
      <c r="S206" s="19" t="n">
        <v>-357374.764</v>
      </c>
      <c r="T206" s="20" t="inlineStr">
        <is>
          <t>Achats d'approvisionnements consommés</t>
        </is>
      </c>
      <c r="U206" s="20" t="inlineStr">
        <is>
          <t>Achats d'approvisionnements consommés</t>
        </is>
      </c>
      <c r="V206" s="20" t="inlineStr">
        <is>
          <t>RRR obtenus</t>
        </is>
      </c>
      <c r="W206" s="17">
        <f>O206-N206</f>
        <v/>
      </c>
      <c r="X206" s="17">
        <f>#REF!-O206</f>
        <v/>
      </c>
    </row>
    <row r="207" ht="15" customHeight="1">
      <c r="A207" s="1" t="inlineStr">
        <is>
          <t>PL</t>
        </is>
      </c>
      <c r="B207" s="1" t="inlineStr">
        <is>
          <t>PL</t>
        </is>
      </c>
      <c r="C207" s="1" t="inlineStr">
        <is>
          <t>6</t>
        </is>
      </c>
      <c r="D207" s="13" t="n">
        <v>6670000</v>
      </c>
      <c r="E207" s="14" t="inlineStr">
        <is>
          <t>Ach.stockés- Matières prem. et fournitures liées</t>
        </is>
      </c>
      <c r="F207" s="14" t="n">
        <v>6670000</v>
      </c>
      <c r="G207" s="14" t="n"/>
      <c r="H207" s="13" t="n">
        <v>6670000</v>
      </c>
      <c r="I207" s="13">
        <f>+VLOOKUP(D207,'[1]BG TND'!$C$1:$C$65531,1,0)</f>
        <v/>
      </c>
      <c r="J207" s="15" t="inlineStr">
        <is>
          <t>PPV vs Standard</t>
        </is>
      </c>
      <c r="K207" s="16" t="n">
        <v>32157555.192</v>
      </c>
      <c r="L207" s="16" t="n">
        <v>-3459553.44</v>
      </c>
      <c r="M207" s="16" t="n">
        <v>5719988.25</v>
      </c>
      <c r="N207" s="16" t="n">
        <v>17736600.661</v>
      </c>
      <c r="O207" s="17" t="n">
        <v>20483395.497</v>
      </c>
      <c r="P207" s="18" t="n">
        <v>3649832.065</v>
      </c>
      <c r="Q207" s="19" t="n">
        <v>3825270.974</v>
      </c>
      <c r="R207" s="19" t="n">
        <v>9047919.606000001</v>
      </c>
      <c r="S207" s="19" t="n">
        <v>4189319.41</v>
      </c>
      <c r="T207" s="20" t="inlineStr">
        <is>
          <t>Achats d'approvisionnements consommés</t>
        </is>
      </c>
      <c r="U207" s="20" t="inlineStr">
        <is>
          <t>Achats d'approvisionnements consommés</t>
        </is>
      </c>
      <c r="V207" s="20" t="inlineStr">
        <is>
          <t>Achats consommés de matières premières</t>
        </is>
      </c>
      <c r="W207" s="17">
        <f>O207-N207</f>
        <v/>
      </c>
      <c r="X207" s="17">
        <f>#REF!-O207</f>
        <v/>
      </c>
    </row>
    <row r="208" ht="15" customHeight="1">
      <c r="A208" s="1" t="inlineStr">
        <is>
          <t>PL</t>
        </is>
      </c>
      <c r="B208" s="1" t="inlineStr">
        <is>
          <t>PL</t>
        </is>
      </c>
      <c r="C208" s="1" t="inlineStr">
        <is>
          <t>6</t>
        </is>
      </c>
      <c r="D208" s="13" t="n">
        <v>6680000</v>
      </c>
      <c r="E208" s="14" t="inlineStr">
        <is>
          <t>Ach.stockés- Matières prem. et fournitures liées</t>
        </is>
      </c>
      <c r="F208" s="14" t="n">
        <v>6680000</v>
      </c>
      <c r="G208" s="14" t="n"/>
      <c r="H208" s="13" t="n">
        <v>6680000</v>
      </c>
      <c r="I208" s="13">
        <f>+VLOOKUP(D208,'[1]BG TND'!$C$1:$C$65531,1,0)</f>
        <v/>
      </c>
      <c r="J208" s="15" t="inlineStr">
        <is>
          <t>PPV on Currency</t>
        </is>
      </c>
      <c r="K208" s="16" t="n">
        <v>-126359.785</v>
      </c>
      <c r="L208" s="16" t="n">
        <v>78602.39</v>
      </c>
      <c r="M208" s="16" t="n">
        <v>264672.92</v>
      </c>
      <c r="N208" s="16" t="n">
        <v>1256291.288</v>
      </c>
      <c r="O208" s="17" t="n">
        <v>1258525.136</v>
      </c>
      <c r="P208" s="18" t="n">
        <v>-934050.437</v>
      </c>
      <c r="Q208" s="19" t="n">
        <v>79172.2</v>
      </c>
      <c r="R208" s="19" t="n">
        <v>-102105.09</v>
      </c>
      <c r="S208" s="19" t="n">
        <v>219904.858</v>
      </c>
      <c r="T208" s="20" t="inlineStr">
        <is>
          <t>Achats d'approvisionnements consommés</t>
        </is>
      </c>
      <c r="U208" s="20" t="inlineStr">
        <is>
          <t>Achats d'approvisionnements consommés</t>
        </is>
      </c>
      <c r="V208" s="20" t="inlineStr">
        <is>
          <t>Achats consommés de matières premières</t>
        </is>
      </c>
      <c r="W208" s="17">
        <f>O208-N208</f>
        <v/>
      </c>
      <c r="X208" s="17">
        <f>#REF!-O208</f>
        <v/>
      </c>
    </row>
    <row r="209" ht="15" customHeight="1">
      <c r="A209" s="1" t="inlineStr">
        <is>
          <t>PL</t>
        </is>
      </c>
      <c r="B209" s="1" t="inlineStr">
        <is>
          <t>PL</t>
        </is>
      </c>
      <c r="C209" s="1" t="inlineStr">
        <is>
          <t>6</t>
        </is>
      </c>
      <c r="D209" s="24" t="n">
        <v>6685000</v>
      </c>
      <c r="E209" s="25" t="n"/>
      <c r="F209" s="25" t="n"/>
      <c r="G209" s="25" t="n"/>
      <c r="H209" s="13" t="n">
        <v>6685000</v>
      </c>
      <c r="I209" s="13">
        <f>+VLOOKUP(D209,'[1]BG TND'!$C$1:$C$65531,1,0)</f>
        <v/>
      </c>
      <c r="J209" s="26" t="inlineStr">
        <is>
          <t>PPV on Supplier  Discounts</t>
        </is>
      </c>
      <c r="K209" s="19" t="n">
        <v>0</v>
      </c>
      <c r="L209" s="19" t="n">
        <v>0</v>
      </c>
      <c r="M209" s="19" t="n">
        <v>0</v>
      </c>
      <c r="N209" s="19" t="n">
        <v>-1701.311</v>
      </c>
      <c r="O209" s="17" t="n">
        <v>0</v>
      </c>
      <c r="P209" s="18" t="n">
        <v>0</v>
      </c>
      <c r="Q209" s="19" t="n">
        <v>0</v>
      </c>
      <c r="R209" s="19" t="n">
        <v>0</v>
      </c>
      <c r="S209" s="19" t="n">
        <v>0</v>
      </c>
      <c r="T209" s="1" t="inlineStr">
        <is>
          <t>Achats d'approvisionnements consommés</t>
        </is>
      </c>
      <c r="U209" s="1" t="inlineStr">
        <is>
          <t>Achats d'approvisionnements consommés</t>
        </is>
      </c>
      <c r="V209" s="20" t="inlineStr">
        <is>
          <t>Achats consommés de matières premières</t>
        </is>
      </c>
      <c r="W209" s="17">
        <f>O209-N209</f>
        <v/>
      </c>
      <c r="X209" s="17">
        <f>#REF!-O209</f>
        <v/>
      </c>
    </row>
    <row r="210" ht="15" customHeight="1">
      <c r="A210" s="1" t="inlineStr">
        <is>
          <t>PL</t>
        </is>
      </c>
      <c r="B210" s="1" t="inlineStr">
        <is>
          <t>PL</t>
        </is>
      </c>
      <c r="C210" s="1" t="inlineStr">
        <is>
          <t>6</t>
        </is>
      </c>
      <c r="D210" s="13" t="n">
        <v>6696000</v>
      </c>
      <c r="E210" s="14" t="n"/>
      <c r="F210" s="14" t="n">
        <v>6696000</v>
      </c>
      <c r="G210" s="14" t="n"/>
      <c r="H210" s="13" t="n">
        <v>6696000</v>
      </c>
      <c r="I210" s="13">
        <f>+VLOOKUP(D210,'[1]BG TND'!$C$1:$C$65531,1,0)</f>
        <v/>
      </c>
      <c r="J210" s="15" t="inlineStr">
        <is>
          <t>PPV on Freight PO</t>
        </is>
      </c>
      <c r="K210" s="16" t="n">
        <v>-516791.449</v>
      </c>
      <c r="L210" s="16" t="n">
        <v>548371.52</v>
      </c>
      <c r="M210" s="16" t="n">
        <v>-450888.45</v>
      </c>
      <c r="N210" s="16" t="n">
        <v>-1770704.043</v>
      </c>
      <c r="O210" s="17" t="n">
        <v>-467295.236</v>
      </c>
      <c r="P210" s="18" t="n">
        <v>162152.833</v>
      </c>
      <c r="Q210" s="19" t="n">
        <v>809734.4399999999</v>
      </c>
      <c r="R210" s="19" t="n">
        <v>1013775.001</v>
      </c>
      <c r="S210" s="19" t="n">
        <v>0</v>
      </c>
      <c r="T210" s="20" t="inlineStr">
        <is>
          <t>Achats d'approvisionnements consommés</t>
        </is>
      </c>
      <c r="U210" s="20" t="inlineStr">
        <is>
          <t>Achats d'approvisionnements consommés</t>
        </is>
      </c>
      <c r="V210" s="20" t="inlineStr">
        <is>
          <t>Transport sur Achats</t>
        </is>
      </c>
      <c r="W210" s="17">
        <f>O210-N210</f>
        <v/>
      </c>
      <c r="X210" s="17">
        <f>#REF!-O210</f>
        <v/>
      </c>
    </row>
    <row r="211" ht="15" customHeight="1">
      <c r="A211" s="1" t="inlineStr">
        <is>
          <t>PL</t>
        </is>
      </c>
      <c r="B211" s="1" t="inlineStr">
        <is>
          <t>PL</t>
        </is>
      </c>
      <c r="C211" s="1" t="inlineStr">
        <is>
          <t>6</t>
        </is>
      </c>
      <c r="D211" s="13" t="n">
        <v>6710100</v>
      </c>
      <c r="E211" s="14" t="inlineStr">
        <is>
          <t>VARIATION DE STOCKS</t>
        </is>
      </c>
      <c r="F211" s="14" t="n">
        <v>6710100</v>
      </c>
      <c r="G211" s="14" t="n"/>
      <c r="H211" s="13" t="n">
        <v>6710100</v>
      </c>
      <c r="I211" s="13">
        <f>+VLOOKUP(D211,'[1]BG TND'!$C$1:$C$65531,1,0)</f>
        <v/>
      </c>
      <c r="J211" s="15" t="inlineStr">
        <is>
          <t>Stocktake Vars Pos</t>
        </is>
      </c>
      <c r="K211" s="16" t="n">
        <v>-28067006.158</v>
      </c>
      <c r="L211" s="16" t="n">
        <v>-11853027.72</v>
      </c>
      <c r="M211" s="16" t="n">
        <v>-68965106.97</v>
      </c>
      <c r="N211" s="16" t="n">
        <v>-1071579.024</v>
      </c>
      <c r="O211" s="17" t="n">
        <v>-5001305.28</v>
      </c>
      <c r="P211" s="18" t="n">
        <v>-2582123.902</v>
      </c>
      <c r="Q211" s="19" t="n">
        <v>-3680042.702</v>
      </c>
      <c r="R211" s="19" t="n">
        <v>-2643915.667</v>
      </c>
      <c r="S211" s="19" t="n">
        <v>-3903097.82</v>
      </c>
      <c r="T211" s="20" t="inlineStr">
        <is>
          <t>Achats d'approvisionnements consommés</t>
        </is>
      </c>
      <c r="U211" s="20" t="inlineStr">
        <is>
          <t>Achats d'approvisionnements consommés</t>
        </is>
      </c>
      <c r="V211" s="20" t="inlineStr">
        <is>
          <t>Achats consommés de matières premières</t>
        </is>
      </c>
      <c r="W211" s="17">
        <f>O211-N211</f>
        <v/>
      </c>
      <c r="X211" s="17">
        <f>#REF!-O211</f>
        <v/>
      </c>
    </row>
    <row r="212" ht="15" customHeight="1">
      <c r="A212" s="1" t="inlineStr">
        <is>
          <t>PL</t>
        </is>
      </c>
      <c r="B212" s="1" t="inlineStr">
        <is>
          <t>PL</t>
        </is>
      </c>
      <c r="C212" s="1" t="inlineStr">
        <is>
          <t>6</t>
        </is>
      </c>
      <c r="D212" s="13" t="n">
        <v>6710200</v>
      </c>
      <c r="E212" s="14" t="inlineStr">
        <is>
          <t>VARIATION DE STOCKS</t>
        </is>
      </c>
      <c r="F212" s="14" t="n">
        <v>6710200</v>
      </c>
      <c r="G212" s="14" t="n"/>
      <c r="H212" s="13" t="n">
        <v>6710200</v>
      </c>
      <c r="I212" s="13">
        <f>+VLOOKUP(D212,'[1]BG TND'!$C$1:$C$65531,1,0)</f>
        <v/>
      </c>
      <c r="J212" s="15" t="inlineStr">
        <is>
          <t>Stocktake Vars Neg</t>
        </is>
      </c>
      <c r="K212" s="16" t="n">
        <v>28081733.264</v>
      </c>
      <c r="L212" s="16" t="n">
        <v>23216567.14</v>
      </c>
      <c r="M212" s="16" t="n">
        <v>73273273.61</v>
      </c>
      <c r="N212" s="16" t="n">
        <v>2344644.378</v>
      </c>
      <c r="O212" s="17" t="n">
        <v>6081709.936</v>
      </c>
      <c r="P212" s="18" t="n">
        <v>3354454.591</v>
      </c>
      <c r="Q212" s="19" t="n">
        <v>5715179.511</v>
      </c>
      <c r="R212" s="19" t="n">
        <v>3669057.452</v>
      </c>
      <c r="S212" s="19" t="n">
        <v>4858552.231</v>
      </c>
      <c r="T212" s="20" t="inlineStr">
        <is>
          <t>Achats d'approvisionnements consommés</t>
        </is>
      </c>
      <c r="U212" s="20" t="inlineStr">
        <is>
          <t>Achats d'approvisionnements consommés</t>
        </is>
      </c>
      <c r="V212" s="20" t="inlineStr">
        <is>
          <t>Achats consommés de matières premières</t>
        </is>
      </c>
      <c r="W212" s="17">
        <f>O212-N212</f>
        <v/>
      </c>
      <c r="X212" s="17">
        <f>#REF!-O212</f>
        <v/>
      </c>
    </row>
    <row r="213" ht="15" customHeight="1">
      <c r="A213" s="1" t="inlineStr">
        <is>
          <t>PL</t>
        </is>
      </c>
      <c r="B213" s="1" t="inlineStr">
        <is>
          <t>PL</t>
        </is>
      </c>
      <c r="C213" s="1" t="inlineStr">
        <is>
          <t>6</t>
        </is>
      </c>
      <c r="D213" s="13" t="n">
        <v>6721000</v>
      </c>
      <c r="E213" s="14" t="n"/>
      <c r="F213" s="14" t="n">
        <v>6721000</v>
      </c>
      <c r="G213" s="14" t="n"/>
      <c r="H213" s="13" t="n">
        <v>6721000</v>
      </c>
      <c r="I213" s="13">
        <f>+VLOOKUP(D213,'[1]BG TND'!$C$1:$C$65531,1,0)</f>
        <v/>
      </c>
      <c r="J213" s="15" t="inlineStr">
        <is>
          <t>Prov for Obs Stk</t>
        </is>
      </c>
      <c r="K213" s="16" t="n">
        <v>8158833.716</v>
      </c>
      <c r="L213" s="16" t="n">
        <v>-4953081.99</v>
      </c>
      <c r="M213" s="16" t="n">
        <v>-5138398.27</v>
      </c>
      <c r="N213" s="16" t="n">
        <v>-358672.208</v>
      </c>
      <c r="O213" s="17" t="n">
        <v>-56478.232</v>
      </c>
      <c r="P213" s="18" t="n">
        <v>-241496.587</v>
      </c>
      <c r="Q213" s="19" t="n">
        <v>-717547.948</v>
      </c>
      <c r="R213" s="19" t="n">
        <v>0</v>
      </c>
      <c r="S213" s="19" t="n">
        <v>0</v>
      </c>
      <c r="T213" s="20" t="inlineStr">
        <is>
          <t xml:space="preserve">Dotations aux amortissements et aux provisions </t>
        </is>
      </c>
      <c r="U213" s="20" t="inlineStr">
        <is>
          <t xml:space="preserve">Dotations aux amortissements et aux provisions </t>
        </is>
      </c>
      <c r="V213" s="20" t="inlineStr">
        <is>
          <t>Dotation aux provisions pour dépréciation des stocks</t>
        </is>
      </c>
      <c r="W213" s="17">
        <f>O213-N213</f>
        <v/>
      </c>
      <c r="X213" s="17">
        <f>#REF!-O213</f>
        <v/>
      </c>
    </row>
    <row r="214" ht="15" customHeight="1">
      <c r="A214" s="1" t="inlineStr">
        <is>
          <t>PL</t>
        </is>
      </c>
      <c r="B214" s="1" t="inlineStr">
        <is>
          <t>PL</t>
        </is>
      </c>
      <c r="C214" s="1" t="inlineStr">
        <is>
          <t>6</t>
        </is>
      </c>
      <c r="D214" s="13" t="n">
        <v>6725000</v>
      </c>
      <c r="E214" s="14" t="inlineStr">
        <is>
          <t>VARIATION DE STOCKS</t>
        </is>
      </c>
      <c r="F214" s="14" t="n">
        <v>6725000</v>
      </c>
      <c r="G214" s="14" t="n"/>
      <c r="H214" s="13" t="n">
        <v>6725000</v>
      </c>
      <c r="I214" s="13">
        <f>+VLOOKUP(D214,'[1]BG TND'!$C$1:$C$65531,1,0)</f>
        <v/>
      </c>
      <c r="J214" s="15" t="inlineStr">
        <is>
          <t>RM Inventory Adj</t>
        </is>
      </c>
      <c r="K214" s="16" t="n">
        <v>-1362296.66</v>
      </c>
      <c r="L214" s="16" t="n">
        <v>0</v>
      </c>
      <c r="M214" s="16" t="n">
        <v>0</v>
      </c>
      <c r="N214" s="16" t="n">
        <v>0</v>
      </c>
      <c r="O214" s="17" t="n">
        <v>0</v>
      </c>
      <c r="P214" s="18" t="n">
        <v>0</v>
      </c>
      <c r="Q214" s="19" t="n">
        <v>0</v>
      </c>
      <c r="R214" s="19" t="n">
        <v>0</v>
      </c>
      <c r="S214" s="19" t="n">
        <v>0</v>
      </c>
      <c r="T214" s="20" t="inlineStr">
        <is>
          <t>Achats d'approvisionnements consommés</t>
        </is>
      </c>
      <c r="U214" s="20" t="inlineStr">
        <is>
          <t>Achats d'approvisionnements consommés</t>
        </is>
      </c>
      <c r="V214" s="20" t="inlineStr">
        <is>
          <t>Achats consommés de matières premières</t>
        </is>
      </c>
      <c r="W214" s="17">
        <f>O214-N214</f>
        <v/>
      </c>
      <c r="X214" s="17">
        <f>#REF!-O214</f>
        <v/>
      </c>
    </row>
    <row r="215" ht="15" customHeight="1">
      <c r="A215" s="1" t="inlineStr">
        <is>
          <t>PL</t>
        </is>
      </c>
      <c r="B215" s="1" t="inlineStr">
        <is>
          <t>PL</t>
        </is>
      </c>
      <c r="C215" s="1" t="inlineStr">
        <is>
          <t>6</t>
        </is>
      </c>
      <c r="D215" s="13" t="n">
        <v>6725500</v>
      </c>
      <c r="E215" s="14" t="n"/>
      <c r="F215" s="14" t="n">
        <v>6725500</v>
      </c>
      <c r="G215" s="14" t="n"/>
      <c r="H215" s="13" t="n">
        <v>6725500</v>
      </c>
      <c r="I215" s="13">
        <f>+VLOOKUP(D215,'[1]BG TND'!$C$1:$C$65531,1,0)</f>
        <v/>
      </c>
      <c r="J215" s="15" t="inlineStr">
        <is>
          <t>FG Inventory Adj</t>
        </is>
      </c>
      <c r="K215" s="16" t="n">
        <v>2134514.15</v>
      </c>
      <c r="L215" s="16" t="n">
        <v>0</v>
      </c>
      <c r="M215" s="16" t="n">
        <v>0</v>
      </c>
      <c r="N215" s="16" t="n">
        <v>0</v>
      </c>
      <c r="O215" s="17" t="n">
        <v>0</v>
      </c>
      <c r="P215" s="18" t="n">
        <v>0</v>
      </c>
      <c r="Q215" s="19" t="n">
        <v>0</v>
      </c>
      <c r="R215" s="19" t="n">
        <v>0</v>
      </c>
      <c r="S215" s="19" t="n">
        <v>0</v>
      </c>
      <c r="T215" s="20" t="inlineStr">
        <is>
          <t>Achats d'approvisionnements consommés</t>
        </is>
      </c>
      <c r="U215" s="20" t="inlineStr">
        <is>
          <t>Achats d'approvisionnements consommés</t>
        </is>
      </c>
      <c r="V215" s="20" t="inlineStr">
        <is>
          <t>Achats consommés de matières premières</t>
        </is>
      </c>
      <c r="W215" s="17">
        <f>O215-N215</f>
        <v/>
      </c>
      <c r="X215" s="17">
        <f>#REF!-O215</f>
        <v/>
      </c>
    </row>
    <row r="216" ht="15" customHeight="1">
      <c r="A216" s="1" t="inlineStr">
        <is>
          <t>PL</t>
        </is>
      </c>
      <c r="B216" s="1" t="inlineStr">
        <is>
          <t>PL</t>
        </is>
      </c>
      <c r="C216" s="1" t="inlineStr">
        <is>
          <t>6</t>
        </is>
      </c>
      <c r="D216" s="13" t="n">
        <v>6730000</v>
      </c>
      <c r="E216" s="14" t="inlineStr">
        <is>
          <t>VARIATION DE STOCKS</t>
        </is>
      </c>
      <c r="F216" s="14" t="n">
        <v>6730000</v>
      </c>
      <c r="G216" s="14" t="n"/>
      <c r="H216" s="13" t="n">
        <v>6730000</v>
      </c>
      <c r="I216" s="13">
        <f>+VLOOKUP(D216,'[1]BG TND'!$C$1:$C$65531,1,0)</f>
        <v/>
      </c>
      <c r="J216" s="15" t="inlineStr">
        <is>
          <t>Raw Materials Scrap</t>
        </is>
      </c>
      <c r="K216" s="16" t="n">
        <v>119419.959</v>
      </c>
      <c r="L216" s="16" t="n">
        <v>445901.9</v>
      </c>
      <c r="M216" s="16" t="n">
        <v>2642025.8</v>
      </c>
      <c r="N216" s="16" t="n">
        <v>666837.194</v>
      </c>
      <c r="O216" s="17" t="n">
        <v>1000370.12</v>
      </c>
      <c r="P216" s="18" t="n">
        <v>380931.355</v>
      </c>
      <c r="Q216" s="19" t="n">
        <v>59714.35</v>
      </c>
      <c r="R216" s="19" t="n">
        <v>63876.398</v>
      </c>
      <c r="S216" s="19" t="n">
        <v>841971.286</v>
      </c>
      <c r="T216" s="20" t="inlineStr">
        <is>
          <t>Achats d'approvisionnements consommés</t>
        </is>
      </c>
      <c r="U216" s="20" t="inlineStr">
        <is>
          <t>Achats d'approvisionnements consommés</t>
        </is>
      </c>
      <c r="V216" s="20" t="inlineStr">
        <is>
          <t>Déchets (Scrap)</t>
        </is>
      </c>
      <c r="W216" s="17">
        <f>O216-N216</f>
        <v/>
      </c>
      <c r="X216" s="17">
        <f>#REF!-O216</f>
        <v/>
      </c>
    </row>
    <row r="217" ht="15" customHeight="1">
      <c r="A217" s="1" t="inlineStr">
        <is>
          <t>PL</t>
        </is>
      </c>
      <c r="B217" s="1" t="inlineStr">
        <is>
          <t>PL</t>
        </is>
      </c>
      <c r="C217" s="1" t="inlineStr">
        <is>
          <t>6</t>
        </is>
      </c>
      <c r="D217" s="13" t="n">
        <v>6731000</v>
      </c>
      <c r="E217" s="14" t="n"/>
      <c r="F217" s="14" t="n">
        <v>6731000</v>
      </c>
      <c r="G217" s="14" t="n"/>
      <c r="H217" s="13" t="n">
        <v>6731000</v>
      </c>
      <c r="I217" s="13">
        <f>+VLOOKUP(D217,'[1]BG TND'!$C$1:$C$65531,1,0)</f>
        <v/>
      </c>
      <c r="J217" s="15" t="inlineStr">
        <is>
          <t>Finished Goods Scrap</t>
        </is>
      </c>
      <c r="K217" s="16" t="n">
        <v>1983.06</v>
      </c>
      <c r="L217" s="16" t="n">
        <v>0</v>
      </c>
      <c r="M217" s="16" t="n">
        <v>6444.53</v>
      </c>
      <c r="N217" s="16" t="n">
        <v>7260.671</v>
      </c>
      <c r="O217" s="17" t="n">
        <v>6367.951</v>
      </c>
      <c r="P217" s="18" t="n">
        <v>5610.239</v>
      </c>
      <c r="Q217" s="19" t="n">
        <v>0</v>
      </c>
      <c r="R217" s="19" t="n">
        <v>6840.661</v>
      </c>
      <c r="S217" s="19" t="n">
        <v>84207.306</v>
      </c>
      <c r="T217" s="20" t="inlineStr">
        <is>
          <t>Achats d'approvisionnements consommés</t>
        </is>
      </c>
      <c r="U217" s="20" t="inlineStr">
        <is>
          <t>Achats d'approvisionnements consommés</t>
        </is>
      </c>
      <c r="V217" s="20" t="inlineStr">
        <is>
          <t>Déchets (Scrap)</t>
        </is>
      </c>
      <c r="W217" s="17">
        <f>O217-N217</f>
        <v/>
      </c>
      <c r="X217" s="17">
        <f>#REF!-O217</f>
        <v/>
      </c>
    </row>
    <row r="218" ht="15" customHeight="1">
      <c r="A218" s="1" t="inlineStr">
        <is>
          <t>PL</t>
        </is>
      </c>
      <c r="B218" s="1" t="inlineStr">
        <is>
          <t>PL</t>
        </is>
      </c>
      <c r="C218" s="1" t="inlineStr">
        <is>
          <t>6</t>
        </is>
      </c>
      <c r="D218" s="13" t="n">
        <v>6770000</v>
      </c>
      <c r="E218" s="14" t="inlineStr">
        <is>
          <t>VARIATION DE STOCKS</t>
        </is>
      </c>
      <c r="F218" s="14" t="n">
        <v>6770000</v>
      </c>
      <c r="G218" s="14" t="n"/>
      <c r="H218" s="13" t="n">
        <v>6770000</v>
      </c>
      <c r="I218" s="13">
        <f>+VLOOKUP(D218,'[1]BG TND'!$C$1:$C$65531,1,0)</f>
        <v/>
      </c>
      <c r="J218" s="15" t="inlineStr">
        <is>
          <t>Inventory Reval RM</t>
        </is>
      </c>
      <c r="K218" s="16" t="n">
        <v>-191587.213</v>
      </c>
      <c r="L218" s="16" t="n">
        <v>-1318174.1</v>
      </c>
      <c r="M218" s="16" t="n">
        <v>414321.08</v>
      </c>
      <c r="N218" s="16" t="n">
        <v>672867.968</v>
      </c>
      <c r="O218" s="17" t="n">
        <v>-2033970.868</v>
      </c>
      <c r="P218" s="18" t="n">
        <v>-1524077.97</v>
      </c>
      <c r="Q218" s="19" t="n">
        <v>-150842.127</v>
      </c>
      <c r="R218" s="19" t="n">
        <v>-861932.999</v>
      </c>
      <c r="S218" s="19" t="n">
        <v>-4196785.589</v>
      </c>
      <c r="T218" s="20" t="inlineStr">
        <is>
          <t>Achats d'approvisionnements consommés</t>
        </is>
      </c>
      <c r="U218" s="20" t="inlineStr">
        <is>
          <t>Achats d'approvisionnements consommés</t>
        </is>
      </c>
      <c r="V218" s="20" t="inlineStr">
        <is>
          <t>Achats consommés de matières premières</t>
        </is>
      </c>
      <c r="W218" s="17">
        <f>O218-N218</f>
        <v/>
      </c>
      <c r="X218" s="17">
        <f>#REF!-O218</f>
        <v/>
      </c>
    </row>
    <row r="219" ht="15" customHeight="1">
      <c r="A219" s="1" t="inlineStr">
        <is>
          <t>PL</t>
        </is>
      </c>
      <c r="B219" s="1" t="inlineStr">
        <is>
          <t>PL</t>
        </is>
      </c>
      <c r="C219" s="1" t="inlineStr">
        <is>
          <t>6</t>
        </is>
      </c>
      <c r="D219" s="13" t="n">
        <v>6771000</v>
      </c>
      <c r="E219" s="14" t="n"/>
      <c r="F219" s="14" t="n">
        <v>6771000</v>
      </c>
      <c r="G219" s="14" t="n"/>
      <c r="H219" s="13" t="n">
        <v>6771000</v>
      </c>
      <c r="I219" s="13">
        <f>+VLOOKUP(D219,'[1]BG TND'!$C$1:$C$65531,1,0)</f>
        <v/>
      </c>
      <c r="J219" s="15" t="inlineStr">
        <is>
          <t>Inventory Reval FG</t>
        </is>
      </c>
      <c r="K219" s="16" t="n">
        <v>13344400.236</v>
      </c>
      <c r="L219" s="16" t="n">
        <v>-11005.69</v>
      </c>
      <c r="M219" s="16" t="n">
        <v>-23306.27</v>
      </c>
      <c r="N219" s="16" t="n">
        <v>-100969.99</v>
      </c>
      <c r="O219" s="17" t="n">
        <v>11723.677</v>
      </c>
      <c r="P219" s="18" t="n">
        <v>-67428.988</v>
      </c>
      <c r="Q219" s="19" t="n">
        <v>-33653.359</v>
      </c>
      <c r="R219" s="19" t="n">
        <v>-153845.003</v>
      </c>
      <c r="S219" s="19" t="n">
        <v>-37626.308</v>
      </c>
      <c r="T219" s="20" t="inlineStr">
        <is>
          <t>Achats d'approvisionnements consommés</t>
        </is>
      </c>
      <c r="U219" s="20" t="inlineStr">
        <is>
          <t>Achats d'approvisionnements consommés</t>
        </is>
      </c>
      <c r="V219" s="20" t="inlineStr">
        <is>
          <t>Achats consommés de matières premières</t>
        </is>
      </c>
      <c r="W219" s="17">
        <f>O219-N219</f>
        <v/>
      </c>
      <c r="X219" s="17">
        <f>#REF!-O219</f>
        <v/>
      </c>
    </row>
    <row r="220" ht="15" customHeight="1">
      <c r="A220" s="1" t="inlineStr">
        <is>
          <t>PL</t>
        </is>
      </c>
      <c r="B220" s="1" t="inlineStr">
        <is>
          <t>PL</t>
        </is>
      </c>
      <c r="C220" s="1" t="inlineStr">
        <is>
          <t>6</t>
        </is>
      </c>
      <c r="D220" s="13" t="n">
        <v>6773000</v>
      </c>
      <c r="E220" s="14" t="n"/>
      <c r="F220" s="14" t="n">
        <v>6773000</v>
      </c>
      <c r="G220" s="14" t="n"/>
      <c r="H220" s="13" t="n">
        <v>6773000</v>
      </c>
      <c r="I220" s="13">
        <f>+VLOOKUP(D220,'[1]BG TND'!$C$1:$C$65531,1,0)</f>
        <v/>
      </c>
      <c r="J220" s="15" t="inlineStr">
        <is>
          <t>SC2 variances RM</t>
        </is>
      </c>
      <c r="K220" s="16" t="n">
        <v>0</v>
      </c>
      <c r="L220" s="16" t="n">
        <v>664738.09</v>
      </c>
      <c r="M220" s="16" t="n">
        <v>-1466571.84</v>
      </c>
      <c r="N220" s="16" t="n">
        <v>-856021.626</v>
      </c>
      <c r="O220" s="17" t="n">
        <v>-40463.72</v>
      </c>
      <c r="P220" s="18" t="n">
        <v>2058500.009</v>
      </c>
      <c r="Q220" s="19" t="n">
        <v>-1076229.509</v>
      </c>
      <c r="R220" s="19" t="n">
        <v>114454.42</v>
      </c>
      <c r="S220" s="19" t="n">
        <v>-1506434.391</v>
      </c>
      <c r="T220" s="20" t="inlineStr">
        <is>
          <t>Achats d'approvisionnements consommés</t>
        </is>
      </c>
      <c r="U220" s="20" t="inlineStr">
        <is>
          <t>Achats d'approvisionnements consommés</t>
        </is>
      </c>
      <c r="V220" s="20" t="inlineStr">
        <is>
          <t>Achats consommés de matières premières</t>
        </is>
      </c>
      <c r="W220" s="17">
        <f>O220-N220</f>
        <v/>
      </c>
      <c r="X220" s="17">
        <f>#REF!-O220</f>
        <v/>
      </c>
    </row>
    <row r="221" ht="15" customHeight="1">
      <c r="A221" s="1" t="inlineStr">
        <is>
          <t>PL</t>
        </is>
      </c>
      <c r="B221" s="1" t="inlineStr">
        <is>
          <t>PL</t>
        </is>
      </c>
      <c r="C221" s="1" t="inlineStr">
        <is>
          <t>6</t>
        </is>
      </c>
      <c r="D221" s="13" t="n">
        <v>6774000</v>
      </c>
      <c r="E221" s="14" t="n"/>
      <c r="F221" s="14" t="n">
        <v>6774000</v>
      </c>
      <c r="G221" s="14" t="n"/>
      <c r="H221" s="13" t="n">
        <v>6774000</v>
      </c>
      <c r="I221" s="13">
        <f>+VLOOKUP(D221,'[1]BG TND'!$C$1:$C$65531,1,0)</f>
        <v/>
      </c>
      <c r="J221" s="15" t="inlineStr">
        <is>
          <t>SC2 variances WIP</t>
        </is>
      </c>
      <c r="K221" s="16" t="n">
        <v>0</v>
      </c>
      <c r="L221" s="16" t="n">
        <v>109398.84</v>
      </c>
      <c r="M221" s="16" t="n">
        <v>-109398.84</v>
      </c>
      <c r="N221" s="16" t="n">
        <v>-139478.979</v>
      </c>
      <c r="O221" s="17" t="n">
        <v>35651.488</v>
      </c>
      <c r="P221" s="18" t="n">
        <v>158582.37</v>
      </c>
      <c r="Q221" s="19" t="n">
        <v>-22843.208</v>
      </c>
      <c r="R221" s="19" t="n">
        <v>-120104.921</v>
      </c>
      <c r="S221" s="19" t="n">
        <v>177248.731</v>
      </c>
      <c r="T221" s="20" t="inlineStr">
        <is>
          <t>Achats d'approvisionnements consommés</t>
        </is>
      </c>
      <c r="U221" s="20" t="inlineStr">
        <is>
          <t>Achats d'approvisionnements consommés</t>
        </is>
      </c>
      <c r="V221" s="20" t="inlineStr">
        <is>
          <t>Achats de produits semi finis</t>
        </is>
      </c>
      <c r="W221" s="17">
        <f>O221-N221</f>
        <v/>
      </c>
      <c r="X221" s="17">
        <f>#REF!-O221</f>
        <v/>
      </c>
    </row>
    <row r="222" ht="15" customHeight="1">
      <c r="A222" s="1" t="inlineStr">
        <is>
          <t>PL</t>
        </is>
      </c>
      <c r="B222" s="1" t="inlineStr">
        <is>
          <t>PL</t>
        </is>
      </c>
      <c r="C222" s="1" t="inlineStr">
        <is>
          <t>6</t>
        </is>
      </c>
      <c r="D222" s="13" t="n">
        <v>6775000</v>
      </c>
      <c r="E222" s="14" t="n"/>
      <c r="F222" s="14" t="n">
        <v>6775000</v>
      </c>
      <c r="G222" s="14" t="n"/>
      <c r="H222" s="13" t="n">
        <v>6775000</v>
      </c>
      <c r="I222" s="13">
        <f>+VLOOKUP(D222,'[1]BG TND'!$C$1:$C$65531,1,0)</f>
        <v/>
      </c>
      <c r="J222" s="15" t="inlineStr">
        <is>
          <t>SC2 variances FG</t>
        </is>
      </c>
      <c r="K222" s="16" t="n">
        <v>0</v>
      </c>
      <c r="L222" s="16" t="n">
        <v>-4880.8</v>
      </c>
      <c r="M222" s="16" t="n">
        <v>4880.8</v>
      </c>
      <c r="N222" s="16" t="n">
        <v>-66208.569</v>
      </c>
      <c r="O222" s="17" t="n">
        <v>-47267.021</v>
      </c>
      <c r="P222" s="18" t="n">
        <v>115680.081</v>
      </c>
      <c r="Q222" s="19" t="n">
        <v>142905.127</v>
      </c>
      <c r="R222" s="19" t="n">
        <v>-207862.939</v>
      </c>
      <c r="S222" s="19" t="n">
        <v>137925.81</v>
      </c>
      <c r="T222" s="20" t="inlineStr">
        <is>
          <t>Achats d'approvisionnements consommés</t>
        </is>
      </c>
      <c r="U222" s="20" t="inlineStr">
        <is>
          <t>Achats d'approvisionnements consommés</t>
        </is>
      </c>
      <c r="V222" s="20" t="inlineStr">
        <is>
          <t>Achats de produits finis</t>
        </is>
      </c>
      <c r="W222" s="17">
        <f>O222-N222</f>
        <v/>
      </c>
      <c r="X222" s="17">
        <f>#REF!-O222</f>
        <v/>
      </c>
    </row>
    <row r="223" ht="15" customHeight="1">
      <c r="A223" s="1" t="inlineStr">
        <is>
          <t>PL</t>
        </is>
      </c>
      <c r="B223" s="1" t="inlineStr">
        <is>
          <t>PL</t>
        </is>
      </c>
      <c r="C223" s="1" t="inlineStr">
        <is>
          <t>6</t>
        </is>
      </c>
      <c r="D223" s="13" t="n">
        <v>6810100</v>
      </c>
      <c r="E223" s="14" t="n"/>
      <c r="F223" s="14" t="n">
        <v>6810100</v>
      </c>
      <c r="G223" s="14" t="n"/>
      <c r="H223" s="13" t="n">
        <v>6810100</v>
      </c>
      <c r="I223" s="13">
        <f>+VLOOKUP(D223,'[1]BG TND'!$C$1:$C$65531,1,0)</f>
        <v/>
      </c>
      <c r="J223" s="15" t="inlineStr">
        <is>
          <t>Freight Out External</t>
        </is>
      </c>
      <c r="K223" s="16" t="n">
        <v>1464271.693</v>
      </c>
      <c r="L223" s="16" t="n">
        <v>2675234.08</v>
      </c>
      <c r="M223" s="16" t="n">
        <v>2138503.78</v>
      </c>
      <c r="N223" s="16" t="n">
        <v>2223968.613</v>
      </c>
      <c r="O223" s="17" t="n">
        <v>2856542.774</v>
      </c>
      <c r="P223" s="18" t="n">
        <v>2470279.705</v>
      </c>
      <c r="Q223" s="19" t="n">
        <v>2059897.3</v>
      </c>
      <c r="R223" s="19" t="n">
        <v>2810718.485</v>
      </c>
      <c r="S223" s="19" t="n">
        <v>3725612.141</v>
      </c>
      <c r="T223" s="20" t="inlineStr">
        <is>
          <t>Autres Charges d'exploitation</t>
        </is>
      </c>
      <c r="U223" s="20" t="inlineStr">
        <is>
          <t>Autres Charges d'exploitation</t>
        </is>
      </c>
      <c r="V223" s="20" t="inlineStr">
        <is>
          <t>Transport sur Ventes</t>
        </is>
      </c>
      <c r="W223" s="17">
        <f>O223-N223</f>
        <v/>
      </c>
      <c r="X223" s="17">
        <f>#REF!-O223</f>
        <v/>
      </c>
    </row>
    <row r="224" ht="15" customHeight="1">
      <c r="A224" s="1" t="inlineStr">
        <is>
          <t>PL</t>
        </is>
      </c>
      <c r="B224" s="1" t="inlineStr">
        <is>
          <t>PL</t>
        </is>
      </c>
      <c r="C224" s="1" t="inlineStr">
        <is>
          <t>6</t>
        </is>
      </c>
      <c r="D224" s="13" t="n">
        <v>6811100</v>
      </c>
      <c r="E224" s="14" t="n"/>
      <c r="F224" s="14" t="n">
        <v>6811100</v>
      </c>
      <c r="G224" s="14" t="n"/>
      <c r="H224" s="13" t="n">
        <v>6811100</v>
      </c>
      <c r="I224" s="13">
        <f>+VLOOKUP(D224,'[1]BG TND'!$C$1:$C$65531,1,0)</f>
        <v/>
      </c>
      <c r="J224" s="15" t="inlineStr">
        <is>
          <t>Freight Out External</t>
        </is>
      </c>
      <c r="K224" s="16" t="n">
        <v>4587792.681</v>
      </c>
      <c r="L224" s="16" t="n">
        <v>103724.85</v>
      </c>
      <c r="M224" s="16" t="n">
        <v>-17013.08</v>
      </c>
      <c r="N224" s="16" t="n">
        <v>25484.532</v>
      </c>
      <c r="O224" s="17" t="n">
        <v>74427.391</v>
      </c>
      <c r="P224" s="18" t="n">
        <v>9524.045</v>
      </c>
      <c r="Q224" s="19" t="n">
        <v>72367.307</v>
      </c>
      <c r="R224" s="19" t="n">
        <v>16818.911</v>
      </c>
      <c r="S224" s="19" t="n">
        <v>76730.514</v>
      </c>
      <c r="T224" s="20" t="inlineStr">
        <is>
          <t>Autres Charges d'exploitation</t>
        </is>
      </c>
      <c r="U224" s="20" t="inlineStr">
        <is>
          <t>Autres Charges d'exploitation</t>
        </is>
      </c>
      <c r="V224" s="20" t="inlineStr">
        <is>
          <t>Transport sur Ventes</t>
        </is>
      </c>
      <c r="W224" s="17">
        <f>O224-N224</f>
        <v/>
      </c>
      <c r="X224" s="17">
        <f>#REF!-O224</f>
        <v/>
      </c>
    </row>
    <row r="225" ht="15" customHeight="1">
      <c r="A225" s="1" t="inlineStr">
        <is>
          <t>PL</t>
        </is>
      </c>
      <c r="B225" s="1" t="inlineStr">
        <is>
          <t>PL</t>
        </is>
      </c>
      <c r="C225" s="1" t="inlineStr">
        <is>
          <t>6</t>
        </is>
      </c>
      <c r="D225" s="13" t="n">
        <v>6820100</v>
      </c>
      <c r="E225" s="14" t="n"/>
      <c r="F225" s="14" t="n">
        <v>6820100</v>
      </c>
      <c r="G225" s="14" t="n"/>
      <c r="H225" s="13" t="n">
        <v>6820100</v>
      </c>
      <c r="I225" s="13">
        <f>+VLOOKUP(D225,'[1]BG TND'!$C$1:$C$65531,1,0)</f>
        <v/>
      </c>
      <c r="J225" s="15" t="inlineStr">
        <is>
          <t>Freight In External</t>
        </is>
      </c>
      <c r="K225" s="16" t="n">
        <v>635791.336</v>
      </c>
      <c r="L225" s="16" t="n">
        <v>131493.32</v>
      </c>
      <c r="M225" s="16" t="n">
        <v>103211.74</v>
      </c>
      <c r="N225" s="16" t="n">
        <v>66992.13</v>
      </c>
      <c r="O225" s="17" t="n">
        <v>223709.791</v>
      </c>
      <c r="P225" s="18" t="n">
        <v>178540.1730000001</v>
      </c>
      <c r="Q225" s="19" t="n">
        <v>706284.3200000001</v>
      </c>
      <c r="R225" s="19" t="n">
        <v>266722.036</v>
      </c>
      <c r="S225" s="19" t="n">
        <v>150043.801</v>
      </c>
      <c r="T225" s="20" t="inlineStr">
        <is>
          <t>Achats d'approvisionnements consommés</t>
        </is>
      </c>
      <c r="U225" s="20" t="inlineStr">
        <is>
          <t>Achats d'approvisionnements consommés</t>
        </is>
      </c>
      <c r="V225" s="20" t="inlineStr">
        <is>
          <t>Transport sur Achats</t>
        </is>
      </c>
      <c r="W225" s="17">
        <f>O225-N225</f>
        <v/>
      </c>
      <c r="X225" s="17">
        <f>#REF!-O225</f>
        <v/>
      </c>
    </row>
    <row r="226" ht="15" customHeight="1">
      <c r="A226" s="1" t="inlineStr">
        <is>
          <t>PL</t>
        </is>
      </c>
      <c r="B226" s="1" t="inlineStr">
        <is>
          <t>PL</t>
        </is>
      </c>
      <c r="C226" s="1" t="inlineStr">
        <is>
          <t>6</t>
        </is>
      </c>
      <c r="D226" s="33" t="n">
        <v>6920310</v>
      </c>
      <c r="E226" s="25" t="n"/>
      <c r="F226" s="25" t="n"/>
      <c r="G226" s="25" t="n"/>
      <c r="H226" s="33" t="n">
        <v>6920310</v>
      </c>
      <c r="I226" s="13">
        <f>+VLOOKUP(D226,'[1]BG TND'!$C$1:$C$65531,1,0)</f>
        <v/>
      </c>
      <c r="J226" t="inlineStr">
        <is>
          <t>Man corr COGS Intrco</t>
        </is>
      </c>
      <c r="O226" s="35" t="n">
        <v>-437538.132</v>
      </c>
      <c r="P226" s="36" t="n">
        <v>-25053.041</v>
      </c>
      <c r="Q226" s="37" t="n">
        <v>-496.915</v>
      </c>
      <c r="R226" s="37" t="n">
        <v>0</v>
      </c>
      <c r="S226" s="37" t="n">
        <v>0</v>
      </c>
      <c r="U226" s="1" t="inlineStr">
        <is>
          <t>Achats d'approvisionnements consommés</t>
        </is>
      </c>
      <c r="V226" s="20" t="inlineStr">
        <is>
          <t>Achats consommés de matières premières</t>
        </is>
      </c>
      <c r="W226" s="17">
        <f>O226-N226</f>
        <v/>
      </c>
      <c r="X226" s="17">
        <f>#REF!-O226</f>
        <v/>
      </c>
    </row>
    <row r="227" ht="15" customHeight="1">
      <c r="A227" s="1" t="inlineStr">
        <is>
          <t>PL</t>
        </is>
      </c>
      <c r="B227" s="1" t="inlineStr">
        <is>
          <t>PL</t>
        </is>
      </c>
      <c r="C227" s="1" t="inlineStr">
        <is>
          <t>6</t>
        </is>
      </c>
      <c r="D227" s="13" t="n">
        <v>6999900</v>
      </c>
      <c r="E227" s="14" t="inlineStr">
        <is>
          <t>Couts des achats consommes - autres</t>
        </is>
      </c>
      <c r="F227" s="14" t="n">
        <v>6999900</v>
      </c>
      <c r="G227" s="14" t="n"/>
      <c r="H227" s="13" t="n">
        <v>6999900</v>
      </c>
      <c r="I227" s="13">
        <f>+VLOOKUP(D227,'[1]BG TND'!$C$1:$C$65531,1,0)</f>
        <v/>
      </c>
      <c r="J227" s="15" t="inlineStr">
        <is>
          <t>COGS Accruals</t>
        </is>
      </c>
      <c r="K227" s="16" t="n">
        <v>305901.174</v>
      </c>
      <c r="L227" s="16" t="n">
        <v>27325.53</v>
      </c>
      <c r="M227" s="16" t="n">
        <v>-1751.42</v>
      </c>
      <c r="N227" s="16" t="n">
        <v>0</v>
      </c>
      <c r="O227" s="17" t="n">
        <v>0</v>
      </c>
      <c r="P227" s="18" t="n">
        <v>0</v>
      </c>
      <c r="Q227" s="19" t="n">
        <v>0</v>
      </c>
      <c r="R227" s="19" t="n">
        <v>0</v>
      </c>
      <c r="S227" s="19" t="n">
        <v>0</v>
      </c>
      <c r="T227" s="20" t="inlineStr">
        <is>
          <t>Achats d'approvisionnements consommés</t>
        </is>
      </c>
      <c r="U227" s="20" t="inlineStr">
        <is>
          <t>Achats d'approvisionnements consommés</t>
        </is>
      </c>
      <c r="V227" s="20" t="inlineStr">
        <is>
          <t>Achats consommés de matières premières</t>
        </is>
      </c>
      <c r="W227" s="17">
        <f>O227-N227</f>
        <v/>
      </c>
      <c r="X227" s="17">
        <f>#REF!-O227</f>
        <v/>
      </c>
    </row>
    <row r="228" ht="15" customHeight="1">
      <c r="A228" s="1" t="inlineStr">
        <is>
          <t>PL</t>
        </is>
      </c>
      <c r="B228" s="1" t="inlineStr">
        <is>
          <t>PL</t>
        </is>
      </c>
      <c r="C228" s="1" t="inlineStr">
        <is>
          <t>7</t>
        </is>
      </c>
      <c r="D228" s="13" t="n">
        <v>7110000</v>
      </c>
      <c r="E228" s="14" t="n"/>
      <c r="F228" s="14" t="n">
        <v>7110000</v>
      </c>
      <c r="G228" s="14" t="n"/>
      <c r="H228" s="13" t="n">
        <v>7110000</v>
      </c>
      <c r="I228" s="13">
        <f>+VLOOKUP(D228,'[1]BG TND'!$C$1:$C$65531,1,0)</f>
        <v/>
      </c>
      <c r="J228" s="15" t="inlineStr">
        <is>
          <t>Warehouse Rent</t>
        </is>
      </c>
      <c r="K228" s="16" t="n">
        <v>143877.308</v>
      </c>
      <c r="L228" s="16" t="n">
        <v>482015.04</v>
      </c>
      <c r="M228" s="16" t="n">
        <v>4793.46</v>
      </c>
      <c r="N228" s="16" t="n">
        <v>0</v>
      </c>
      <c r="O228" s="17" t="n">
        <v>0</v>
      </c>
      <c r="P228" s="18" t="n">
        <v>33637.5</v>
      </c>
      <c r="Q228" s="19" t="n">
        <v>44850</v>
      </c>
      <c r="R228" s="19" t="n">
        <v>11212.5</v>
      </c>
      <c r="S228" s="19" t="n">
        <v>0</v>
      </c>
      <c r="T228" s="20" t="inlineStr">
        <is>
          <t>Autres Charges d'exploitation</t>
        </is>
      </c>
      <c r="U228" s="20" t="inlineStr">
        <is>
          <t>Autres Charges d'exploitation</t>
        </is>
      </c>
      <c r="V228" s="20" t="inlineStr">
        <is>
          <t>Charges de location</t>
        </is>
      </c>
      <c r="W228" s="17">
        <f>O228-N228</f>
        <v/>
      </c>
      <c r="X228" s="17">
        <f>#REF!-O228</f>
        <v/>
      </c>
    </row>
    <row r="229" ht="15" customHeight="1">
      <c r="A229" s="1" t="inlineStr">
        <is>
          <t>PL</t>
        </is>
      </c>
      <c r="B229" s="1" t="inlineStr">
        <is>
          <t>PL</t>
        </is>
      </c>
      <c r="C229" s="1" t="inlineStr">
        <is>
          <t>7</t>
        </is>
      </c>
      <c r="D229" s="13" t="n">
        <v>7130000</v>
      </c>
      <c r="E229" s="14" t="n"/>
      <c r="F229" s="14" t="n">
        <v>7130000</v>
      </c>
      <c r="G229" s="14" t="n"/>
      <c r="H229" s="13" t="n">
        <v>7130000</v>
      </c>
      <c r="I229" s="13">
        <f>+VLOOKUP(D229,'[1]BG TND'!$C$1:$C$65531,1,0)</f>
        <v/>
      </c>
      <c r="J229" s="15" t="inlineStr">
        <is>
          <t>WH Handling Fees</t>
        </is>
      </c>
      <c r="K229" s="16" t="n">
        <v>252309.604</v>
      </c>
      <c r="L229" s="16" t="n">
        <v>59404.45</v>
      </c>
      <c r="M229" s="16" t="n">
        <v>-55762.12</v>
      </c>
      <c r="N229" s="16" t="n">
        <v>0</v>
      </c>
      <c r="O229" s="17" t="n">
        <v>0</v>
      </c>
      <c r="P229" s="18" t="n">
        <v>2639.129</v>
      </c>
      <c r="Q229" s="19" t="n">
        <v>0</v>
      </c>
      <c r="R229" s="19" t="n">
        <v>2198.654</v>
      </c>
      <c r="S229" s="19" t="n">
        <v>329.295</v>
      </c>
      <c r="T229" s="20" t="inlineStr">
        <is>
          <t>Autres Charges d'exploitation</t>
        </is>
      </c>
      <c r="U229" s="20" t="inlineStr">
        <is>
          <t>Autres Charges d'exploitation</t>
        </is>
      </c>
      <c r="V229" s="20" t="inlineStr">
        <is>
          <t>Rémunération honoraires et intermédiaire</t>
        </is>
      </c>
      <c r="W229" s="17">
        <f>O229-N229</f>
        <v/>
      </c>
      <c r="X229" s="17">
        <f>#REF!-O229</f>
        <v/>
      </c>
    </row>
    <row r="230" ht="15" customHeight="1">
      <c r="A230" s="1" t="inlineStr">
        <is>
          <t>PL</t>
        </is>
      </c>
      <c r="B230" s="1" t="inlineStr">
        <is>
          <t>PL</t>
        </is>
      </c>
      <c r="C230" s="1" t="inlineStr">
        <is>
          <t>7</t>
        </is>
      </c>
      <c r="D230" s="13" t="n">
        <v>7140000</v>
      </c>
      <c r="E230" s="25" t="n"/>
      <c r="F230" s="25" t="n"/>
      <c r="G230" s="25" t="n"/>
      <c r="H230" s="13" t="n">
        <v>7140000</v>
      </c>
      <c r="I230" s="13">
        <f>+VLOOKUP(D230,'[1]BG TND'!$C$1:$C$65531,1,0)</f>
        <v/>
      </c>
      <c r="J230" s="15" t="inlineStr">
        <is>
          <t>Warehouse - Containers</t>
        </is>
      </c>
      <c r="K230" s="19" t="n">
        <v>0</v>
      </c>
      <c r="L230" s="16" t="n">
        <v>0</v>
      </c>
      <c r="M230" s="16" t="n">
        <v>3201</v>
      </c>
      <c r="N230" s="16" t="n">
        <v>1974</v>
      </c>
      <c r="O230" s="17" t="n">
        <v>0</v>
      </c>
      <c r="P230" s="18" t="n">
        <v>0</v>
      </c>
      <c r="Q230" s="19" t="n">
        <v>0</v>
      </c>
      <c r="R230" s="19" t="n">
        <v>0</v>
      </c>
      <c r="S230" s="19" t="n">
        <v>0</v>
      </c>
      <c r="T230" s="20" t="inlineStr">
        <is>
          <t>Autres Charges d'exploitation</t>
        </is>
      </c>
      <c r="U230" s="20" t="inlineStr">
        <is>
          <t>Autres Charges d'exploitation</t>
        </is>
      </c>
      <c r="V230" s="20" t="inlineStr">
        <is>
          <t>Charges de location</t>
        </is>
      </c>
      <c r="W230" s="17">
        <f>O230-N230</f>
        <v/>
      </c>
      <c r="X230" s="17">
        <f>#REF!-O230</f>
        <v/>
      </c>
    </row>
    <row r="231" ht="15" customHeight="1">
      <c r="A231" s="1" t="inlineStr">
        <is>
          <t>PL</t>
        </is>
      </c>
      <c r="B231" s="1" t="inlineStr">
        <is>
          <t>PL</t>
        </is>
      </c>
      <c r="C231" s="1" t="inlineStr">
        <is>
          <t>7</t>
        </is>
      </c>
      <c r="D231" s="13" t="n">
        <v>7150000</v>
      </c>
      <c r="E231" s="14" t="n"/>
      <c r="F231" s="14" t="n">
        <v>7150000</v>
      </c>
      <c r="G231" s="14" t="n"/>
      <c r="H231" s="13" t="n">
        <v>7150000</v>
      </c>
      <c r="I231" s="13">
        <f>+VLOOKUP(D231,'[1]BG TND'!$C$1:$C$65531,1,0)</f>
        <v/>
      </c>
      <c r="J231" s="15" t="inlineStr">
        <is>
          <t>WH Pallets</t>
        </is>
      </c>
      <c r="K231" s="16" t="n">
        <v>159023.94</v>
      </c>
      <c r="L231" s="16" t="n">
        <v>32250</v>
      </c>
      <c r="M231" s="16" t="n">
        <v>83543.78999999999</v>
      </c>
      <c r="N231" s="16" t="n">
        <v>99994.664</v>
      </c>
      <c r="O231" s="17" t="n">
        <v>67908.54300000001</v>
      </c>
      <c r="P231" s="18" t="n">
        <v>79215.50999999999</v>
      </c>
      <c r="Q231" s="19" t="n">
        <v>127038.64</v>
      </c>
      <c r="R231" s="19" t="n">
        <v>72787.49800000001</v>
      </c>
      <c r="S231" s="19" t="n">
        <v>49789.29</v>
      </c>
      <c r="T231" s="20" t="inlineStr">
        <is>
          <t>Achats d'approvisionnements consommés</t>
        </is>
      </c>
      <c r="U231" s="20" t="inlineStr">
        <is>
          <t>Achats d'approvisionnements consommés</t>
        </is>
      </c>
      <c r="V231" s="20" t="inlineStr">
        <is>
          <t>Emballage et magasinage</t>
        </is>
      </c>
      <c r="W231" s="17">
        <f>O231-N231</f>
        <v/>
      </c>
      <c r="X231" s="17">
        <f>#REF!-O231</f>
        <v/>
      </c>
    </row>
    <row r="232" ht="15" customHeight="1">
      <c r="A232" s="1" t="inlineStr">
        <is>
          <t>PL</t>
        </is>
      </c>
      <c r="B232" s="1" t="inlineStr">
        <is>
          <t>PL</t>
        </is>
      </c>
      <c r="C232" s="1" t="inlineStr">
        <is>
          <t>7</t>
        </is>
      </c>
      <c r="D232" s="13" t="n">
        <v>7160000</v>
      </c>
      <c r="E232" s="14" t="n"/>
      <c r="F232" s="14" t="n">
        <v>7160000</v>
      </c>
      <c r="G232" s="14" t="n"/>
      <c r="H232" s="13" t="n">
        <v>7160000</v>
      </c>
      <c r="I232" s="13">
        <f>+VLOOKUP(D232,'[1]BG TND'!$C$1:$C$65531,1,0)</f>
        <v/>
      </c>
      <c r="J232" s="15" t="inlineStr">
        <is>
          <t>WH Packaging</t>
        </is>
      </c>
      <c r="K232" s="16" t="n">
        <v>507756.725</v>
      </c>
      <c r="L232" s="16" t="n">
        <v>627201.11</v>
      </c>
      <c r="M232" s="16" t="n">
        <v>382532.06</v>
      </c>
      <c r="N232" s="16" t="n">
        <v>313512.996</v>
      </c>
      <c r="O232" s="17" t="n">
        <v>152161.021</v>
      </c>
      <c r="P232" s="18" t="n">
        <v>228606.614</v>
      </c>
      <c r="Q232" s="19" t="n">
        <v>233077.843</v>
      </c>
      <c r="R232" s="19" t="n">
        <v>418913.574</v>
      </c>
      <c r="S232" s="19" t="n">
        <v>670261.105</v>
      </c>
      <c r="T232" s="20" t="inlineStr">
        <is>
          <t>Achats d'approvisionnements consommés</t>
        </is>
      </c>
      <c r="U232" s="20" t="inlineStr">
        <is>
          <t>Achats d'approvisionnements consommés</t>
        </is>
      </c>
      <c r="V232" s="20" t="inlineStr">
        <is>
          <t>Emballage et magasinage</t>
        </is>
      </c>
      <c r="W232" s="17">
        <f>O232-N232</f>
        <v/>
      </c>
      <c r="X232" s="17">
        <f>#REF!-O232</f>
        <v/>
      </c>
    </row>
    <row r="233" ht="15" customHeight="1">
      <c r="A233" s="1" t="inlineStr">
        <is>
          <t>PL</t>
        </is>
      </c>
      <c r="B233" s="1" t="inlineStr">
        <is>
          <t>PL</t>
        </is>
      </c>
      <c r="C233" s="1" t="inlineStr">
        <is>
          <t>7</t>
        </is>
      </c>
      <c r="D233" s="13" t="n">
        <v>7210000</v>
      </c>
      <c r="E233" s="25" t="n"/>
      <c r="F233" s="25" t="n"/>
      <c r="G233" s="25" t="n"/>
      <c r="H233" s="13" t="n">
        <v>7210000</v>
      </c>
      <c r="I233" s="13">
        <f>+VLOOKUP(D233,'[1]BG TND'!$C$1:$C$65531,1,0)</f>
        <v/>
      </c>
      <c r="J233" s="15" t="inlineStr">
        <is>
          <t>Advertising</t>
        </is>
      </c>
      <c r="K233" s="19" t="n">
        <v>0</v>
      </c>
      <c r="L233" s="16" t="n">
        <v>0</v>
      </c>
      <c r="M233" s="16" t="n">
        <v>900</v>
      </c>
      <c r="N233" s="16" t="n">
        <v>0</v>
      </c>
      <c r="O233" s="17" t="n">
        <v>0</v>
      </c>
      <c r="P233" s="18" t="n">
        <v>0</v>
      </c>
      <c r="Q233" s="19" t="n">
        <v>0</v>
      </c>
      <c r="R233" s="19" t="n">
        <v>0</v>
      </c>
      <c r="S233" s="19" t="n">
        <v>0</v>
      </c>
      <c r="T233" s="20" t="inlineStr">
        <is>
          <t>Autres Charges d'exploitation</t>
        </is>
      </c>
      <c r="U233" s="20" t="inlineStr">
        <is>
          <t>Autres Charges d'exploitation</t>
        </is>
      </c>
      <c r="V233" s="20" t="inlineStr">
        <is>
          <t>Réception</t>
        </is>
      </c>
      <c r="W233" s="17">
        <f>O233-N233</f>
        <v/>
      </c>
      <c r="X233" s="17">
        <f>#REF!-O233</f>
        <v/>
      </c>
    </row>
    <row r="234" ht="15" customHeight="1">
      <c r="A234" s="1" t="inlineStr">
        <is>
          <t>PL</t>
        </is>
      </c>
      <c r="B234" s="1" t="inlineStr">
        <is>
          <t>PL</t>
        </is>
      </c>
      <c r="C234" s="1" t="inlineStr">
        <is>
          <t>7</t>
        </is>
      </c>
      <c r="D234" s="13" t="n">
        <v>7250000</v>
      </c>
      <c r="E234" s="14" t="n"/>
      <c r="F234" s="14" t="n">
        <v>7250000</v>
      </c>
      <c r="G234" s="14" t="n"/>
      <c r="H234" s="13" t="n">
        <v>7250000</v>
      </c>
      <c r="I234" s="13">
        <f>+VLOOKUP(D234,'[1]BG TND'!$C$1:$C$65531,1,0)</f>
        <v/>
      </c>
      <c r="J234" s="15" t="inlineStr">
        <is>
          <t>Royalties</t>
        </is>
      </c>
      <c r="K234" s="16" t="n">
        <v>2083789.037</v>
      </c>
      <c r="L234" s="16" t="n">
        <v>3765242.66</v>
      </c>
      <c r="M234" s="16" t="n">
        <v>4691124.44</v>
      </c>
      <c r="N234" s="16" t="n">
        <v>5551076.024</v>
      </c>
      <c r="O234" s="17" t="n">
        <v>6338031.865</v>
      </c>
      <c r="P234" s="18" t="n">
        <v>5519780.52</v>
      </c>
      <c r="Q234" s="19" t="n">
        <v>4349735.093</v>
      </c>
      <c r="R234" s="19" t="n">
        <v>6461857.834</v>
      </c>
      <c r="S234" s="19" t="n">
        <v>6802185.08</v>
      </c>
      <c r="T234" s="20" t="inlineStr">
        <is>
          <t>Autres Charges d'exploitation</t>
        </is>
      </c>
      <c r="U234" s="20" t="inlineStr">
        <is>
          <t>Autres Charges d'exploitation</t>
        </is>
      </c>
      <c r="V234" s="20" t="inlineStr">
        <is>
          <t>Royalties</t>
        </is>
      </c>
      <c r="W234" s="17">
        <f>O234-N234</f>
        <v/>
      </c>
      <c r="X234" s="17">
        <f>#REF!-O234</f>
        <v/>
      </c>
    </row>
    <row r="235" ht="15" customHeight="1">
      <c r="A235" s="1" t="inlineStr">
        <is>
          <t>PL</t>
        </is>
      </c>
      <c r="B235" s="1" t="inlineStr">
        <is>
          <t>PL</t>
        </is>
      </c>
      <c r="C235" s="1" t="inlineStr">
        <is>
          <t>7</t>
        </is>
      </c>
      <c r="D235" s="13" t="n">
        <v>7310000</v>
      </c>
      <c r="E235" s="14" t="n"/>
      <c r="F235" s="14" t="n">
        <v>7310000</v>
      </c>
      <c r="G235" s="14" t="n"/>
      <c r="H235" s="13" t="n">
        <v>7310000</v>
      </c>
      <c r="I235" s="13">
        <f>+VLOOKUP(D235,'[1]BG TND'!$C$1:$C$65531,1,0)</f>
        <v/>
      </c>
      <c r="J235" s="15" t="inlineStr">
        <is>
          <t>Salaries Basic</t>
        </is>
      </c>
      <c r="K235" s="16" t="n">
        <v>15530661.411</v>
      </c>
      <c r="L235" s="16" t="n">
        <v>17264041.79</v>
      </c>
      <c r="M235" s="16" t="n">
        <v>16676220.91</v>
      </c>
      <c r="N235" s="16" t="n">
        <v>18381187.939</v>
      </c>
      <c r="O235" s="17" t="n">
        <v>20786428.798</v>
      </c>
      <c r="P235" s="18" t="n">
        <v>23729874.625</v>
      </c>
      <c r="Q235" s="19" t="n">
        <v>22380264.726</v>
      </c>
      <c r="R235" s="19" t="n">
        <v>26951486.747</v>
      </c>
      <c r="S235" s="19" t="n">
        <v>28421124.297</v>
      </c>
      <c r="T235" s="20" t="inlineStr">
        <is>
          <t>Charges de personnel</t>
        </is>
      </c>
      <c r="U235" s="20" t="inlineStr">
        <is>
          <t>Charges de personnel</t>
        </is>
      </c>
      <c r="V235" s="20" t="inlineStr">
        <is>
          <t>Salaires</t>
        </is>
      </c>
      <c r="W235" s="17">
        <f>O235-N235</f>
        <v/>
      </c>
      <c r="X235" s="17">
        <f>#REF!-O235</f>
        <v/>
      </c>
    </row>
    <row r="236" ht="15" customHeight="1">
      <c r="A236" s="1" t="inlineStr">
        <is>
          <t>PL</t>
        </is>
      </c>
      <c r="B236" s="1" t="inlineStr">
        <is>
          <t>PL</t>
        </is>
      </c>
      <c r="C236" s="1" t="inlineStr">
        <is>
          <t>7</t>
        </is>
      </c>
      <c r="D236" s="24" t="n">
        <v>7311000</v>
      </c>
      <c r="E236" s="25" t="n"/>
      <c r="F236" s="25" t="n"/>
      <c r="G236" s="25" t="n"/>
      <c r="H236" s="13" t="n">
        <v>7311000</v>
      </c>
      <c r="I236" s="13">
        <f>+VLOOKUP(D236,'[1]BG TND'!$C$1:$C$65531,1,0)</f>
        <v/>
      </c>
      <c r="J236" s="26" t="inlineStr">
        <is>
          <t>Salaries - Non Deductible</t>
        </is>
      </c>
      <c r="K236" s="19" t="n">
        <v>0</v>
      </c>
      <c r="L236" s="19" t="n">
        <v>0</v>
      </c>
      <c r="M236" s="19" t="n">
        <v>0</v>
      </c>
      <c r="N236" s="19" t="n">
        <v>6774.56</v>
      </c>
      <c r="O236" s="17" t="n">
        <v>25650.138</v>
      </c>
      <c r="P236" s="18" t="n">
        <v>15891</v>
      </c>
      <c r="Q236" s="19" t="n">
        <v>1398.614</v>
      </c>
      <c r="R236" s="19" t="n">
        <v>0</v>
      </c>
      <c r="S236" s="19" t="n">
        <v>0</v>
      </c>
      <c r="T236" s="1" t="inlineStr">
        <is>
          <t>Charges de personnel</t>
        </is>
      </c>
      <c r="U236" s="1" t="inlineStr">
        <is>
          <t>Charges de personnel</t>
        </is>
      </c>
      <c r="V236" s="20" t="inlineStr">
        <is>
          <t>Charges connexes au salaire</t>
        </is>
      </c>
      <c r="W236" s="17">
        <f>O236-N236</f>
        <v/>
      </c>
      <c r="X236" s="17">
        <f>#REF!-O236</f>
        <v/>
      </c>
    </row>
    <row r="237" ht="15" customHeight="1">
      <c r="A237" s="1" t="inlineStr">
        <is>
          <t>PL</t>
        </is>
      </c>
      <c r="B237" s="1" t="inlineStr">
        <is>
          <t>PL</t>
        </is>
      </c>
      <c r="C237" s="1" t="inlineStr">
        <is>
          <t>7</t>
        </is>
      </c>
      <c r="D237" s="33" t="n">
        <v>7325000</v>
      </c>
      <c r="E237" s="25" t="n"/>
      <c r="F237" s="25" t="n"/>
      <c r="G237" s="25" t="n"/>
      <c r="H237" s="33" t="n">
        <v>7325000</v>
      </c>
      <c r="I237" s="13">
        <f>+VLOOKUP(D237,'[1]BG TND'!$C$1:$C$65531,1,0)</f>
        <v/>
      </c>
      <c r="J237" t="inlineStr">
        <is>
          <t>Salaries - Accrued Payroll Expenses</t>
        </is>
      </c>
      <c r="O237" s="35" t="n">
        <v>1525917.033</v>
      </c>
      <c r="P237" s="36" t="n">
        <v>-591323.132</v>
      </c>
      <c r="Q237" s="37" t="n">
        <v>13990.826</v>
      </c>
      <c r="R237" s="37" t="n">
        <v>341506.535</v>
      </c>
      <c r="S237" s="37" t="n">
        <v>152116.478</v>
      </c>
      <c r="U237" s="1" t="inlineStr">
        <is>
          <t>Charges de personnel</t>
        </is>
      </c>
      <c r="V237" s="20" t="inlineStr">
        <is>
          <t>Salaires</t>
        </is>
      </c>
      <c r="W237" s="17">
        <f>O237-N237</f>
        <v/>
      </c>
      <c r="X237" s="17">
        <f>#REF!-O237</f>
        <v/>
      </c>
    </row>
    <row r="238" ht="15" customHeight="1">
      <c r="A238" s="1" t="inlineStr">
        <is>
          <t>PL</t>
        </is>
      </c>
      <c r="B238" s="1" t="inlineStr">
        <is>
          <t>PL</t>
        </is>
      </c>
      <c r="C238" s="1" t="inlineStr">
        <is>
          <t>7</t>
        </is>
      </c>
      <c r="D238" s="13" t="n">
        <v>7330000</v>
      </c>
      <c r="E238" s="14" t="n"/>
      <c r="F238" s="14" t="n">
        <v>7330000</v>
      </c>
      <c r="G238" s="14" t="n"/>
      <c r="H238" s="13" t="n">
        <v>7330000</v>
      </c>
      <c r="I238" s="13">
        <f>+VLOOKUP(D238,'[1]BG TND'!$C$1:$C$65531,1,0)</f>
        <v/>
      </c>
      <c r="J238" s="15" t="inlineStr">
        <is>
          <t>Salaries Overtime</t>
        </is>
      </c>
      <c r="K238" s="16" t="n">
        <v>4626497.517</v>
      </c>
      <c r="L238" s="16" t="n">
        <v>3497056.07</v>
      </c>
      <c r="M238" s="16" t="n">
        <v>1509068.18</v>
      </c>
      <c r="N238" s="16" t="n">
        <v>1005791.195</v>
      </c>
      <c r="O238" s="17" t="n">
        <v>1316209.29</v>
      </c>
      <c r="P238" s="18" t="n">
        <v>1649804.613</v>
      </c>
      <c r="Q238" s="19" t="n">
        <v>1441190.807</v>
      </c>
      <c r="R238" s="19" t="n">
        <v>1588387.092</v>
      </c>
      <c r="S238" s="19" t="n">
        <v>1465139.526</v>
      </c>
      <c r="T238" s="20" t="inlineStr">
        <is>
          <t>Charges de personnel</t>
        </is>
      </c>
      <c r="U238" s="20" t="inlineStr">
        <is>
          <t>Charges de personnel</t>
        </is>
      </c>
      <c r="V238" s="20" t="inlineStr">
        <is>
          <t>Salaires</t>
        </is>
      </c>
      <c r="W238" s="17">
        <f>O238-N238</f>
        <v/>
      </c>
      <c r="X238" s="17">
        <f>#REF!-O238</f>
        <v/>
      </c>
    </row>
    <row r="239" ht="15" customHeight="1">
      <c r="A239" s="1" t="inlineStr">
        <is>
          <t>PL</t>
        </is>
      </c>
      <c r="B239" s="1" t="inlineStr">
        <is>
          <t>PL</t>
        </is>
      </c>
      <c r="C239" s="1" t="inlineStr">
        <is>
          <t>7</t>
        </is>
      </c>
      <c r="D239" s="13" t="n">
        <v>7340000</v>
      </c>
      <c r="E239" s="14" t="n"/>
      <c r="F239" s="14" t="n">
        <v>7340000</v>
      </c>
      <c r="G239" s="14" t="n"/>
      <c r="H239" s="13" t="n">
        <v>7340000</v>
      </c>
      <c r="I239" s="13">
        <f>+VLOOKUP(D239,'[1]BG TND'!$C$1:$C$65531,1,0)</f>
        <v/>
      </c>
      <c r="J239" s="15" t="inlineStr">
        <is>
          <t>Salaries Bonus</t>
        </is>
      </c>
      <c r="K239" s="16" t="n">
        <v>3555315.963027366</v>
      </c>
      <c r="L239" s="16" t="n">
        <v>2939035.1</v>
      </c>
      <c r="M239" s="16" t="n">
        <v>4523185.34</v>
      </c>
      <c r="N239" s="16" t="n">
        <v>1594188.395</v>
      </c>
      <c r="O239" s="17" t="n">
        <v>-1075267.515</v>
      </c>
      <c r="P239" s="18" t="n">
        <v>823639.659</v>
      </c>
      <c r="Q239" s="19" t="n">
        <v>1639161.053</v>
      </c>
      <c r="R239" s="19" t="n">
        <v>-1695666.286</v>
      </c>
      <c r="S239" s="19" t="n">
        <v>345332.916</v>
      </c>
      <c r="T239" s="20" t="inlineStr">
        <is>
          <t>Charges de personnel</t>
        </is>
      </c>
      <c r="U239" s="20" t="inlineStr">
        <is>
          <t>Charges de personnel</t>
        </is>
      </c>
      <c r="V239" s="20" t="inlineStr">
        <is>
          <t>Salaires</t>
        </is>
      </c>
      <c r="W239" s="17">
        <f>O239-N239</f>
        <v/>
      </c>
      <c r="X239" s="17">
        <f>#REF!-O239</f>
        <v/>
      </c>
    </row>
    <row r="240" ht="15" customHeight="1">
      <c r="A240" s="1" t="inlineStr">
        <is>
          <t>PL</t>
        </is>
      </c>
      <c r="B240" s="1" t="inlineStr">
        <is>
          <t>PL</t>
        </is>
      </c>
      <c r="C240" s="1" t="inlineStr">
        <is>
          <t>7</t>
        </is>
      </c>
      <c r="D240" s="33" t="n">
        <v>7341000</v>
      </c>
      <c r="E240" s="25" t="n"/>
      <c r="F240" s="25" t="n"/>
      <c r="G240" s="25" t="n"/>
      <c r="H240" s="33" t="n">
        <v>7341000</v>
      </c>
      <c r="I240" s="13">
        <f>+VLOOKUP(D240,'[1]BG TND'!$C$1:$C$65531,1,0)</f>
        <v/>
      </c>
      <c r="J240" t="inlineStr">
        <is>
          <t>Salaries Bonus Central</t>
        </is>
      </c>
      <c r="O240" s="35" t="n">
        <v>127295.598</v>
      </c>
      <c r="P240" s="36" t="n">
        <v>93024.74099999999</v>
      </c>
      <c r="Q240" s="37" t="n">
        <v>-49293.087</v>
      </c>
      <c r="R240" s="37" t="n">
        <v>590390.519</v>
      </c>
      <c r="S240" s="37" t="n">
        <v>309949.823</v>
      </c>
      <c r="U240" s="1" t="inlineStr">
        <is>
          <t>Charges de personnel</t>
        </is>
      </c>
      <c r="V240" s="20" t="inlineStr">
        <is>
          <t>Salaires</t>
        </is>
      </c>
      <c r="W240" s="17">
        <f>O240-N240</f>
        <v/>
      </c>
      <c r="X240" s="17">
        <f>#REF!-O240</f>
        <v/>
      </c>
    </row>
    <row r="241" ht="15" customHeight="1">
      <c r="A241" s="1" t="inlineStr">
        <is>
          <t>PL</t>
        </is>
      </c>
      <c r="B241" s="1" t="inlineStr">
        <is>
          <t>PL</t>
        </is>
      </c>
      <c r="C241" s="1" t="inlineStr">
        <is>
          <t>7</t>
        </is>
      </c>
      <c r="D241" s="13" t="n">
        <v>7350000</v>
      </c>
      <c r="E241" s="14" t="n"/>
      <c r="F241" s="14" t="n">
        <v>7350000</v>
      </c>
      <c r="G241" s="14" t="n"/>
      <c r="H241" s="13" t="n">
        <v>7350000</v>
      </c>
      <c r="I241" s="13">
        <f>+VLOOKUP(D241,'[1]BG TND'!$C$1:$C$65531,1,0)</f>
        <v/>
      </c>
      <c r="J241" s="15" t="inlineStr">
        <is>
          <t>Leaving Indemnities</t>
        </is>
      </c>
      <c r="K241" s="16" t="n">
        <v>389372.114</v>
      </c>
      <c r="L241" s="16" t="n">
        <v>898773.22</v>
      </c>
      <c r="M241" s="16" t="n">
        <v>131935.99</v>
      </c>
      <c r="N241" s="16" t="n">
        <v>562051.49</v>
      </c>
      <c r="O241" s="17" t="n">
        <v>187635.61</v>
      </c>
      <c r="P241" s="18" t="n">
        <v>0</v>
      </c>
      <c r="Q241" s="19" t="n">
        <v>51991.68</v>
      </c>
      <c r="R241" s="19" t="n">
        <v>0</v>
      </c>
      <c r="S241" s="19" t="n">
        <v>48933.429</v>
      </c>
      <c r="T241" s="20" t="inlineStr">
        <is>
          <t>Charges de personnel</t>
        </is>
      </c>
      <c r="U241" s="20" t="inlineStr">
        <is>
          <t>Charges de personnel</t>
        </is>
      </c>
      <c r="V241" s="20" t="inlineStr">
        <is>
          <t>Salaires</t>
        </is>
      </c>
      <c r="W241" s="17">
        <f>O241-N241</f>
        <v/>
      </c>
      <c r="X241" s="17">
        <f>#REF!-O241</f>
        <v/>
      </c>
    </row>
    <row r="242" ht="15" customHeight="1">
      <c r="A242" s="1" t="inlineStr">
        <is>
          <t>PL</t>
        </is>
      </c>
      <c r="B242" s="1" t="inlineStr">
        <is>
          <t>PL</t>
        </is>
      </c>
      <c r="C242" s="1" t="inlineStr">
        <is>
          <t>7</t>
        </is>
      </c>
      <c r="D242" s="13" t="n">
        <v>7370010</v>
      </c>
      <c r="E242" s="14" t="n"/>
      <c r="F242" s="14" t="n">
        <v>7370010</v>
      </c>
      <c r="G242" s="14" t="n"/>
      <c r="H242" s="13" t="n">
        <v>7370010</v>
      </c>
      <c r="I242" s="13">
        <f>+VLOOKUP(D242,'[1]BG TND'!$C$1:$C$65531,1,0)</f>
        <v/>
      </c>
      <c r="J242" s="15" t="inlineStr">
        <is>
          <t>Social Security</t>
        </is>
      </c>
      <c r="K242" s="16" t="n">
        <v>3563997.574904292</v>
      </c>
      <c r="L242" s="16" t="n">
        <v>3765106.84</v>
      </c>
      <c r="M242" s="16" t="n">
        <v>3492156.59</v>
      </c>
      <c r="N242" s="16" t="n">
        <v>3342719.785</v>
      </c>
      <c r="O242" s="17" t="n">
        <v>3674587.934</v>
      </c>
      <c r="P242" s="18" t="n">
        <v>4298795.954</v>
      </c>
      <c r="Q242" s="19" t="n">
        <v>4707607.675</v>
      </c>
      <c r="R242" s="19" t="n">
        <v>4835303.16</v>
      </c>
      <c r="S242" s="19" t="n">
        <v>5465793.815</v>
      </c>
      <c r="T242" s="20" t="inlineStr">
        <is>
          <t>Charges de personnel</t>
        </is>
      </c>
      <c r="U242" s="20" t="inlineStr">
        <is>
          <t>Charges de personnel</t>
        </is>
      </c>
      <c r="V242" s="20" t="inlineStr">
        <is>
          <t>Charges sociales patronales</t>
        </is>
      </c>
      <c r="W242" s="17">
        <f>O242-N242</f>
        <v/>
      </c>
      <c r="X242" s="17">
        <f>#REF!-O242</f>
        <v/>
      </c>
    </row>
    <row r="243" ht="15" customHeight="1">
      <c r="A243" s="1" t="inlineStr">
        <is>
          <t>PL</t>
        </is>
      </c>
      <c r="B243" s="1" t="inlineStr">
        <is>
          <t>PL</t>
        </is>
      </c>
      <c r="C243" s="1" t="inlineStr">
        <is>
          <t>7</t>
        </is>
      </c>
      <c r="D243" s="13" t="n">
        <v>7370020</v>
      </c>
      <c r="E243" s="14" t="n"/>
      <c r="F243" s="14" t="n">
        <v>7370020</v>
      </c>
      <c r="G243" s="14" t="n"/>
      <c r="H243" s="13" t="n">
        <v>7370020</v>
      </c>
      <c r="I243" s="13">
        <f>+VLOOKUP(D243,'[1]BG TND'!$C$1:$C$65531,1,0)</f>
        <v/>
      </c>
      <c r="J243" s="15" t="inlineStr">
        <is>
          <t>Local Social Tax 1</t>
        </is>
      </c>
      <c r="K243" s="16" t="n">
        <v>273366.542</v>
      </c>
      <c r="L243" s="16" t="n">
        <v>293384.24</v>
      </c>
      <c r="M243" s="16" t="n">
        <v>273133.59</v>
      </c>
      <c r="N243" s="16" t="n">
        <v>338818.784</v>
      </c>
      <c r="O243" s="17" t="n">
        <v>298280.674</v>
      </c>
      <c r="P243" s="18" t="n">
        <v>340979.413</v>
      </c>
      <c r="Q243" s="19" t="n">
        <v>333195.306</v>
      </c>
      <c r="R243" s="19" t="n">
        <v>383949.861</v>
      </c>
      <c r="S243" s="19" t="n">
        <v>442315.984</v>
      </c>
      <c r="T243" s="20" t="inlineStr">
        <is>
          <t>Charges de personnel</t>
        </is>
      </c>
      <c r="U243" s="20" t="inlineStr">
        <is>
          <t>Charges de personnel</t>
        </is>
      </c>
      <c r="V243" s="20" t="inlineStr">
        <is>
          <t>Charges sociales patronales</t>
        </is>
      </c>
      <c r="W243" s="17">
        <f>O243-N243</f>
        <v/>
      </c>
      <c r="X243" s="17">
        <f>#REF!-O243</f>
        <v/>
      </c>
    </row>
    <row r="244" ht="15" customHeight="1">
      <c r="A244" s="1" t="inlineStr">
        <is>
          <t>PL</t>
        </is>
      </c>
      <c r="B244" s="1" t="inlineStr">
        <is>
          <t>PL</t>
        </is>
      </c>
      <c r="C244" s="1" t="inlineStr">
        <is>
          <t>7</t>
        </is>
      </c>
      <c r="D244" s="24" t="n">
        <v>7380020</v>
      </c>
      <c r="E244" s="25" t="n"/>
      <c r="F244" s="25" t="n"/>
      <c r="G244" s="25" t="n"/>
      <c r="H244" s="13" t="n">
        <v>7380020</v>
      </c>
      <c r="I244" s="13">
        <f>+VLOOKUP(D244,'[1]BG TND'!$C$1:$C$65531,1,0)</f>
        <v/>
      </c>
      <c r="J244" s="26" t="inlineStr">
        <is>
          <t>Local Employee Insurance 1</t>
        </is>
      </c>
      <c r="K244" s="19" t="n">
        <v>0</v>
      </c>
      <c r="L244" s="19" t="n">
        <v>0</v>
      </c>
      <c r="M244" s="19" t="n">
        <v>0</v>
      </c>
      <c r="N244" s="19" t="n">
        <v>87981.19899999999</v>
      </c>
      <c r="O244" s="17" t="n">
        <v>876406.173</v>
      </c>
      <c r="P244" s="18" t="n">
        <v>679666.419</v>
      </c>
      <c r="Q244" s="19" t="n">
        <v>832412.2340000001</v>
      </c>
      <c r="R244" s="19" t="n">
        <v>727164.257</v>
      </c>
      <c r="S244" s="19" t="n">
        <v>1032481.412</v>
      </c>
      <c r="T244" s="1" t="inlineStr">
        <is>
          <t>Charges de personnel</t>
        </is>
      </c>
      <c r="U244" s="1" t="inlineStr">
        <is>
          <t>Charges de personnel</t>
        </is>
      </c>
      <c r="V244" s="20" t="inlineStr">
        <is>
          <t>Charges connexes au salaire</t>
        </is>
      </c>
      <c r="W244" s="17">
        <f>O244-N244</f>
        <v/>
      </c>
      <c r="X244" s="17">
        <f>#REF!-O244</f>
        <v/>
      </c>
    </row>
    <row r="245" ht="15" customHeight="1">
      <c r="A245" s="1" t="inlineStr">
        <is>
          <t>PL</t>
        </is>
      </c>
      <c r="B245" s="1" t="inlineStr">
        <is>
          <t>PL</t>
        </is>
      </c>
      <c r="C245" s="1" t="inlineStr">
        <is>
          <t>7</t>
        </is>
      </c>
      <c r="D245" s="24" t="n">
        <v>7380030</v>
      </c>
      <c r="E245" s="25" t="n"/>
      <c r="F245" s="25" t="n"/>
      <c r="G245" s="25" t="n"/>
      <c r="H245" s="13" t="n">
        <v>7380030</v>
      </c>
      <c r="I245" s="13">
        <f>+VLOOKUP(D245,'[1]BG TND'!$C$1:$C$65531,1,0)</f>
        <v/>
      </c>
      <c r="J245" s="26" t="inlineStr">
        <is>
          <t>Local Employee Insurance 2</t>
        </is>
      </c>
      <c r="K245" s="19" t="n">
        <v>0</v>
      </c>
      <c r="L245" s="19" t="n">
        <v>0</v>
      </c>
      <c r="M245" s="19" t="n">
        <v>0</v>
      </c>
      <c r="N245" s="19" t="n">
        <v>17932.846</v>
      </c>
      <c r="O245" s="17" t="n">
        <v>180053.324</v>
      </c>
      <c r="P245" s="18" t="n">
        <v>144454.737</v>
      </c>
      <c r="Q245" s="19" t="n">
        <v>134110.912</v>
      </c>
      <c r="R245" s="19" t="n">
        <v>157076.685</v>
      </c>
      <c r="S245" s="19" t="n">
        <v>204461.803</v>
      </c>
      <c r="T245" s="1" t="inlineStr">
        <is>
          <t>Charges de personnel</t>
        </is>
      </c>
      <c r="U245" s="1" t="inlineStr">
        <is>
          <t>Charges de personnel</t>
        </is>
      </c>
      <c r="V245" s="20" t="inlineStr">
        <is>
          <t>Charges connexes au salaire</t>
        </is>
      </c>
      <c r="W245" s="17">
        <f>O245-N245</f>
        <v/>
      </c>
      <c r="X245" s="17">
        <f>#REF!-O245</f>
        <v/>
      </c>
    </row>
    <row r="246" ht="15" customHeight="1">
      <c r="A246" s="1" t="inlineStr">
        <is>
          <t>PL</t>
        </is>
      </c>
      <c r="B246" s="1" t="inlineStr">
        <is>
          <t>PL</t>
        </is>
      </c>
      <c r="C246" s="1" t="inlineStr">
        <is>
          <t>7</t>
        </is>
      </c>
      <c r="D246" s="13" t="n">
        <v>7415000</v>
      </c>
      <c r="E246" s="14" t="n"/>
      <c r="F246" s="14" t="n">
        <v>7415000</v>
      </c>
      <c r="G246" s="14" t="n"/>
      <c r="H246" s="13" t="n">
        <v>7415000</v>
      </c>
      <c r="I246" s="13">
        <f>+VLOOKUP(D246,'[1]BG TND'!$C$1:$C$65531,1,0)</f>
        <v/>
      </c>
      <c r="J246" s="15" t="inlineStr">
        <is>
          <t>Local Medical</t>
        </is>
      </c>
      <c r="K246" s="16" t="n">
        <v>1754.56</v>
      </c>
      <c r="L246" s="16" t="n">
        <v>417.91</v>
      </c>
      <c r="M246" s="16" t="n">
        <v>60364.95</v>
      </c>
      <c r="N246" s="16" t="n">
        <v>93667.814</v>
      </c>
      <c r="O246" s="17" t="n">
        <v>96783.00199999999</v>
      </c>
      <c r="P246" s="18" t="n">
        <v>103746.422</v>
      </c>
      <c r="Q246" s="19" t="n">
        <v>132717.342</v>
      </c>
      <c r="R246" s="19" t="n">
        <v>143816.473</v>
      </c>
      <c r="S246" s="19" t="n">
        <v>134295.116</v>
      </c>
      <c r="T246" s="20" t="inlineStr">
        <is>
          <t>Charges de personnel</t>
        </is>
      </c>
      <c r="U246" s="20" t="inlineStr">
        <is>
          <t>Charges de personnel</t>
        </is>
      </c>
      <c r="V246" s="20" t="inlineStr">
        <is>
          <t>Charges connexes au salaire</t>
        </is>
      </c>
      <c r="W246" s="17">
        <f>O246-N246</f>
        <v/>
      </c>
      <c r="X246" s="17">
        <f>#REF!-O246</f>
        <v/>
      </c>
    </row>
    <row r="247" ht="15" customHeight="1">
      <c r="A247" s="1" t="inlineStr">
        <is>
          <t>PL</t>
        </is>
      </c>
      <c r="B247" s="1" t="inlineStr">
        <is>
          <t>PL</t>
        </is>
      </c>
      <c r="C247" s="1" t="inlineStr">
        <is>
          <t>7</t>
        </is>
      </c>
      <c r="D247" s="13" t="n">
        <v>7428000</v>
      </c>
      <c r="E247" s="14" t="n"/>
      <c r="F247" s="14" t="n">
        <v>7428000</v>
      </c>
      <c r="G247" s="14" t="n"/>
      <c r="H247" s="13" t="n">
        <v>7428000</v>
      </c>
      <c r="I247" s="13">
        <f>+VLOOKUP(D247,'[1]BG TND'!$C$1:$C$65531,1,0)</f>
        <v/>
      </c>
      <c r="J247" s="15" t="inlineStr">
        <is>
          <t>Employee Transport</t>
        </is>
      </c>
      <c r="K247" s="16" t="n">
        <v>1427126.44</v>
      </c>
      <c r="L247" s="16" t="n">
        <v>1515890.61</v>
      </c>
      <c r="M247" s="16" t="n">
        <v>1247880.41</v>
      </c>
      <c r="N247" s="16" t="n">
        <v>1286310.542</v>
      </c>
      <c r="O247" s="17" t="n">
        <v>1510610.369</v>
      </c>
      <c r="P247" s="18" t="n">
        <v>1469925.082</v>
      </c>
      <c r="Q247" s="19" t="n">
        <v>1626963.387</v>
      </c>
      <c r="R247" s="19" t="n">
        <v>2208653.343</v>
      </c>
      <c r="S247" s="19" t="n">
        <v>2990260.122</v>
      </c>
      <c r="T247" s="20" t="inlineStr">
        <is>
          <t>Autres Charges d'exploitation</t>
        </is>
      </c>
      <c r="U247" s="20" t="inlineStr">
        <is>
          <t>Autres Charges d'exploitation</t>
        </is>
      </c>
      <c r="V247" s="20" t="inlineStr">
        <is>
          <t>Transport Personnel</t>
        </is>
      </c>
      <c r="W247" s="17">
        <f>O247-N247</f>
        <v/>
      </c>
      <c r="X247" s="17">
        <f>#REF!-O247</f>
        <v/>
      </c>
    </row>
    <row r="248" ht="15" customHeight="1">
      <c r="A248" s="1" t="inlineStr">
        <is>
          <t>PL</t>
        </is>
      </c>
      <c r="B248" s="1" t="inlineStr">
        <is>
          <t>PL</t>
        </is>
      </c>
      <c r="C248" s="1" t="inlineStr">
        <is>
          <t>7</t>
        </is>
      </c>
      <c r="D248" s="13" t="n">
        <v>7429000</v>
      </c>
      <c r="E248" s="14" t="n"/>
      <c r="F248" s="14" t="n">
        <v>7429000</v>
      </c>
      <c r="G248" s="14" t="n"/>
      <c r="H248" s="13" t="n">
        <v>7429000</v>
      </c>
      <c r="I248" s="13">
        <f>+VLOOKUP(D248,'[1]BG TND'!$C$1:$C$65531,1,0)</f>
        <v/>
      </c>
      <c r="J248" s="15" t="inlineStr">
        <is>
          <t>Stat Retirment Fee</t>
        </is>
      </c>
      <c r="K248" s="16" t="n">
        <v>57441.298</v>
      </c>
      <c r="L248" s="16" t="n">
        <v>110558.81</v>
      </c>
      <c r="M248" s="16" t="n">
        <v>-9809.02</v>
      </c>
      <c r="N248" s="16" t="n">
        <v>101564.525</v>
      </c>
      <c r="O248" s="17" t="n">
        <v>264451.516</v>
      </c>
      <c r="P248" s="18" t="n">
        <v>243692.249</v>
      </c>
      <c r="Q248" s="19" t="n">
        <v>-28486.894</v>
      </c>
      <c r="R248" s="19" t="n">
        <v>114147.06</v>
      </c>
      <c r="S248" s="19" t="n">
        <v>396962.037</v>
      </c>
      <c r="T248" s="20" t="inlineStr">
        <is>
          <t>Charges de personnel</t>
        </is>
      </c>
      <c r="U248" s="20" t="inlineStr">
        <is>
          <t>Charges de personnel</t>
        </is>
      </c>
      <c r="V248" s="20" t="inlineStr">
        <is>
          <t>Charges connexes au salaire</t>
        </is>
      </c>
      <c r="W248" s="17">
        <f>O248-N248</f>
        <v/>
      </c>
      <c r="X248" s="17">
        <f>#REF!-O248</f>
        <v/>
      </c>
    </row>
    <row r="249" ht="15" customHeight="1">
      <c r="A249" s="1" t="inlineStr">
        <is>
          <t>PL</t>
        </is>
      </c>
      <c r="B249" s="1" t="inlineStr">
        <is>
          <t>PL</t>
        </is>
      </c>
      <c r="C249" s="1" t="inlineStr">
        <is>
          <t>7</t>
        </is>
      </c>
      <c r="D249" s="13" t="n">
        <v>7430000</v>
      </c>
      <c r="E249" s="14" t="n"/>
      <c r="F249" s="14" t="n">
        <v>7430000</v>
      </c>
      <c r="G249" s="14" t="n"/>
      <c r="H249" s="13" t="n">
        <v>7430000</v>
      </c>
      <c r="I249" s="13">
        <f>+VLOOKUP(D249,'[1]BG TND'!$C$1:$C$65531,1,0)</f>
        <v/>
      </c>
      <c r="J249" s="15" t="inlineStr">
        <is>
          <t>Local Accom Rent</t>
        </is>
      </c>
      <c r="K249" s="16" t="n">
        <v>19442.064</v>
      </c>
      <c r="L249" s="16" t="n">
        <v>9857.65</v>
      </c>
      <c r="M249" s="16" t="n">
        <v>0</v>
      </c>
      <c r="N249" s="16" t="n">
        <v>0</v>
      </c>
      <c r="O249" s="17" t="n">
        <v>0</v>
      </c>
      <c r="P249" s="18" t="n">
        <v>0</v>
      </c>
      <c r="Q249" s="19" t="n">
        <v>0</v>
      </c>
      <c r="R249" s="19" t="n">
        <v>0</v>
      </c>
      <c r="S249" s="19" t="n">
        <v>0</v>
      </c>
      <c r="T249" s="20" t="inlineStr">
        <is>
          <t>Charges de personnel</t>
        </is>
      </c>
      <c r="U249" s="20" t="inlineStr">
        <is>
          <t>Charges de personnel</t>
        </is>
      </c>
      <c r="V249" s="20" t="inlineStr">
        <is>
          <t>Charges connexes au salaire</t>
        </is>
      </c>
      <c r="W249" s="17">
        <f>O249-N249</f>
        <v/>
      </c>
      <c r="X249" s="17">
        <f>#REF!-O249</f>
        <v/>
      </c>
    </row>
    <row r="250" ht="15" customHeight="1">
      <c r="A250" s="1" t="inlineStr">
        <is>
          <t>PL</t>
        </is>
      </c>
      <c r="B250" s="1" t="inlineStr">
        <is>
          <t>PL</t>
        </is>
      </c>
      <c r="C250" s="1" t="inlineStr">
        <is>
          <t>7</t>
        </is>
      </c>
      <c r="D250" s="13" t="n">
        <v>7440000</v>
      </c>
      <c r="E250" s="14" t="n"/>
      <c r="F250" s="14" t="n">
        <v>7440000</v>
      </c>
      <c r="G250" s="14" t="n"/>
      <c r="H250" s="13" t="n">
        <v>7440000</v>
      </c>
      <c r="I250" s="13">
        <f>+VLOOKUP(D250,'[1]BG TND'!$C$1:$C$65531,1,0)</f>
        <v/>
      </c>
      <c r="J250" s="15" t="inlineStr">
        <is>
          <t>Cafeteria Services</t>
        </is>
      </c>
      <c r="K250" s="16" t="n">
        <v>0</v>
      </c>
      <c r="L250" s="16" t="n">
        <v>3989.28</v>
      </c>
      <c r="M250" s="16" t="n">
        <v>10126.31</v>
      </c>
      <c r="N250" s="16" t="n">
        <v>12704.16</v>
      </c>
      <c r="O250" s="17" t="n">
        <v>15456.6</v>
      </c>
      <c r="P250" s="18" t="n">
        <v>21917.729</v>
      </c>
      <c r="Q250" s="19" t="n">
        <v>8110.428</v>
      </c>
      <c r="R250" s="19" t="n">
        <v>76677.27</v>
      </c>
      <c r="S250" s="19" t="n">
        <v>41407.806</v>
      </c>
      <c r="T250" s="20" t="inlineStr">
        <is>
          <t>Autres Charges d'exploitation</t>
        </is>
      </c>
      <c r="U250" s="20" t="inlineStr">
        <is>
          <t>Autres Charges d'exploitation</t>
        </is>
      </c>
      <c r="V250" s="20" t="inlineStr">
        <is>
          <t>Réception</t>
        </is>
      </c>
      <c r="W250" s="17">
        <f>O250-N250</f>
        <v/>
      </c>
      <c r="X250" s="17">
        <f>#REF!-O250</f>
        <v/>
      </c>
    </row>
    <row r="251" ht="15" customHeight="1">
      <c r="A251" s="1" t="inlineStr">
        <is>
          <t>PL</t>
        </is>
      </c>
      <c r="B251" s="1" t="inlineStr">
        <is>
          <t>PL</t>
        </is>
      </c>
      <c r="C251" s="1" t="inlineStr">
        <is>
          <t>7</t>
        </is>
      </c>
      <c r="D251" s="13" t="n">
        <v>7448000</v>
      </c>
      <c r="E251" s="14" t="n"/>
      <c r="F251" s="14" t="n">
        <v>7448000</v>
      </c>
      <c r="G251" s="14" t="n"/>
      <c r="H251" s="13" t="n">
        <v>7448000</v>
      </c>
      <c r="I251" s="13">
        <f>+VLOOKUP(D251,'[1]BG TND'!$C$1:$C$65531,1,0)</f>
        <v/>
      </c>
      <c r="J251" s="15" t="inlineStr">
        <is>
          <t>Local Bens Other</t>
        </is>
      </c>
      <c r="K251" s="16" t="n">
        <v>311382.817</v>
      </c>
      <c r="L251" s="16" t="n">
        <v>599414.5699999999</v>
      </c>
      <c r="M251" s="16" t="n">
        <v>527958.9399999999</v>
      </c>
      <c r="N251" s="16" t="n">
        <v>569149.541</v>
      </c>
      <c r="O251" s="17" t="n">
        <v>970405.409</v>
      </c>
      <c r="P251" s="18" t="n">
        <v>1040288.372</v>
      </c>
      <c r="Q251" s="19" t="n">
        <v>698501.233</v>
      </c>
      <c r="R251" s="19" t="n">
        <v>137070.426</v>
      </c>
      <c r="S251" s="19" t="n">
        <v>-67788.925</v>
      </c>
      <c r="T251" s="20" t="inlineStr">
        <is>
          <t>Charges de personnel</t>
        </is>
      </c>
      <c r="U251" s="20" t="inlineStr">
        <is>
          <t>Charges de personnel</t>
        </is>
      </c>
      <c r="V251" s="20" t="inlineStr">
        <is>
          <t>Charges connexes au salaire</t>
        </is>
      </c>
      <c r="W251" s="17">
        <f>O251-N251</f>
        <v/>
      </c>
      <c r="X251" s="17">
        <f>#REF!-O251</f>
        <v/>
      </c>
    </row>
    <row r="252" ht="15" customHeight="1">
      <c r="A252" s="1" t="inlineStr">
        <is>
          <t>PL</t>
        </is>
      </c>
      <c r="B252" s="1" t="inlineStr">
        <is>
          <t>PL</t>
        </is>
      </c>
      <c r="C252" s="1" t="inlineStr">
        <is>
          <t>7</t>
        </is>
      </c>
      <c r="D252" s="13" t="n">
        <v>7449000</v>
      </c>
      <c r="E252" s="14" t="n"/>
      <c r="F252" s="14" t="n">
        <v>7449000</v>
      </c>
      <c r="G252" s="14" t="n"/>
      <c r="H252" s="13" t="n">
        <v>7449000</v>
      </c>
      <c r="I252" s="13">
        <f>+VLOOKUP(D252,'[1]BG TND'!$C$1:$C$65531,1,0)</f>
        <v/>
      </c>
      <c r="J252" s="15" t="inlineStr">
        <is>
          <t>Local Ben Non Deduct</t>
        </is>
      </c>
      <c r="K252" s="16" t="n">
        <v>1560</v>
      </c>
      <c r="L252" s="16" t="n">
        <v>6717</v>
      </c>
      <c r="M252" s="16" t="n">
        <v>840</v>
      </c>
      <c r="N252" s="16" t="n">
        <v>1440</v>
      </c>
      <c r="O252" s="17" t="n">
        <v>0</v>
      </c>
      <c r="P252" s="18" t="n">
        <v>0</v>
      </c>
      <c r="Q252" s="19" t="n">
        <v>0</v>
      </c>
      <c r="R252" s="19" t="n">
        <v>0</v>
      </c>
      <c r="S252" s="19" t="n">
        <v>0</v>
      </c>
      <c r="T252" s="20" t="inlineStr">
        <is>
          <t>Charges de personnel</t>
        </is>
      </c>
      <c r="U252" s="20" t="inlineStr">
        <is>
          <t>Charges de personnel</t>
        </is>
      </c>
      <c r="V252" s="20" t="inlineStr">
        <is>
          <t>Charges connexes au salaire</t>
        </is>
      </c>
      <c r="W252" s="17">
        <f>O252-N252</f>
        <v/>
      </c>
      <c r="X252" s="17">
        <f>#REF!-O252</f>
        <v/>
      </c>
    </row>
    <row r="253" ht="15" customHeight="1">
      <c r="A253" s="1" t="inlineStr">
        <is>
          <t>PL</t>
        </is>
      </c>
      <c r="B253" s="1" t="inlineStr">
        <is>
          <t>PL</t>
        </is>
      </c>
      <c r="C253" s="1" t="inlineStr">
        <is>
          <t>7</t>
        </is>
      </c>
      <c r="D253" s="13" t="n">
        <v>7465000</v>
      </c>
      <c r="E253" s="14" t="n"/>
      <c r="F253" s="14" t="n">
        <v>7465000</v>
      </c>
      <c r="G253" s="14" t="n"/>
      <c r="H253" s="13" t="n">
        <v>7465000</v>
      </c>
      <c r="I253" s="13">
        <f>+VLOOKUP(D253,'[1]BG TND'!$C$1:$C$65531,1,0)</f>
        <v/>
      </c>
      <c r="J253" s="15" t="inlineStr">
        <is>
          <t>Expat Medical</t>
        </is>
      </c>
      <c r="K253" s="16" t="n">
        <v>0</v>
      </c>
      <c r="L253" s="16" t="n">
        <v>7460</v>
      </c>
      <c r="M253" s="16" t="n">
        <v>0</v>
      </c>
      <c r="N253" s="16" t="n">
        <v>0</v>
      </c>
      <c r="O253" s="17" t="n">
        <v>0</v>
      </c>
      <c r="P253" s="18" t="n">
        <v>0</v>
      </c>
      <c r="Q253" s="19" t="n">
        <v>0</v>
      </c>
      <c r="R253" s="19" t="n">
        <v>0</v>
      </c>
      <c r="S253" s="19" t="n">
        <v>0</v>
      </c>
      <c r="T253" s="20" t="inlineStr">
        <is>
          <t>Autres Charges d'exploitation</t>
        </is>
      </c>
      <c r="U253" s="20" t="inlineStr">
        <is>
          <t>Autres Charges d'exploitation</t>
        </is>
      </c>
      <c r="V253" s="20" t="inlineStr">
        <is>
          <t>Divers</t>
        </is>
      </c>
      <c r="W253" s="17">
        <f>O253-N253</f>
        <v/>
      </c>
      <c r="X253" s="17">
        <f>#REF!-O253</f>
        <v/>
      </c>
    </row>
    <row r="254" ht="15" customHeight="1">
      <c r="A254" s="1" t="inlineStr">
        <is>
          <t>PL</t>
        </is>
      </c>
      <c r="B254" s="1" t="inlineStr">
        <is>
          <t>PL</t>
        </is>
      </c>
      <c r="C254" s="1" t="inlineStr">
        <is>
          <t>7</t>
        </is>
      </c>
      <c r="D254" s="13" t="n">
        <v>7530000</v>
      </c>
      <c r="E254" s="14" t="n"/>
      <c r="F254" s="14" t="n">
        <v>7530000</v>
      </c>
      <c r="G254" s="14" t="n"/>
      <c r="H254" s="13" t="n">
        <v>7530000</v>
      </c>
      <c r="I254" s="13">
        <f>+VLOOKUP(D254,'[1]BG TND'!$C$1:$C$65531,1,0)</f>
        <v/>
      </c>
      <c r="J254" s="15" t="inlineStr">
        <is>
          <t>Sub-Contractors Fees</t>
        </is>
      </c>
      <c r="K254" s="16" t="n">
        <v>1652701.9</v>
      </c>
      <c r="L254" s="16" t="n">
        <v>93226.92999999999</v>
      </c>
      <c r="M254" s="16" t="n">
        <v>0</v>
      </c>
      <c r="N254" s="16" t="n">
        <v>0</v>
      </c>
      <c r="O254" s="17" t="n">
        <v>0</v>
      </c>
      <c r="P254" s="18" t="n">
        <v>0</v>
      </c>
      <c r="Q254" s="19" t="n">
        <v>0</v>
      </c>
      <c r="R254" s="19" t="n">
        <v>0</v>
      </c>
      <c r="S254" s="19" t="n">
        <v>0</v>
      </c>
      <c r="T254" s="20" t="inlineStr">
        <is>
          <t>Autres Charges d'exploitation</t>
        </is>
      </c>
      <c r="U254" s="20" t="inlineStr">
        <is>
          <t>Autres Charges d'exploitation</t>
        </is>
      </c>
      <c r="V254" s="20" t="inlineStr">
        <is>
          <t>Rémunération honoraires et intermédiaire</t>
        </is>
      </c>
      <c r="W254" s="17">
        <f>O254-N254</f>
        <v/>
      </c>
      <c r="X254" s="17">
        <f>#REF!-O254</f>
        <v/>
      </c>
    </row>
    <row r="255" ht="15" customHeight="1">
      <c r="A255" s="1" t="inlineStr">
        <is>
          <t>PL</t>
        </is>
      </c>
      <c r="B255" s="1" t="inlineStr">
        <is>
          <t>PL</t>
        </is>
      </c>
      <c r="C255" s="1" t="inlineStr">
        <is>
          <t>7</t>
        </is>
      </c>
      <c r="D255" s="13" t="n">
        <v>7610000</v>
      </c>
      <c r="E255" s="14" t="n"/>
      <c r="F255" s="14" t="n">
        <v>7610000</v>
      </c>
      <c r="G255" s="14" t="n"/>
      <c r="H255" s="13" t="n">
        <v>7610000</v>
      </c>
      <c r="I255" s="13">
        <f>+VLOOKUP(D255,'[1]BG TND'!$C$1:$C$65531,1,0)</f>
        <v/>
      </c>
      <c r="J255" s="15" t="inlineStr">
        <is>
          <t>Air Fares</t>
        </is>
      </c>
      <c r="K255" s="16" t="n">
        <v>108492.862</v>
      </c>
      <c r="L255" s="16" t="n">
        <v>137531.79</v>
      </c>
      <c r="M255" s="16" t="n">
        <v>127496.07</v>
      </c>
      <c r="N255" s="16" t="n">
        <v>106194.201</v>
      </c>
      <c r="O255" s="17" t="n">
        <v>111789.365</v>
      </c>
      <c r="P255" s="18" t="n">
        <v>89143.11599999999</v>
      </c>
      <c r="Q255" s="19" t="n">
        <v>19798.004</v>
      </c>
      <c r="R255" s="19" t="n">
        <v>40195.281</v>
      </c>
      <c r="S255" s="19" t="n">
        <v>232582.996</v>
      </c>
      <c r="T255" s="20" t="inlineStr">
        <is>
          <t>Autres Charges d'exploitation</t>
        </is>
      </c>
      <c r="U255" s="20" t="inlineStr">
        <is>
          <t>Autres Charges d'exploitation</t>
        </is>
      </c>
      <c r="V255" s="20" t="inlineStr">
        <is>
          <t>Voyages et déplacements</t>
        </is>
      </c>
      <c r="W255" s="17">
        <f>O255-N255</f>
        <v/>
      </c>
      <c r="X255" s="17">
        <f>#REF!-O255</f>
        <v/>
      </c>
    </row>
    <row r="256" ht="15" customHeight="1">
      <c r="A256" s="1" t="inlineStr">
        <is>
          <t>PL</t>
        </is>
      </c>
      <c r="B256" s="1" t="inlineStr">
        <is>
          <t>PL</t>
        </is>
      </c>
      <c r="C256" s="1" t="inlineStr">
        <is>
          <t>7</t>
        </is>
      </c>
      <c r="D256" s="13" t="n">
        <v>7620000</v>
      </c>
      <c r="E256" s="14" t="n"/>
      <c r="F256" s="14" t="n">
        <v>7620000</v>
      </c>
      <c r="G256" s="14" t="n"/>
      <c r="H256" s="13" t="n">
        <v>7620000</v>
      </c>
      <c r="I256" s="13">
        <f>+VLOOKUP(D256,'[1]BG TND'!$C$1:$C$65531,1,0)</f>
        <v/>
      </c>
      <c r="J256" s="15" t="inlineStr">
        <is>
          <t>Hotels</t>
        </is>
      </c>
      <c r="K256" s="16" t="n">
        <v>0</v>
      </c>
      <c r="L256" s="16" t="n">
        <v>131357.06</v>
      </c>
      <c r="M256" s="16" t="n">
        <v>60971.33</v>
      </c>
      <c r="N256" s="16" t="n">
        <v>77037.758</v>
      </c>
      <c r="O256" s="17" t="n">
        <v>42873.74</v>
      </c>
      <c r="P256" s="18" t="n">
        <v>46214.357</v>
      </c>
      <c r="Q256" s="19" t="n">
        <v>30161.164</v>
      </c>
      <c r="R256" s="19" t="n">
        <v>104167.197</v>
      </c>
      <c r="S256" s="19" t="n">
        <v>240447.089</v>
      </c>
      <c r="T256" s="20" t="inlineStr">
        <is>
          <t>Autres Charges d'exploitation</t>
        </is>
      </c>
      <c r="U256" s="20" t="inlineStr">
        <is>
          <t>Autres Charges d'exploitation</t>
        </is>
      </c>
      <c r="V256" s="20" t="inlineStr">
        <is>
          <t>Voyages et déplacements</t>
        </is>
      </c>
      <c r="W256" s="17">
        <f>O256-N256</f>
        <v/>
      </c>
      <c r="X256" s="17">
        <f>#REF!-O256</f>
        <v/>
      </c>
    </row>
    <row r="257" ht="15" customHeight="1">
      <c r="A257" s="1" t="inlineStr">
        <is>
          <t>PL</t>
        </is>
      </c>
      <c r="B257" s="1" t="inlineStr">
        <is>
          <t>PL</t>
        </is>
      </c>
      <c r="C257" s="1" t="inlineStr">
        <is>
          <t>7</t>
        </is>
      </c>
      <c r="D257" s="24" t="n">
        <v>7630020</v>
      </c>
      <c r="E257" s="25" t="n"/>
      <c r="F257" s="25" t="n"/>
      <c r="G257" s="25" t="n"/>
      <c r="H257" s="13" t="n">
        <v>7630020</v>
      </c>
      <c r="I257" s="13">
        <f>+VLOOKUP(D257,'[1]BG TND'!$C$1:$C$65531,1,0)</f>
        <v/>
      </c>
      <c r="J257" s="26" t="inlineStr">
        <is>
          <t>Travel - Subsistence Overseas</t>
        </is>
      </c>
      <c r="K257" s="19" t="n">
        <v>0</v>
      </c>
      <c r="L257" s="19" t="n">
        <v>0</v>
      </c>
      <c r="M257" s="19" t="n">
        <v>34.59</v>
      </c>
      <c r="N257" s="16" t="n">
        <v>0</v>
      </c>
      <c r="O257" s="17" t="n">
        <v>0</v>
      </c>
      <c r="P257" s="18" t="n">
        <v>0</v>
      </c>
      <c r="Q257" s="19" t="n">
        <v>0</v>
      </c>
      <c r="R257" s="19" t="n">
        <v>0</v>
      </c>
      <c r="S257" s="19" t="n">
        <v>0</v>
      </c>
      <c r="T257" s="20" t="inlineStr">
        <is>
          <t>Autres Charges d'exploitation</t>
        </is>
      </c>
      <c r="U257" s="20" t="inlineStr">
        <is>
          <t>Autres Charges d'exploitation</t>
        </is>
      </c>
      <c r="V257" s="20" t="inlineStr">
        <is>
          <t>Voyages et déplacements</t>
        </is>
      </c>
      <c r="W257" s="17">
        <f>O257-N257</f>
        <v/>
      </c>
      <c r="X257" s="17">
        <f>#REF!-O257</f>
        <v/>
      </c>
    </row>
    <row r="258" ht="15" customHeight="1">
      <c r="A258" s="1" t="inlineStr">
        <is>
          <t>PL</t>
        </is>
      </c>
      <c r="B258" s="1" t="inlineStr">
        <is>
          <t>PL</t>
        </is>
      </c>
      <c r="C258" s="1" t="inlineStr">
        <is>
          <t>7</t>
        </is>
      </c>
      <c r="D258" s="13" t="n">
        <v>7630030</v>
      </c>
      <c r="E258" s="14" t="n"/>
      <c r="F258" s="14" t="n">
        <v>7630030</v>
      </c>
      <c r="G258" s="14" t="n"/>
      <c r="H258" s="13" t="n">
        <v>7630030</v>
      </c>
      <c r="I258" s="13">
        <f>+VLOOKUP(D258,'[1]BG TND'!$C$1:$C$65531,1,0)</f>
        <v/>
      </c>
      <c r="J258" s="15" t="inlineStr">
        <is>
          <t>Daily Allowance</t>
        </is>
      </c>
      <c r="K258" s="16" t="n">
        <v>0</v>
      </c>
      <c r="L258" s="16" t="n">
        <v>55361.16</v>
      </c>
      <c r="M258" s="16" t="n">
        <v>90346.02</v>
      </c>
      <c r="N258" s="16" t="n">
        <v>55016.434</v>
      </c>
      <c r="O258" s="17" t="n">
        <v>144593.429</v>
      </c>
      <c r="P258" s="18" t="n">
        <v>84508.66</v>
      </c>
      <c r="Q258" s="19" t="n">
        <v>26118.042</v>
      </c>
      <c r="R258" s="19" t="n">
        <v>68293.375</v>
      </c>
      <c r="S258" s="19" t="n">
        <v>142714.96</v>
      </c>
      <c r="T258" s="20" t="inlineStr">
        <is>
          <t>Autres Charges d'exploitation</t>
        </is>
      </c>
      <c r="U258" s="20" t="inlineStr">
        <is>
          <t>Autres Charges d'exploitation</t>
        </is>
      </c>
      <c r="V258" s="20" t="inlineStr">
        <is>
          <t>Voyages et déplacements</t>
        </is>
      </c>
      <c r="W258" s="17">
        <f>O258-N258</f>
        <v/>
      </c>
      <c r="X258" s="17">
        <f>#REF!-O258</f>
        <v/>
      </c>
    </row>
    <row r="259" ht="15" customHeight="1">
      <c r="A259" s="1" t="inlineStr">
        <is>
          <t>PL</t>
        </is>
      </c>
      <c r="B259" s="1" t="inlineStr">
        <is>
          <t>PL</t>
        </is>
      </c>
      <c r="C259" s="1" t="inlineStr">
        <is>
          <t>7</t>
        </is>
      </c>
      <c r="D259" s="13" t="n">
        <v>7640000</v>
      </c>
      <c r="E259" s="14" t="n"/>
      <c r="F259" s="14" t="n">
        <v>7640000</v>
      </c>
      <c r="G259" s="14" t="n"/>
      <c r="H259" s="13" t="n">
        <v>7640000</v>
      </c>
      <c r="I259" s="13">
        <f>+VLOOKUP(D259,'[1]BG TND'!$C$1:$C$65531,1,0)</f>
        <v/>
      </c>
      <c r="J259" s="15" t="inlineStr">
        <is>
          <t>Car Hire &amp; Other</t>
        </is>
      </c>
      <c r="K259" s="16" t="n">
        <v>1001.01</v>
      </c>
      <c r="L259" s="16" t="n">
        <v>137523.01</v>
      </c>
      <c r="M259" s="16" t="n">
        <v>4242.41</v>
      </c>
      <c r="N259" s="16" t="n">
        <v>5368.72</v>
      </c>
      <c r="O259" s="17" t="n">
        <v>1205.047</v>
      </c>
      <c r="P259" s="18" t="n">
        <v>0</v>
      </c>
      <c r="Q259" s="19" t="n">
        <v>66.902</v>
      </c>
      <c r="R259" s="19" t="n">
        <v>1792.28</v>
      </c>
      <c r="S259" s="19" t="n">
        <v>1742.585</v>
      </c>
      <c r="T259" s="20" t="inlineStr">
        <is>
          <t>Autres Charges d'exploitation</t>
        </is>
      </c>
      <c r="U259" s="20" t="inlineStr">
        <is>
          <t>Autres Charges d'exploitation</t>
        </is>
      </c>
      <c r="V259" s="20" t="inlineStr">
        <is>
          <t>Charges de location</t>
        </is>
      </c>
      <c r="W259" s="17">
        <f>O259-N259</f>
        <v/>
      </c>
      <c r="X259" s="17">
        <f>#REF!-O259</f>
        <v/>
      </c>
    </row>
    <row r="260" ht="15" customHeight="1">
      <c r="A260" s="1" t="inlineStr">
        <is>
          <t>PL</t>
        </is>
      </c>
      <c r="B260" s="1" t="inlineStr">
        <is>
          <t>PL</t>
        </is>
      </c>
      <c r="C260" s="1" t="inlineStr">
        <is>
          <t>7</t>
        </is>
      </c>
      <c r="D260" s="13" t="n">
        <v>7660000</v>
      </c>
      <c r="E260" s="14" t="n"/>
      <c r="F260" s="14" t="n">
        <v>7660000</v>
      </c>
      <c r="G260" s="14" t="n"/>
      <c r="H260" s="13" t="n">
        <v>7660000</v>
      </c>
      <c r="I260" s="13">
        <f>+VLOOKUP(D260,'[1]BG TND'!$C$1:$C$65531,1,0)</f>
        <v/>
      </c>
      <c r="J260" s="15" t="inlineStr">
        <is>
          <t>Passports &amp; Visas</t>
        </is>
      </c>
      <c r="K260" s="16" t="n">
        <v>5500</v>
      </c>
      <c r="L260" s="16" t="n">
        <v>4911.8</v>
      </c>
      <c r="M260" s="16" t="n">
        <v>4413.26</v>
      </c>
      <c r="N260" s="16" t="n">
        <v>3470.73</v>
      </c>
      <c r="O260" s="17" t="n">
        <v>3701.34</v>
      </c>
      <c r="P260" s="18" t="n">
        <v>7228.44</v>
      </c>
      <c r="Q260" s="19" t="n">
        <v>2873.2</v>
      </c>
      <c r="R260" s="19" t="n">
        <v>540</v>
      </c>
      <c r="S260" s="19" t="n">
        <v>4877.519</v>
      </c>
      <c r="T260" s="20" t="inlineStr">
        <is>
          <t>Autres Charges d'exploitation</t>
        </is>
      </c>
      <c r="U260" s="20" t="inlineStr">
        <is>
          <t>Autres Charges d'exploitation</t>
        </is>
      </c>
      <c r="V260" s="20" t="inlineStr">
        <is>
          <t>Voyages et déplacements</t>
        </is>
      </c>
      <c r="W260" s="17">
        <f>O260-N260</f>
        <v/>
      </c>
      <c r="X260" s="17">
        <f>#REF!-O260</f>
        <v/>
      </c>
    </row>
    <row r="261" ht="15" customHeight="1">
      <c r="A261" s="1" t="inlineStr">
        <is>
          <t>PL</t>
        </is>
      </c>
      <c r="B261" s="1" t="inlineStr">
        <is>
          <t>PL</t>
        </is>
      </c>
      <c r="C261" s="1" t="inlineStr">
        <is>
          <t>7</t>
        </is>
      </c>
      <c r="D261" s="13" t="n">
        <v>7670000</v>
      </c>
      <c r="E261" s="14" t="n"/>
      <c r="F261" s="14" t="n">
        <v>7670000</v>
      </c>
      <c r="G261" s="14" t="n"/>
      <c r="H261" s="13" t="n">
        <v>7670000</v>
      </c>
      <c r="I261" s="13">
        <f>+VLOOKUP(D261,'[1]BG TND'!$C$1:$C$65531,1,0)</f>
        <v/>
      </c>
      <c r="J261" s="15" t="inlineStr">
        <is>
          <t>Travel Insurance</t>
        </is>
      </c>
      <c r="K261" s="16" t="n">
        <v>0</v>
      </c>
      <c r="L261" s="16" t="n">
        <v>953</v>
      </c>
      <c r="M261" s="16" t="n">
        <v>251</v>
      </c>
      <c r="N261" s="16" t="n">
        <v>0</v>
      </c>
      <c r="O261" s="17" t="n">
        <v>103</v>
      </c>
      <c r="P261" s="18" t="n">
        <v>0</v>
      </c>
      <c r="Q261" s="19" t="n">
        <v>0</v>
      </c>
      <c r="R261" s="19" t="n">
        <v>0</v>
      </c>
      <c r="S261" s="19" t="n">
        <v>0</v>
      </c>
      <c r="T261" s="20" t="inlineStr">
        <is>
          <t>Autres Charges d'exploitation</t>
        </is>
      </c>
      <c r="U261" s="20" t="inlineStr">
        <is>
          <t>Autres Charges d'exploitation</t>
        </is>
      </c>
      <c r="V261" s="20" t="inlineStr">
        <is>
          <t>Voyages et déplacements</t>
        </is>
      </c>
      <c r="W261" s="17">
        <f>O261-N261</f>
        <v/>
      </c>
      <c r="X261" s="17">
        <f>#REF!-O261</f>
        <v/>
      </c>
    </row>
    <row r="262" ht="15" customHeight="1">
      <c r="A262" s="1" t="inlineStr">
        <is>
          <t>PL</t>
        </is>
      </c>
      <c r="B262" s="1" t="inlineStr">
        <is>
          <t>PL</t>
        </is>
      </c>
      <c r="C262" s="1" t="inlineStr">
        <is>
          <t>7</t>
        </is>
      </c>
      <c r="D262" s="13" t="n">
        <v>7690000</v>
      </c>
      <c r="E262" s="14" t="n"/>
      <c r="F262" s="14" t="n">
        <v>7690000</v>
      </c>
      <c r="G262" s="14" t="n"/>
      <c r="H262" s="13" t="n">
        <v>7690000</v>
      </c>
      <c r="I262" s="13">
        <f>+VLOOKUP(D262,'[1]BG TND'!$C$1:$C$65531,1,0)</f>
        <v/>
      </c>
      <c r="J262" s="15" t="inlineStr">
        <is>
          <t>Travel Other</t>
        </is>
      </c>
      <c r="K262" s="16" t="n">
        <v>2528594.505</v>
      </c>
      <c r="L262" s="16" t="n">
        <v>-68665.24000000001</v>
      </c>
      <c r="M262" s="16" t="n">
        <v>-105228.89</v>
      </c>
      <c r="N262" s="16" t="n">
        <v>18092.083</v>
      </c>
      <c r="O262" s="17" t="n">
        <v>2544.615</v>
      </c>
      <c r="P262" s="18" t="n">
        <v>2470.749</v>
      </c>
      <c r="Q262" s="19" t="n">
        <v>0</v>
      </c>
      <c r="R262" s="19" t="n">
        <v>0</v>
      </c>
      <c r="S262" s="19" t="n">
        <v>0</v>
      </c>
      <c r="T262" s="20" t="inlineStr">
        <is>
          <t>Autres Charges d'exploitation</t>
        </is>
      </c>
      <c r="U262" s="20" t="inlineStr">
        <is>
          <t>Autres Charges d'exploitation</t>
        </is>
      </c>
      <c r="V262" s="20" t="inlineStr">
        <is>
          <t>Voyages et déplacements</t>
        </is>
      </c>
      <c r="W262" s="17">
        <f>O262-N262</f>
        <v/>
      </c>
      <c r="X262" s="17">
        <f>#REF!-O262</f>
        <v/>
      </c>
    </row>
    <row r="263" ht="15" customHeight="1">
      <c r="A263" s="1" t="inlineStr">
        <is>
          <t>PL</t>
        </is>
      </c>
      <c r="B263" s="1" t="inlineStr">
        <is>
          <t>PL</t>
        </is>
      </c>
      <c r="C263" s="1" t="inlineStr">
        <is>
          <t>7</t>
        </is>
      </c>
      <c r="D263" s="13" t="n">
        <v>7699000</v>
      </c>
      <c r="E263" s="25" t="n"/>
      <c r="F263" s="25" t="n"/>
      <c r="G263" s="25" t="n"/>
      <c r="H263" s="13" t="n">
        <v>7699000</v>
      </c>
      <c r="I263" s="13">
        <f>+VLOOKUP(D263,'[1]BG TND'!$C$1:$C$65531,1,0)</f>
        <v/>
      </c>
      <c r="J263" s="15" t="inlineStr">
        <is>
          <t>Travel - Non Deductible</t>
        </is>
      </c>
      <c r="K263" s="19" t="n">
        <v>0</v>
      </c>
      <c r="L263" s="16" t="n">
        <v>0</v>
      </c>
      <c r="M263" s="16" t="n">
        <v>5760</v>
      </c>
      <c r="N263" s="16" t="n">
        <v>4500</v>
      </c>
      <c r="O263" s="17" t="n">
        <v>2580</v>
      </c>
      <c r="P263" s="18" t="n">
        <v>1980</v>
      </c>
      <c r="Q263" s="19" t="n">
        <v>360</v>
      </c>
      <c r="R263" s="19" t="n">
        <v>2460</v>
      </c>
      <c r="S263" s="19" t="n">
        <v>2495.741</v>
      </c>
      <c r="T263" s="20" t="inlineStr">
        <is>
          <t>Autres Charges d'exploitation</t>
        </is>
      </c>
      <c r="U263" s="20" t="inlineStr">
        <is>
          <t>Autres Charges d'exploitation</t>
        </is>
      </c>
      <c r="V263" s="20" t="inlineStr">
        <is>
          <t>Voyages et déplacements</t>
        </is>
      </c>
      <c r="W263" s="17">
        <f>O263-N263</f>
        <v/>
      </c>
      <c r="X263" s="17">
        <f>#REF!-O263</f>
        <v/>
      </c>
    </row>
    <row r="264" ht="15" customHeight="1">
      <c r="A264" s="1" t="inlineStr">
        <is>
          <t>PL</t>
        </is>
      </c>
      <c r="B264" s="1" t="inlineStr">
        <is>
          <t>PL</t>
        </is>
      </c>
      <c r="C264" s="1" t="inlineStr">
        <is>
          <t>7</t>
        </is>
      </c>
      <c r="D264" s="42" t="n">
        <v>7710000</v>
      </c>
      <c r="E264" s="14" t="n"/>
      <c r="F264" s="14" t="n">
        <v>7710000</v>
      </c>
      <c r="G264" s="14" t="n"/>
      <c r="H264" s="42" t="n">
        <v>7710000</v>
      </c>
      <c r="I264" s="13">
        <f>+VLOOKUP(D264,'[1]BG TND'!$C$1:$C$65531,1,0)</f>
        <v/>
      </c>
      <c r="J264" s="15" t="inlineStr">
        <is>
          <t>Auto Leasing Priv</t>
        </is>
      </c>
      <c r="K264" s="16" t="n">
        <v>52444.283</v>
      </c>
      <c r="L264" s="16" t="n">
        <v>24156.46</v>
      </c>
      <c r="M264" s="16" t="n">
        <v>51344.16</v>
      </c>
      <c r="N264" s="16" t="n">
        <v>112587.585</v>
      </c>
      <c r="O264" s="17" t="n">
        <v>140732.627</v>
      </c>
      <c r="P264" s="18" t="n">
        <v>48118.321</v>
      </c>
      <c r="Q264" s="19" t="n">
        <v>2869.066</v>
      </c>
      <c r="R264" s="19" t="n">
        <v>25877.409</v>
      </c>
      <c r="S264" s="19" t="n">
        <v>60634.968</v>
      </c>
      <c r="T264" s="20" t="inlineStr">
        <is>
          <t>Autres Charges d'exploitation</t>
        </is>
      </c>
      <c r="U264" s="20" t="inlineStr">
        <is>
          <t>Autres Charges d'exploitation</t>
        </is>
      </c>
      <c r="V264" s="20" t="inlineStr">
        <is>
          <t>Charges de location</t>
        </is>
      </c>
      <c r="W264" s="17">
        <f>O264-N264</f>
        <v/>
      </c>
      <c r="X264" s="17">
        <f>#REF!-O264</f>
        <v/>
      </c>
    </row>
    <row r="265" ht="15" customHeight="1">
      <c r="A265" s="1" t="inlineStr">
        <is>
          <t>PL</t>
        </is>
      </c>
      <c r="B265" s="1" t="inlineStr">
        <is>
          <t>PL</t>
        </is>
      </c>
      <c r="C265" s="1" t="inlineStr">
        <is>
          <t>7</t>
        </is>
      </c>
      <c r="D265" s="13" t="n">
        <v>7711000</v>
      </c>
      <c r="E265" s="25" t="n"/>
      <c r="F265" s="25" t="n"/>
      <c r="G265" s="25" t="n"/>
      <c r="H265" s="13" t="n">
        <v>7711000</v>
      </c>
      <c r="I265" s="13">
        <f>+VLOOKUP(D265,'[1]BG TND'!$C$1:$C$65531,1,0)</f>
        <v/>
      </c>
      <c r="J265" s="15" t="inlineStr">
        <is>
          <t>Auto - Vehicle Leasing Costs - Commerci</t>
        </is>
      </c>
      <c r="K265" s="19" t="n">
        <v>0</v>
      </c>
      <c r="L265" s="16" t="n">
        <v>0</v>
      </c>
      <c r="M265" s="16" t="n">
        <v>2015.86</v>
      </c>
      <c r="N265" s="16" t="n">
        <v>0</v>
      </c>
      <c r="O265" s="17" t="n">
        <v>0</v>
      </c>
      <c r="P265" s="18" t="n">
        <v>0</v>
      </c>
      <c r="Q265" s="19" t="n">
        <v>0</v>
      </c>
      <c r="R265" s="19" t="n">
        <v>0</v>
      </c>
      <c r="S265" s="19" t="n">
        <v>0</v>
      </c>
      <c r="T265" s="20" t="inlineStr">
        <is>
          <t>Autres Charges d'exploitation</t>
        </is>
      </c>
      <c r="U265" s="20" t="inlineStr">
        <is>
          <t>Autres Charges d'exploitation</t>
        </is>
      </c>
      <c r="V265" s="20" t="inlineStr">
        <is>
          <t>Charges de location</t>
        </is>
      </c>
      <c r="W265" s="17">
        <f>O265-N265</f>
        <v/>
      </c>
      <c r="X265" s="17">
        <f>#REF!-O265</f>
        <v/>
      </c>
    </row>
    <row r="266" ht="15" customHeight="1">
      <c r="A266" s="1" t="inlineStr">
        <is>
          <t>PL</t>
        </is>
      </c>
      <c r="B266" s="1" t="inlineStr">
        <is>
          <t>PL</t>
        </is>
      </c>
      <c r="C266" s="1" t="inlineStr">
        <is>
          <t>7</t>
        </is>
      </c>
      <c r="D266" s="13" t="n">
        <v>7720000</v>
      </c>
      <c r="E266" s="14" t="n"/>
      <c r="F266" s="14" t="n">
        <v>7720000</v>
      </c>
      <c r="G266" s="14" t="n"/>
      <c r="H266" s="13" t="n">
        <v>7720000</v>
      </c>
      <c r="I266" s="13">
        <f>+VLOOKUP(D266,'[1]BG TND'!$C$1:$C$65531,1,0)</f>
        <v/>
      </c>
      <c r="J266" s="15" t="inlineStr">
        <is>
          <t>Auto Tax</t>
        </is>
      </c>
      <c r="K266" s="16" t="n">
        <v>10548.047</v>
      </c>
      <c r="L266" s="16" t="n">
        <v>10285.76</v>
      </c>
      <c r="M266" s="16" t="n">
        <v>11889.54</v>
      </c>
      <c r="N266" s="16" t="n">
        <v>8629.683000000001</v>
      </c>
      <c r="O266" s="17" t="n">
        <v>3655</v>
      </c>
      <c r="P266" s="18" t="n">
        <v>6326.5</v>
      </c>
      <c r="Q266" s="19" t="n">
        <v>3655</v>
      </c>
      <c r="R266" s="19" t="n">
        <v>1875</v>
      </c>
      <c r="S266" s="19" t="n">
        <v>1615</v>
      </c>
      <c r="T266" s="20" t="inlineStr">
        <is>
          <t>Autres Charges d'exploitation</t>
        </is>
      </c>
      <c r="U266" s="20" t="inlineStr">
        <is>
          <t>Autres Charges d'exploitation</t>
        </is>
      </c>
      <c r="V266" s="20" t="inlineStr">
        <is>
          <t>Impôts et taxes</t>
        </is>
      </c>
      <c r="W266" s="17">
        <f>O266-N266</f>
        <v/>
      </c>
      <c r="X266" s="17">
        <f>#REF!-O266</f>
        <v/>
      </c>
    </row>
    <row r="267" ht="15" customHeight="1">
      <c r="A267" s="1" t="inlineStr">
        <is>
          <t>PL</t>
        </is>
      </c>
      <c r="B267" s="1" t="inlineStr">
        <is>
          <t>PL</t>
        </is>
      </c>
      <c r="C267" s="1" t="inlineStr">
        <is>
          <t>7</t>
        </is>
      </c>
      <c r="D267" s="13" t="n">
        <v>7725000</v>
      </c>
      <c r="E267" s="14" t="n"/>
      <c r="F267" s="14" t="n">
        <v>7725000</v>
      </c>
      <c r="G267" s="14" t="n"/>
      <c r="H267" s="13" t="n">
        <v>7725000</v>
      </c>
      <c r="I267" s="13">
        <f>+VLOOKUP(D267,'[1]BG TND'!$C$1:$C$65531,1,0)</f>
        <v/>
      </c>
      <c r="J267" s="15" t="inlineStr">
        <is>
          <t>Auto Insurance</t>
        </is>
      </c>
      <c r="K267" s="16" t="n">
        <v>16151.527</v>
      </c>
      <c r="L267" s="16" t="n">
        <v>33852</v>
      </c>
      <c r="M267" s="16" t="n">
        <v>40092.72</v>
      </c>
      <c r="N267" s="16" t="n">
        <v>36317.932</v>
      </c>
      <c r="O267" s="17" t="n">
        <v>33723.648</v>
      </c>
      <c r="P267" s="18" t="n">
        <v>40449.088</v>
      </c>
      <c r="Q267" s="19" t="n">
        <v>29547.975</v>
      </c>
      <c r="R267" s="19" t="n">
        <v>26512.815</v>
      </c>
      <c r="S267" s="19" t="n">
        <v>11923.3</v>
      </c>
      <c r="T267" s="20" t="inlineStr">
        <is>
          <t>Autres Charges d'exploitation</t>
        </is>
      </c>
      <c r="U267" s="20" t="inlineStr">
        <is>
          <t>Autres Charges d'exploitation</t>
        </is>
      </c>
      <c r="V267" s="20" t="inlineStr">
        <is>
          <t>Assurance</t>
        </is>
      </c>
      <c r="W267" s="17">
        <f>O267-N267</f>
        <v/>
      </c>
      <c r="X267" s="17">
        <f>#REF!-O267</f>
        <v/>
      </c>
    </row>
    <row r="268" ht="15" customHeight="1">
      <c r="A268" s="1" t="inlineStr">
        <is>
          <t>PL</t>
        </is>
      </c>
      <c r="B268" s="1" t="inlineStr">
        <is>
          <t>PL</t>
        </is>
      </c>
      <c r="C268" s="1" t="inlineStr">
        <is>
          <t>7</t>
        </is>
      </c>
      <c r="D268" s="13" t="n">
        <v>7730000</v>
      </c>
      <c r="E268" s="14" t="n"/>
      <c r="F268" s="14" t="n">
        <v>7730000</v>
      </c>
      <c r="G268" s="14" t="n"/>
      <c r="H268" s="13" t="n">
        <v>7730000</v>
      </c>
      <c r="I268" s="13">
        <f>+VLOOKUP(D268,'[1]BG TND'!$C$1:$C$65531,1,0)</f>
        <v/>
      </c>
      <c r="J268" s="15" t="inlineStr">
        <is>
          <t>Auto Repairs</t>
        </is>
      </c>
      <c r="K268" s="16" t="n">
        <v>76958.026</v>
      </c>
      <c r="L268" s="16" t="n">
        <v>18481.17</v>
      </c>
      <c r="M268" s="16" t="n">
        <v>17902.39</v>
      </c>
      <c r="N268" s="16" t="n">
        <v>32592.539</v>
      </c>
      <c r="O268" s="17" t="n">
        <v>35940.687</v>
      </c>
      <c r="P268" s="18" t="n">
        <v>40523.182</v>
      </c>
      <c r="Q268" s="19" t="n">
        <v>36255.037</v>
      </c>
      <c r="R268" s="19" t="n">
        <v>13465.707</v>
      </c>
      <c r="S268" s="19" t="n">
        <v>33426.363</v>
      </c>
      <c r="T268" s="20" t="inlineStr">
        <is>
          <t>Autres Charges d'exploitation</t>
        </is>
      </c>
      <c r="U268" s="20" t="inlineStr">
        <is>
          <t>Autres Charges d'exploitation</t>
        </is>
      </c>
      <c r="V268" s="20" t="inlineStr">
        <is>
          <t>Entretiens et réparations</t>
        </is>
      </c>
      <c r="W268" s="17">
        <f>O268-N268</f>
        <v/>
      </c>
      <c r="X268" s="17">
        <f>#REF!-O268</f>
        <v/>
      </c>
    </row>
    <row r="269" ht="15" customHeight="1">
      <c r="A269" s="1" t="inlineStr">
        <is>
          <t>PL</t>
        </is>
      </c>
      <c r="B269" s="1" t="inlineStr">
        <is>
          <t>PL</t>
        </is>
      </c>
      <c r="C269" s="1" t="inlineStr">
        <is>
          <t>7</t>
        </is>
      </c>
      <c r="D269" s="13" t="n">
        <v>7740000</v>
      </c>
      <c r="E269" s="14" t="inlineStr">
        <is>
          <t>Auto Petrol</t>
        </is>
      </c>
      <c r="F269" s="14" t="n"/>
      <c r="G269" s="14" t="n"/>
      <c r="H269" s="13" t="n">
        <v>7740000</v>
      </c>
      <c r="I269" s="13">
        <f>+VLOOKUP(D269,'[1]BG TND'!$C$1:$C$65531,1,0)</f>
        <v/>
      </c>
      <c r="J269" s="15" t="inlineStr">
        <is>
          <t>Auto Petrol</t>
        </is>
      </c>
      <c r="K269" s="16" t="n"/>
      <c r="L269" s="16" t="n"/>
      <c r="M269" s="16" t="n">
        <v>27543.64</v>
      </c>
      <c r="N269" s="16" t="n">
        <v>43029.2</v>
      </c>
      <c r="O269" s="17" t="n">
        <v>0</v>
      </c>
      <c r="P269" s="18" t="n">
        <v>0</v>
      </c>
      <c r="Q269" s="19" t="n">
        <v>0</v>
      </c>
      <c r="R269" s="19" t="n">
        <v>0</v>
      </c>
      <c r="S269" s="19" t="n">
        <v>0</v>
      </c>
      <c r="T269" s="20" t="inlineStr">
        <is>
          <t>Autres Charges d'exploitation</t>
        </is>
      </c>
      <c r="U269" s="20" t="inlineStr">
        <is>
          <t>Autres Charges d'exploitation</t>
        </is>
      </c>
      <c r="V269" s="20" t="inlineStr">
        <is>
          <t>Carburants</t>
        </is>
      </c>
      <c r="W269" s="17">
        <f>O269-N269</f>
        <v/>
      </c>
      <c r="X269" s="17">
        <f>#REF!-O269</f>
        <v/>
      </c>
    </row>
    <row r="270" ht="15" customHeight="1">
      <c r="A270" s="1" t="inlineStr">
        <is>
          <t>PL</t>
        </is>
      </c>
      <c r="B270" s="1" t="inlineStr">
        <is>
          <t>PL</t>
        </is>
      </c>
      <c r="C270" s="1" t="inlineStr">
        <is>
          <t>7</t>
        </is>
      </c>
      <c r="D270" s="13" t="n">
        <v>7740000</v>
      </c>
      <c r="E270" s="14" t="n"/>
      <c r="F270" s="14" t="n">
        <v>7740000</v>
      </c>
      <c r="G270" s="14" t="n"/>
      <c r="H270" s="13" t="n">
        <v>7740000</v>
      </c>
      <c r="I270" s="13">
        <f>+VLOOKUP(D270,'[1]BG TND'!$C$1:$C$65531,1,0)</f>
        <v/>
      </c>
      <c r="J270" s="15" t="inlineStr">
        <is>
          <t>Auto Petrol</t>
        </is>
      </c>
      <c r="K270" s="16" t="n">
        <v>156872.058</v>
      </c>
      <c r="L270" s="16" t="n">
        <v>63224.65</v>
      </c>
      <c r="M270" s="16" t="n">
        <v>0</v>
      </c>
      <c r="N270" s="16" t="n">
        <v>0</v>
      </c>
      <c r="O270" s="17" t="n">
        <v>0</v>
      </c>
      <c r="P270" s="18" t="n">
        <v>0</v>
      </c>
      <c r="Q270" s="19" t="n">
        <v>0</v>
      </c>
      <c r="R270" s="19" t="n">
        <v>0</v>
      </c>
      <c r="S270" s="19" t="n">
        <v>0</v>
      </c>
      <c r="T270" s="20" t="inlineStr">
        <is>
          <t>Achats d'approvisionnements consommés</t>
        </is>
      </c>
      <c r="U270" s="20" t="inlineStr">
        <is>
          <t>Achats d'approvisionnements consommés</t>
        </is>
      </c>
      <c r="V270" s="20" t="inlineStr">
        <is>
          <t>Carburant</t>
        </is>
      </c>
      <c r="W270" s="17">
        <f>O270-N270</f>
        <v/>
      </c>
      <c r="X270" s="17">
        <f>#REF!-O270</f>
        <v/>
      </c>
    </row>
    <row r="271" ht="15" customHeight="1">
      <c r="A271" s="1" t="inlineStr">
        <is>
          <t>PL</t>
        </is>
      </c>
      <c r="B271" s="1" t="inlineStr">
        <is>
          <t>PL</t>
        </is>
      </c>
      <c r="C271" s="1" t="inlineStr">
        <is>
          <t>7</t>
        </is>
      </c>
      <c r="D271" s="3" t="n">
        <v>7750000</v>
      </c>
      <c r="E271" s="25" t="n"/>
      <c r="F271" s="25" t="n"/>
      <c r="G271" s="25" t="n"/>
      <c r="H271" s="13" t="n">
        <v>7750000</v>
      </c>
      <c r="I271" s="13">
        <f>+VLOOKUP(D271,'[1]BG TND'!$C$1:$C$65531,1,0)</f>
        <v/>
      </c>
      <c r="J271" s="1" t="inlineStr">
        <is>
          <t>Auto - Diesel</t>
        </is>
      </c>
      <c r="K271" s="19" t="n">
        <v>0</v>
      </c>
      <c r="L271" s="19" t="n">
        <v>0</v>
      </c>
      <c r="M271" s="19" t="n">
        <v>9690</v>
      </c>
      <c r="N271" s="16" t="n">
        <v>35447.645</v>
      </c>
      <c r="O271" s="17" t="n">
        <v>79001.74400000001</v>
      </c>
      <c r="P271" s="18" t="n">
        <v>96860.054</v>
      </c>
      <c r="Q271" s="19" t="n">
        <v>85006.65300000001</v>
      </c>
      <c r="R271" s="19" t="n">
        <v>115646.373</v>
      </c>
      <c r="S271" s="19" t="n">
        <v>154038.28</v>
      </c>
      <c r="T271" s="20" t="inlineStr">
        <is>
          <t>Autres Charges d'exploitation</t>
        </is>
      </c>
      <c r="U271" s="20" t="inlineStr">
        <is>
          <t>Autres Charges d'exploitation</t>
        </is>
      </c>
      <c r="V271" s="20" t="inlineStr">
        <is>
          <t>Carburants</t>
        </is>
      </c>
      <c r="W271" s="17">
        <f>O271-N271</f>
        <v/>
      </c>
      <c r="X271" s="17">
        <f>#REF!-O271</f>
        <v/>
      </c>
    </row>
    <row r="272" ht="15" customHeight="1">
      <c r="A272" s="1" t="inlineStr">
        <is>
          <t>PL</t>
        </is>
      </c>
      <c r="B272" s="1" t="inlineStr">
        <is>
          <t>PL</t>
        </is>
      </c>
      <c r="C272" s="1" t="inlineStr">
        <is>
          <t>7</t>
        </is>
      </c>
      <c r="D272" s="33" t="n">
        <v>7790000</v>
      </c>
      <c r="E272" s="25" t="n"/>
      <c r="F272" s="25" t="n"/>
      <c r="G272" s="25" t="n"/>
      <c r="H272" s="33" t="n">
        <v>7790000</v>
      </c>
      <c r="I272" s="13">
        <f>+VLOOKUP(D272,'[1]BG TND'!$C$1:$C$65531,1,0)</f>
        <v/>
      </c>
      <c r="J272" t="inlineStr">
        <is>
          <t>Auto - Other Expenses</t>
        </is>
      </c>
      <c r="O272" s="35" t="n">
        <v>1434.031</v>
      </c>
      <c r="P272" s="36" t="n">
        <v>1747.9</v>
      </c>
      <c r="Q272" s="37" t="n">
        <v>2874.9</v>
      </c>
      <c r="R272" s="37" t="n">
        <v>1391.2</v>
      </c>
      <c r="S272" s="37" t="n">
        <v>2961.705</v>
      </c>
      <c r="U272" s="20" t="inlineStr">
        <is>
          <t>Autres Charges d'exploitation</t>
        </is>
      </c>
      <c r="V272" s="20" t="inlineStr">
        <is>
          <t>divers</t>
        </is>
      </c>
      <c r="W272" s="17">
        <f>O272-N272</f>
        <v/>
      </c>
      <c r="X272" s="17">
        <f>#REF!-O272</f>
        <v/>
      </c>
    </row>
    <row r="273" ht="15" customHeight="1">
      <c r="A273" s="1" t="inlineStr">
        <is>
          <t>PL</t>
        </is>
      </c>
      <c r="B273" s="1" t="inlineStr">
        <is>
          <t>PL</t>
        </is>
      </c>
      <c r="C273" s="1" t="inlineStr">
        <is>
          <t>7</t>
        </is>
      </c>
      <c r="D273" s="24" t="n">
        <v>7810010</v>
      </c>
      <c r="E273" s="25" t="n"/>
      <c r="F273" s="25" t="n"/>
      <c r="G273" s="25" t="n"/>
      <c r="H273" s="13" t="n">
        <v>7810010</v>
      </c>
      <c r="I273" s="13">
        <f>+VLOOKUP(D273,'[1]BG TND'!$C$1:$C$65531,1,0)</f>
        <v/>
      </c>
      <c r="J273" s="26" t="inlineStr">
        <is>
          <t>Customer Entertainment Deductible</t>
        </is>
      </c>
      <c r="K273" s="19" t="n">
        <v>0</v>
      </c>
      <c r="L273" s="16" t="n">
        <v>0</v>
      </c>
      <c r="M273" s="16" t="n">
        <v>79.94</v>
      </c>
      <c r="N273" s="16" t="n">
        <v>0</v>
      </c>
      <c r="O273" s="17" t="n">
        <v>0</v>
      </c>
      <c r="P273" s="18" t="n">
        <v>0</v>
      </c>
      <c r="Q273" s="19" t="n">
        <v>0</v>
      </c>
      <c r="R273" s="19" t="n">
        <v>0</v>
      </c>
      <c r="S273" s="19" t="n">
        <v>0</v>
      </c>
      <c r="T273" s="20" t="inlineStr">
        <is>
          <t>Autres Charges d'exploitation</t>
        </is>
      </c>
      <c r="U273" s="20" t="inlineStr">
        <is>
          <t>Autres Charges d'exploitation</t>
        </is>
      </c>
      <c r="V273" s="20" t="inlineStr">
        <is>
          <t>Réception</t>
        </is>
      </c>
      <c r="W273" s="17">
        <f>O273-N273</f>
        <v/>
      </c>
      <c r="X273" s="17">
        <f>#REF!-O273</f>
        <v/>
      </c>
    </row>
    <row r="274" ht="15" customHeight="1">
      <c r="A274" s="1" t="inlineStr">
        <is>
          <t>PL</t>
        </is>
      </c>
      <c r="B274" s="1" t="inlineStr">
        <is>
          <t>PL</t>
        </is>
      </c>
      <c r="C274" s="1" t="inlineStr">
        <is>
          <t>7</t>
        </is>
      </c>
      <c r="D274" s="13" t="n">
        <v>7810020</v>
      </c>
      <c r="E274" s="14" t="n"/>
      <c r="F274" s="14" t="n">
        <v>7810020</v>
      </c>
      <c r="G274" s="14" t="n"/>
      <c r="H274" s="13" t="n">
        <v>7810020</v>
      </c>
      <c r="I274" s="13">
        <f>+VLOOKUP(D274,'[1]BG TND'!$C$1:$C$65531,1,0)</f>
        <v/>
      </c>
      <c r="J274" s="15" t="inlineStr">
        <is>
          <t>Cust Ent Non Deduct</t>
        </is>
      </c>
      <c r="K274" s="16" t="n">
        <v>10525.086</v>
      </c>
      <c r="L274" s="16" t="n">
        <v>26565.31</v>
      </c>
      <c r="M274" s="16" t="n">
        <v>1499.91</v>
      </c>
      <c r="N274" s="16" t="n">
        <v>0</v>
      </c>
      <c r="O274" s="17" t="n">
        <v>600</v>
      </c>
      <c r="P274" s="18" t="n">
        <v>0</v>
      </c>
      <c r="Q274" s="19" t="n">
        <v>0</v>
      </c>
      <c r="R274" s="19" t="n">
        <v>0</v>
      </c>
      <c r="S274" s="19" t="n">
        <v>0</v>
      </c>
      <c r="T274" s="20" t="inlineStr">
        <is>
          <t>Autres Charges d'exploitation</t>
        </is>
      </c>
      <c r="U274" s="20" t="inlineStr">
        <is>
          <t>Autres Charges d'exploitation</t>
        </is>
      </c>
      <c r="V274" s="20" t="inlineStr">
        <is>
          <t>Réception</t>
        </is>
      </c>
      <c r="W274" s="17">
        <f>O274-N274</f>
        <v/>
      </c>
      <c r="X274" s="17">
        <f>#REF!-O274</f>
        <v/>
      </c>
    </row>
    <row r="275" ht="12.75" customHeight="1">
      <c r="A275" s="1" t="inlineStr">
        <is>
          <t>PL</t>
        </is>
      </c>
      <c r="B275" s="1" t="inlineStr">
        <is>
          <t>PL</t>
        </is>
      </c>
      <c r="C275" s="1" t="inlineStr">
        <is>
          <t>7</t>
        </is>
      </c>
      <c r="D275" s="13" t="n">
        <v>7820010</v>
      </c>
      <c r="E275" s="14" t="n"/>
      <c r="F275" s="14" t="n">
        <v>7820010</v>
      </c>
      <c r="G275" s="14" t="n"/>
      <c r="H275" s="13" t="n">
        <v>7820010</v>
      </c>
      <c r="I275" s="13">
        <f>+VLOOKUP(D275,'[1]BG TND'!$C$1:$C$65531,1,0)</f>
        <v/>
      </c>
      <c r="J275" s="15" t="inlineStr">
        <is>
          <t>Other Ent Deduct</t>
        </is>
      </c>
      <c r="K275" s="16" t="n">
        <v>0</v>
      </c>
      <c r="L275" s="16" t="n">
        <v>-5989.78</v>
      </c>
      <c r="M275" s="16" t="n">
        <v>22788.32</v>
      </c>
      <c r="N275" s="16" t="n">
        <v>27075.493</v>
      </c>
      <c r="O275" s="17" t="n">
        <v>35541.821</v>
      </c>
      <c r="P275" s="18" t="n">
        <v>31392.155</v>
      </c>
      <c r="Q275" s="19" t="n">
        <v>6445.99</v>
      </c>
      <c r="R275" s="19" t="n">
        <v>34966.89</v>
      </c>
      <c r="S275" s="19" t="n">
        <v>26054.073</v>
      </c>
      <c r="T275" s="20" t="inlineStr">
        <is>
          <t>Autres Charges d'exploitation</t>
        </is>
      </c>
      <c r="U275" s="20" t="inlineStr">
        <is>
          <t>Autres Charges d'exploitation</t>
        </is>
      </c>
      <c r="V275" s="20" t="inlineStr">
        <is>
          <t>Réception</t>
        </is>
      </c>
      <c r="W275" s="17">
        <f>O275-N275</f>
        <v/>
      </c>
      <c r="X275" s="17">
        <f>#REF!-O275</f>
        <v/>
      </c>
    </row>
    <row r="276" ht="12.75" customHeight="1">
      <c r="A276" s="1" t="inlineStr">
        <is>
          <t>PL</t>
        </is>
      </c>
      <c r="B276" s="1" t="inlineStr">
        <is>
          <t>PL</t>
        </is>
      </c>
      <c r="C276" s="1" t="inlineStr">
        <is>
          <t>7</t>
        </is>
      </c>
      <c r="D276" s="13" t="n">
        <v>7820020</v>
      </c>
      <c r="E276" s="14" t="n"/>
      <c r="F276" s="14" t="n">
        <v>7820020</v>
      </c>
      <c r="G276" s="14" t="n"/>
      <c r="H276" s="13" t="n">
        <v>7820020</v>
      </c>
      <c r="I276" s="13">
        <f>+VLOOKUP(D276,'[1]BG TND'!$C$1:$C$65531,1,0)</f>
        <v/>
      </c>
      <c r="J276" s="15" t="inlineStr">
        <is>
          <t>Other Ent Non Deduct</t>
        </is>
      </c>
      <c r="K276" s="16" t="n">
        <v>257881.664</v>
      </c>
      <c r="L276" s="16" t="n">
        <v>26881.36</v>
      </c>
      <c r="M276" s="16" t="n">
        <v>4004.13</v>
      </c>
      <c r="N276" s="16" t="n">
        <v>116.05</v>
      </c>
      <c r="O276" s="17" t="n">
        <v>0</v>
      </c>
      <c r="P276" s="18" t="n">
        <v>0</v>
      </c>
      <c r="Q276" s="19" t="n">
        <v>0</v>
      </c>
      <c r="R276" s="19" t="n">
        <v>0</v>
      </c>
      <c r="S276" s="19" t="n">
        <v>12501.2</v>
      </c>
      <c r="T276" s="20" t="inlineStr">
        <is>
          <t>Autres Charges d'exploitation</t>
        </is>
      </c>
      <c r="U276" s="20" t="inlineStr">
        <is>
          <t>Autres Charges d'exploitation</t>
        </is>
      </c>
      <c r="V276" s="20" t="inlineStr">
        <is>
          <t>Réception</t>
        </is>
      </c>
      <c r="W276" s="17">
        <f>O276-N276</f>
        <v/>
      </c>
      <c r="X276" s="17">
        <f>#REF!-O276</f>
        <v/>
      </c>
    </row>
    <row r="277" ht="12.75" customHeight="1">
      <c r="A277" s="1" t="inlineStr">
        <is>
          <t>PL</t>
        </is>
      </c>
      <c r="B277" s="1" t="inlineStr">
        <is>
          <t>PL</t>
        </is>
      </c>
      <c r="C277" s="1" t="inlineStr">
        <is>
          <t>7</t>
        </is>
      </c>
      <c r="D277" s="13" t="n">
        <v>7820040</v>
      </c>
      <c r="E277" s="25" t="n"/>
      <c r="F277" s="25" t="n"/>
      <c r="G277" s="25" t="n"/>
      <c r="H277" s="13" t="n">
        <v>7820040</v>
      </c>
      <c r="I277" s="13">
        <f>+VLOOKUP(D277,'[1]BG TND'!$C$1:$C$65531,1,0)</f>
        <v/>
      </c>
      <c r="J277" s="15" t="inlineStr">
        <is>
          <t>SWE Staff Entertainment Deductible</t>
        </is>
      </c>
      <c r="K277" s="19" t="n">
        <v>0</v>
      </c>
      <c r="L277" s="16" t="n">
        <v>0</v>
      </c>
      <c r="M277" s="16" t="n">
        <v>5677.3</v>
      </c>
      <c r="N277" s="16" t="n">
        <v>15404.23</v>
      </c>
      <c r="O277" s="17" t="n">
        <v>25047.427</v>
      </c>
      <c r="P277" s="18" t="n">
        <v>9360.346</v>
      </c>
      <c r="Q277" s="19" t="n">
        <v>0</v>
      </c>
      <c r="R277" s="19" t="n">
        <v>0</v>
      </c>
      <c r="S277" s="19" t="n">
        <v>2330</v>
      </c>
      <c r="T277" s="20" t="inlineStr">
        <is>
          <t>Autres Charges d'exploitation</t>
        </is>
      </c>
      <c r="U277" s="20" t="inlineStr">
        <is>
          <t>Autres Charges d'exploitation</t>
        </is>
      </c>
      <c r="V277" s="20" t="inlineStr">
        <is>
          <t>Réception</t>
        </is>
      </c>
      <c r="W277" s="17">
        <f>O277-N277</f>
        <v/>
      </c>
      <c r="X277" s="17">
        <f>#REF!-O277</f>
        <v/>
      </c>
    </row>
    <row r="278" ht="15" customHeight="1">
      <c r="A278" s="1" t="inlineStr">
        <is>
          <t>PL</t>
        </is>
      </c>
      <c r="B278" s="1" t="inlineStr">
        <is>
          <t>PL</t>
        </is>
      </c>
      <c r="C278" s="1" t="inlineStr">
        <is>
          <t>7</t>
        </is>
      </c>
      <c r="D278" s="24" t="n">
        <v>7830030</v>
      </c>
      <c r="E278" s="25" t="n"/>
      <c r="F278" s="25" t="n"/>
      <c r="G278" s="25" t="n"/>
      <c r="H278" s="13" t="n">
        <v>7830030</v>
      </c>
      <c r="I278" s="13">
        <f>+VLOOKUP(D278,'[1]BG TND'!$C$1:$C$65531,1,0)</f>
        <v/>
      </c>
      <c r="J278" s="26" t="inlineStr">
        <is>
          <t>Customer Gifts over 35 Euros per person</t>
        </is>
      </c>
      <c r="K278" s="19" t="n">
        <v>0</v>
      </c>
      <c r="L278" s="19" t="n">
        <v>0</v>
      </c>
      <c r="M278" s="19" t="n">
        <v>0</v>
      </c>
      <c r="N278" s="19" t="n">
        <v>-201.695</v>
      </c>
      <c r="O278" s="17" t="n">
        <v>0</v>
      </c>
      <c r="P278" s="18" t="n">
        <v>0</v>
      </c>
      <c r="Q278" s="19" t="n">
        <v>0</v>
      </c>
      <c r="R278" s="19" t="n">
        <v>0</v>
      </c>
      <c r="S278" s="19" t="n">
        <v>0</v>
      </c>
      <c r="T278" s="1" t="inlineStr">
        <is>
          <t>Autres Charges d'exploitation</t>
        </is>
      </c>
      <c r="U278" s="20" t="inlineStr">
        <is>
          <t>Autres Charges d'exploitation</t>
        </is>
      </c>
      <c r="V278" s="20" t="inlineStr">
        <is>
          <t>Divers</t>
        </is>
      </c>
      <c r="W278" s="17">
        <f>O278-N278</f>
        <v/>
      </c>
      <c r="X278" s="17">
        <f>#REF!-O278</f>
        <v/>
      </c>
    </row>
    <row r="279" ht="15" customHeight="1">
      <c r="A279" s="1" t="inlineStr">
        <is>
          <t>PL</t>
        </is>
      </c>
      <c r="B279" s="1" t="inlineStr">
        <is>
          <t>PL</t>
        </is>
      </c>
      <c r="C279" s="1" t="inlineStr">
        <is>
          <t>7</t>
        </is>
      </c>
      <c r="D279" s="24" t="n">
        <v>7840020</v>
      </c>
      <c r="E279" s="25" t="n"/>
      <c r="F279" s="25" t="n"/>
      <c r="G279" s="25" t="n"/>
      <c r="H279" s="13" t="n">
        <v>7840020</v>
      </c>
      <c r="I279" s="13">
        <f>+VLOOKUP(D279,'[1]BG TND'!$C$1:$C$65531,1,0)</f>
        <v/>
      </c>
      <c r="J279" s="26" t="inlineStr">
        <is>
          <t>Employee Gifts up to 35 Euros per perso</t>
        </is>
      </c>
      <c r="K279" s="19" t="n">
        <v>0</v>
      </c>
      <c r="L279" s="19" t="n">
        <v>0</v>
      </c>
      <c r="M279" s="19" t="n">
        <v>0</v>
      </c>
      <c r="N279" s="19" t="n">
        <v>335.593</v>
      </c>
      <c r="O279" s="17" t="n">
        <v>4544.058</v>
      </c>
      <c r="P279" s="18" t="n">
        <v>3168.936</v>
      </c>
      <c r="Q279" s="19" t="n">
        <v>1298.3</v>
      </c>
      <c r="R279" s="19" t="n">
        <v>872.7</v>
      </c>
      <c r="S279" s="19" t="n">
        <v>-34.806</v>
      </c>
      <c r="T279" s="1" t="inlineStr">
        <is>
          <t>Charges de personnel</t>
        </is>
      </c>
      <c r="U279" s="20" t="inlineStr">
        <is>
          <t>Charges de personnel</t>
        </is>
      </c>
      <c r="V279" s="20" t="inlineStr">
        <is>
          <t>Charges connexes au salaire</t>
        </is>
      </c>
      <c r="W279" s="17">
        <f>O279-N279</f>
        <v/>
      </c>
      <c r="X279" s="17">
        <f>#REF!-O279</f>
        <v/>
      </c>
    </row>
    <row r="280" ht="15" customHeight="1">
      <c r="A280" s="1" t="inlineStr">
        <is>
          <t>PL</t>
        </is>
      </c>
      <c r="B280" s="1" t="inlineStr">
        <is>
          <t>PL</t>
        </is>
      </c>
      <c r="C280" s="1" t="inlineStr">
        <is>
          <t>7</t>
        </is>
      </c>
      <c r="D280" s="24" t="n">
        <v>7840030</v>
      </c>
      <c r="E280" s="25" t="n"/>
      <c r="F280" s="25" t="n"/>
      <c r="G280" s="25" t="n"/>
      <c r="H280" s="13" t="n">
        <v>7840030</v>
      </c>
      <c r="I280" s="13">
        <f>+VLOOKUP(D280,'[1]BG TND'!$C$1:$C$65531,1,0)</f>
        <v/>
      </c>
      <c r="J280" s="26" t="inlineStr">
        <is>
          <t>Employee Gifts over 35 Euros per person</t>
        </is>
      </c>
      <c r="K280" s="19" t="n">
        <v>0</v>
      </c>
      <c r="L280" s="19" t="n">
        <v>0</v>
      </c>
      <c r="M280" s="19" t="n">
        <v>0</v>
      </c>
      <c r="N280" s="19" t="n">
        <v>3042.914</v>
      </c>
      <c r="O280" s="17" t="n">
        <v>16158.669</v>
      </c>
      <c r="P280" s="18" t="n">
        <v>18347.453</v>
      </c>
      <c r="Q280" s="19" t="n">
        <v>13420.105</v>
      </c>
      <c r="R280" s="19" t="n">
        <v>48933.405</v>
      </c>
      <c r="S280" s="19" t="n">
        <v>30445.047</v>
      </c>
      <c r="T280" s="1" t="inlineStr">
        <is>
          <t>Charges de personnel</t>
        </is>
      </c>
      <c r="U280" s="20" t="inlineStr">
        <is>
          <t>Charges de personnel</t>
        </is>
      </c>
      <c r="V280" s="20" t="inlineStr">
        <is>
          <t>Charges connexes au salaire</t>
        </is>
      </c>
      <c r="W280" s="17">
        <f>O280-N280</f>
        <v/>
      </c>
      <c r="X280" s="17">
        <f>#REF!-O280</f>
        <v/>
      </c>
    </row>
    <row r="281" ht="15" customHeight="1">
      <c r="A281" s="1" t="inlineStr">
        <is>
          <t>PL</t>
        </is>
      </c>
      <c r="B281" s="1" t="inlineStr">
        <is>
          <t>PL</t>
        </is>
      </c>
      <c r="C281" s="1" t="inlineStr">
        <is>
          <t>7</t>
        </is>
      </c>
      <c r="D281" s="33" t="n">
        <v>7902100</v>
      </c>
      <c r="E281" s="25" t="n"/>
      <c r="F281" s="25" t="n"/>
      <c r="G281" s="25" t="n"/>
      <c r="H281" s="33" t="n">
        <v>7902100</v>
      </c>
      <c r="I281" s="13">
        <f>+VLOOKUP(D281,'[1]BG TND'!$C$1:$C$65531,1,0)</f>
        <v/>
      </c>
      <c r="J281" t="inlineStr">
        <is>
          <t>Translation Services</t>
        </is>
      </c>
      <c r="O281" s="35" t="n">
        <v>1428.48</v>
      </c>
      <c r="P281" s="36" t="n">
        <v>1835</v>
      </c>
      <c r="Q281" s="37" t="n">
        <v>4444.384</v>
      </c>
      <c r="R281" s="37" t="n">
        <v>1013.82</v>
      </c>
      <c r="S281" s="37" t="n">
        <v>3145.801</v>
      </c>
      <c r="U281" s="20" t="inlineStr">
        <is>
          <t>Autres Charges d'exploitation</t>
        </is>
      </c>
      <c r="V281" s="20" t="inlineStr">
        <is>
          <t>Rémunération honoraires et intermédiaire</t>
        </is>
      </c>
      <c r="W281" s="17">
        <f>O281-N281</f>
        <v/>
      </c>
      <c r="X281" s="17">
        <f>#REF!-O281</f>
        <v/>
      </c>
    </row>
    <row r="282" ht="15" customHeight="1">
      <c r="A282" s="1" t="inlineStr">
        <is>
          <t>PL</t>
        </is>
      </c>
      <c r="B282" s="1" t="inlineStr">
        <is>
          <t>PL</t>
        </is>
      </c>
      <c r="C282" s="1" t="inlineStr">
        <is>
          <t>7</t>
        </is>
      </c>
      <c r="D282" s="13" t="n">
        <v>7910000</v>
      </c>
      <c r="E282" s="14" t="n"/>
      <c r="F282" s="14" t="n">
        <v>7910000</v>
      </c>
      <c r="G282" s="14" t="n"/>
      <c r="H282" s="13" t="n">
        <v>7910000</v>
      </c>
      <c r="I282" s="13">
        <f>+VLOOKUP(D282,'[1]BG TND'!$C$1:$C$65531,1,0)</f>
        <v/>
      </c>
      <c r="J282" s="15" t="inlineStr">
        <is>
          <t>Audit Fees</t>
        </is>
      </c>
      <c r="K282" s="16" t="n">
        <v>179463.898</v>
      </c>
      <c r="L282" s="16" t="n">
        <v>267991.54</v>
      </c>
      <c r="M282" s="16" t="n">
        <v>180414.1</v>
      </c>
      <c r="N282" s="16" t="n">
        <v>156049.761</v>
      </c>
      <c r="O282" s="17" t="n">
        <v>175945.293</v>
      </c>
      <c r="P282" s="18" t="n">
        <v>152772.319</v>
      </c>
      <c r="Q282" s="19" t="n">
        <v>160617.28</v>
      </c>
      <c r="R282" s="19" t="n">
        <v>164032.935</v>
      </c>
      <c r="S282" s="19" t="n">
        <v>160157.867</v>
      </c>
      <c r="T282" s="20" t="inlineStr">
        <is>
          <t>Autres Charges d'exploitation</t>
        </is>
      </c>
      <c r="U282" s="20" t="inlineStr">
        <is>
          <t>Autres Charges d'exploitation</t>
        </is>
      </c>
      <c r="V282" s="20" t="inlineStr">
        <is>
          <t>Rémunération honoraires et intermédiaire</t>
        </is>
      </c>
      <c r="W282" s="17">
        <f>O282-N282</f>
        <v/>
      </c>
      <c r="X282" s="17">
        <f>#REF!-O282</f>
        <v/>
      </c>
    </row>
    <row r="283" ht="12.75" customHeight="1">
      <c r="A283" s="1" t="inlineStr">
        <is>
          <t>PL</t>
        </is>
      </c>
      <c r="B283" s="1" t="inlineStr">
        <is>
          <t>PL</t>
        </is>
      </c>
      <c r="C283" s="1" t="inlineStr">
        <is>
          <t>7</t>
        </is>
      </c>
      <c r="D283" s="13" t="n">
        <v>7920000</v>
      </c>
      <c r="E283" s="14" t="n"/>
      <c r="F283" s="14" t="n">
        <v>7920000</v>
      </c>
      <c r="G283" s="14" t="n"/>
      <c r="H283" s="13" t="n">
        <v>7920000</v>
      </c>
      <c r="I283" s="13">
        <f>+VLOOKUP(D283,'[1]BG TND'!$C$1:$C$65531,1,0)</f>
        <v/>
      </c>
      <c r="J283" s="15" t="inlineStr">
        <is>
          <t>Tax Services</t>
        </is>
      </c>
      <c r="K283" s="16" t="n">
        <v>105</v>
      </c>
      <c r="L283" s="19" t="n">
        <v>0</v>
      </c>
      <c r="M283" s="19" t="n">
        <v>0</v>
      </c>
      <c r="N283" s="19" t="n">
        <v>17720.162</v>
      </c>
      <c r="O283" s="17" t="n">
        <v>40361.673</v>
      </c>
      <c r="P283" s="18" t="n">
        <v>12873.728</v>
      </c>
      <c r="Q283" s="19" t="n">
        <v>42039.17</v>
      </c>
      <c r="R283" s="19" t="n">
        <v>55461.781</v>
      </c>
      <c r="S283" s="19" t="n">
        <v>11760.677</v>
      </c>
      <c r="T283" s="20" t="inlineStr">
        <is>
          <t>Autres Charges d'exploitation</t>
        </is>
      </c>
      <c r="U283" s="20" t="inlineStr">
        <is>
          <t>Autres Charges d'exploitation</t>
        </is>
      </c>
      <c r="V283" s="20" t="inlineStr">
        <is>
          <t>Rémunération honoraires et intermédiaire</t>
        </is>
      </c>
      <c r="W283" s="17">
        <f>O283-N283</f>
        <v/>
      </c>
      <c r="X283" s="17">
        <f>#REF!-O283</f>
        <v/>
      </c>
    </row>
    <row r="284" ht="12.75" customHeight="1">
      <c r="A284" s="1" t="inlineStr">
        <is>
          <t>PL</t>
        </is>
      </c>
      <c r="B284" s="1" t="inlineStr">
        <is>
          <t>PL</t>
        </is>
      </c>
      <c r="C284" s="1" t="inlineStr">
        <is>
          <t>7</t>
        </is>
      </c>
      <c r="D284" s="13" t="n">
        <v>7940000</v>
      </c>
      <c r="E284" s="14" t="n"/>
      <c r="F284" s="14" t="n">
        <v>7940000</v>
      </c>
      <c r="G284" s="14" t="n"/>
      <c r="H284" s="13" t="n">
        <v>7940000</v>
      </c>
      <c r="I284" s="13">
        <f>+VLOOKUP(D284,'[1]BG TND'!$C$1:$C$65531,1,0)</f>
        <v/>
      </c>
      <c r="J284" s="15" t="inlineStr">
        <is>
          <t>Legal Fees</t>
        </is>
      </c>
      <c r="K284" s="16" t="n">
        <v>85072.77800000001</v>
      </c>
      <c r="L284" s="16" t="n">
        <v>89531.10000000001</v>
      </c>
      <c r="M284" s="16" t="n">
        <v>28244.34</v>
      </c>
      <c r="N284" s="16" t="n">
        <v>105792.244</v>
      </c>
      <c r="O284" s="17" t="n">
        <v>98080.00199999999</v>
      </c>
      <c r="P284" s="18" t="n">
        <v>108467.028</v>
      </c>
      <c r="Q284" s="19" t="n">
        <v>142895.535</v>
      </c>
      <c r="R284" s="19" t="n">
        <v>129207.199</v>
      </c>
      <c r="S284" s="19" t="n">
        <v>58151.483</v>
      </c>
      <c r="T284" s="20" t="inlineStr">
        <is>
          <t>Autres Charges d'exploitation</t>
        </is>
      </c>
      <c r="U284" s="20" t="inlineStr">
        <is>
          <t>Autres Charges d'exploitation</t>
        </is>
      </c>
      <c r="V284" s="20" t="inlineStr">
        <is>
          <t>Rémunération honoraires et intermédiaire</t>
        </is>
      </c>
      <c r="W284" s="17">
        <f>O284-N284</f>
        <v/>
      </c>
      <c r="X284" s="17">
        <f>#REF!-O284</f>
        <v/>
      </c>
    </row>
    <row r="285" ht="12.75" customHeight="1">
      <c r="A285" s="1" t="inlineStr">
        <is>
          <t>PL</t>
        </is>
      </c>
      <c r="B285" s="1" t="inlineStr">
        <is>
          <t>PL</t>
        </is>
      </c>
      <c r="C285" s="1" t="inlineStr">
        <is>
          <t>7</t>
        </is>
      </c>
      <c r="D285" s="13" t="n">
        <v>7950000</v>
      </c>
      <c r="E285" s="14" t="n"/>
      <c r="F285" s="14" t="n">
        <v>7950000</v>
      </c>
      <c r="G285" s="14" t="n"/>
      <c r="H285" s="13" t="n">
        <v>7950000</v>
      </c>
      <c r="I285" s="13">
        <f>+VLOOKUP(D285,'[1]BG TND'!$C$1:$C$65531,1,0)</f>
        <v/>
      </c>
      <c r="J285" s="15" t="inlineStr">
        <is>
          <t>Consultancy</t>
        </is>
      </c>
      <c r="K285" s="16" t="n">
        <v>648205.789</v>
      </c>
      <c r="L285" s="16" t="n">
        <v>152912.44</v>
      </c>
      <c r="M285" s="16" t="n">
        <v>206347.23</v>
      </c>
      <c r="N285" s="16" t="n">
        <v>98358.071</v>
      </c>
      <c r="O285" s="17" t="n">
        <v>-8503.809999999999</v>
      </c>
      <c r="P285" s="18" t="n">
        <v>0</v>
      </c>
      <c r="Q285" s="19" t="n">
        <v>0</v>
      </c>
      <c r="R285" s="19" t="n">
        <v>0</v>
      </c>
      <c r="S285" s="19" t="n">
        <v>0</v>
      </c>
      <c r="T285" s="20" t="inlineStr">
        <is>
          <t>Autres Charges d'exploitation</t>
        </is>
      </c>
      <c r="U285" s="20" t="inlineStr">
        <is>
          <t>Autres Charges d'exploitation</t>
        </is>
      </c>
      <c r="V285" s="20" t="inlineStr">
        <is>
          <t>Rémunération honoraires et intermédiaire</t>
        </is>
      </c>
      <c r="W285" s="17">
        <f>O285-N285</f>
        <v/>
      </c>
      <c r="X285" s="17">
        <f>#REF!-O285</f>
        <v/>
      </c>
    </row>
    <row r="286" ht="12.75" customHeight="1">
      <c r="A286" s="1" t="inlineStr">
        <is>
          <t>PL</t>
        </is>
      </c>
      <c r="B286" s="1" t="inlineStr">
        <is>
          <t>PL</t>
        </is>
      </c>
      <c r="C286" s="1" t="inlineStr">
        <is>
          <t>7</t>
        </is>
      </c>
      <c r="D286" s="33" t="n">
        <v>7954000</v>
      </c>
      <c r="E286" s="25" t="n"/>
      <c r="F286" s="25" t="n"/>
      <c r="G286" s="25" t="n"/>
      <c r="H286" s="33" t="n">
        <v>7954000</v>
      </c>
      <c r="I286" s="13">
        <f>+VLOOKUP(D286,'[1]BG TND'!$C$1:$C$65531,1,0)</f>
        <v/>
      </c>
      <c r="J286" t="inlineStr">
        <is>
          <t>Quality Consulting</t>
        </is>
      </c>
      <c r="O286" s="35" t="n">
        <v>52383.412</v>
      </c>
      <c r="P286" s="36" t="n">
        <v>-14027.468</v>
      </c>
      <c r="Q286" s="37" t="n">
        <v>25980.101</v>
      </c>
      <c r="R286" s="37" t="n">
        <v>15365.34</v>
      </c>
      <c r="S286" s="37" t="n">
        <v>-26786.085</v>
      </c>
      <c r="U286" s="20" t="inlineStr">
        <is>
          <t>Autres Charges d'exploitation</t>
        </is>
      </c>
      <c r="V286" s="20" t="inlineStr">
        <is>
          <t>Rémunération honoraires et intermédiaire</t>
        </is>
      </c>
      <c r="W286" s="17">
        <f>O286-N286</f>
        <v/>
      </c>
      <c r="X286" s="17">
        <f>#REF!-O286</f>
        <v/>
      </c>
    </row>
    <row r="287" ht="15" customHeight="1">
      <c r="A287" s="1" t="inlineStr">
        <is>
          <t>PL</t>
        </is>
      </c>
      <c r="B287" s="1" t="inlineStr">
        <is>
          <t>PL</t>
        </is>
      </c>
      <c r="C287" s="1" t="inlineStr">
        <is>
          <t>7</t>
        </is>
      </c>
      <c r="D287" s="13" t="n">
        <v>7960000</v>
      </c>
      <c r="E287" s="14" t="n"/>
      <c r="F287" s="14" t="n">
        <v>7960000</v>
      </c>
      <c r="G287" s="14" t="n"/>
      <c r="H287" s="13" t="n">
        <v>7960000</v>
      </c>
      <c r="I287" s="13">
        <f>+VLOOKUP(D287,'[1]BG TND'!$C$1:$C$65531,1,0)</f>
        <v/>
      </c>
      <c r="J287" s="15" t="inlineStr">
        <is>
          <t>Recruitment Fees</t>
        </is>
      </c>
      <c r="K287" s="16" t="n">
        <v>46457.6</v>
      </c>
      <c r="L287" s="16" t="n">
        <v>5625</v>
      </c>
      <c r="M287" s="16" t="n">
        <v>0</v>
      </c>
      <c r="N287" s="16" t="n">
        <v>3005</v>
      </c>
      <c r="O287" s="17" t="n">
        <v>0</v>
      </c>
      <c r="P287" s="18" t="n">
        <v>41240</v>
      </c>
      <c r="Q287" s="19" t="n">
        <v>0</v>
      </c>
      <c r="R287" s="19" t="n">
        <v>0</v>
      </c>
      <c r="S287" s="19" t="n">
        <v>0</v>
      </c>
      <c r="T287" s="20" t="inlineStr">
        <is>
          <t>Autres Charges d'exploitation</t>
        </is>
      </c>
      <c r="U287" s="20" t="inlineStr">
        <is>
          <t>Autres Charges d'exploitation</t>
        </is>
      </c>
      <c r="V287" s="20" t="inlineStr">
        <is>
          <t>Rémunération honoraires et intermédiaire</t>
        </is>
      </c>
      <c r="W287" s="17">
        <f>O287-N287</f>
        <v/>
      </c>
      <c r="X287" s="17">
        <f>#REF!-O287</f>
        <v/>
      </c>
    </row>
    <row r="288" ht="15" customHeight="1">
      <c r="A288" s="1" t="inlineStr">
        <is>
          <t>PL</t>
        </is>
      </c>
      <c r="B288" s="1" t="inlineStr">
        <is>
          <t>PL</t>
        </is>
      </c>
      <c r="C288" s="1" t="inlineStr">
        <is>
          <t>7</t>
        </is>
      </c>
      <c r="D288" s="13" t="n">
        <v>7990000</v>
      </c>
      <c r="E288" s="14" t="n"/>
      <c r="F288" s="14" t="n">
        <v>7990000</v>
      </c>
      <c r="G288" s="14" t="n"/>
      <c r="H288" s="13" t="n">
        <v>7990000</v>
      </c>
      <c r="I288" s="13">
        <f>+VLOOKUP(D288,'[1]BG TND'!$C$1:$C$65531,1,0)</f>
        <v/>
      </c>
      <c r="J288" s="15" t="inlineStr">
        <is>
          <t>Leg Prof Other</t>
        </is>
      </c>
      <c r="K288" s="16" t="n">
        <v>10356.17</v>
      </c>
      <c r="L288" s="16" t="n">
        <v>0</v>
      </c>
      <c r="M288" s="16" t="n">
        <v>681.8</v>
      </c>
      <c r="N288" s="16" t="n">
        <v>480</v>
      </c>
      <c r="O288" s="17" t="n">
        <v>0</v>
      </c>
      <c r="P288" s="18" t="n">
        <v>0</v>
      </c>
      <c r="Q288" s="19" t="n">
        <v>0</v>
      </c>
      <c r="R288" s="19" t="n">
        <v>0</v>
      </c>
      <c r="S288" s="19" t="n">
        <v>0</v>
      </c>
      <c r="T288" s="20" t="inlineStr">
        <is>
          <t>Autres Charges d'exploitation</t>
        </is>
      </c>
      <c r="U288" s="20" t="inlineStr">
        <is>
          <t>Autres Charges d'exploitation</t>
        </is>
      </c>
      <c r="V288" s="20" t="inlineStr">
        <is>
          <t>Rémunération honoraires et intermédiaire</t>
        </is>
      </c>
      <c r="W288" s="17">
        <f>O288-N288</f>
        <v/>
      </c>
      <c r="X288" s="17">
        <f>#REF!-O288</f>
        <v/>
      </c>
    </row>
    <row r="289" ht="15" customHeight="1">
      <c r="A289" s="1" t="inlineStr">
        <is>
          <t>PL</t>
        </is>
      </c>
      <c r="B289" s="1" t="inlineStr">
        <is>
          <t>PL</t>
        </is>
      </c>
      <c r="C289" s="1" t="inlineStr">
        <is>
          <t>7</t>
        </is>
      </c>
      <c r="D289" s="3" t="n">
        <v>7991000</v>
      </c>
      <c r="E289" s="25" t="n"/>
      <c r="F289" s="25" t="n"/>
      <c r="G289" s="25" t="n"/>
      <c r="H289" s="13" t="n">
        <v>7991000</v>
      </c>
      <c r="I289" s="13">
        <f>+VLOOKUP(D289,'[1]BG TND'!$C$1:$C$65531,1,0)</f>
        <v/>
      </c>
      <c r="J289" s="1" t="inlineStr">
        <is>
          <t>Legal and Professional - Non Deductible</t>
        </is>
      </c>
      <c r="K289" s="19" t="n">
        <v>0</v>
      </c>
      <c r="L289" s="19" t="n">
        <v>0</v>
      </c>
      <c r="M289" s="19" t="n">
        <v>1175303.28</v>
      </c>
      <c r="N289" s="16" t="n">
        <v>0</v>
      </c>
      <c r="O289" s="17" t="n">
        <v>0</v>
      </c>
      <c r="P289" s="18" t="n">
        <v>0</v>
      </c>
      <c r="Q289" s="19" t="n">
        <v>0</v>
      </c>
      <c r="R289" s="19" t="n">
        <v>0</v>
      </c>
      <c r="S289" s="19" t="n">
        <v>0</v>
      </c>
      <c r="T289" s="20" t="inlineStr">
        <is>
          <t xml:space="preserve">Dotations aux amortissements et aux provisions </t>
        </is>
      </c>
      <c r="U289" s="20" t="inlineStr">
        <is>
          <t xml:space="preserve">Dotations aux amortissements et aux provisions </t>
        </is>
      </c>
      <c r="V289" s="20" t="inlineStr">
        <is>
          <t>Dotation aux provisions pour risques et charges</t>
        </is>
      </c>
      <c r="W289" s="17">
        <f>O289-N289</f>
        <v/>
      </c>
      <c r="X289" s="17">
        <f>#REF!-O289</f>
        <v/>
      </c>
    </row>
    <row r="290" ht="15" customHeight="1">
      <c r="A290" s="1" t="inlineStr">
        <is>
          <t>PL</t>
        </is>
      </c>
      <c r="B290" s="1" t="inlineStr">
        <is>
          <t>PL</t>
        </is>
      </c>
      <c r="C290" s="1" t="inlineStr">
        <is>
          <t>8</t>
        </is>
      </c>
      <c r="D290" s="42" t="n">
        <v>8110000</v>
      </c>
      <c r="E290" s="14" t="n"/>
      <c r="F290" s="14" t="n">
        <v>8110000</v>
      </c>
      <c r="G290" s="14" t="n"/>
      <c r="H290" s="42" t="n">
        <v>8110000</v>
      </c>
      <c r="I290" s="13">
        <f>+VLOOKUP(D290,'[1]BG TND'!$C$1:$C$65531,1,0)</f>
        <v/>
      </c>
      <c r="J290" s="15" t="inlineStr">
        <is>
          <t>Rent</t>
        </is>
      </c>
      <c r="K290" s="16" t="n">
        <v>1216432.799</v>
      </c>
      <c r="L290" s="16" t="n">
        <v>838125.34</v>
      </c>
      <c r="M290" s="16" t="n">
        <v>760689.3</v>
      </c>
      <c r="N290" s="16" t="n">
        <v>786908.8199999999</v>
      </c>
      <c r="O290" s="17" t="n">
        <v>817031.25</v>
      </c>
      <c r="P290" s="18" t="n">
        <v>857882.629</v>
      </c>
      <c r="Q290" s="19" t="n">
        <v>62870.083</v>
      </c>
      <c r="R290" s="19" t="n">
        <v>39453.708</v>
      </c>
      <c r="S290" s="19" t="n">
        <v>45270.301</v>
      </c>
      <c r="T290" s="20" t="inlineStr">
        <is>
          <t>Autres Charges d'exploitation</t>
        </is>
      </c>
      <c r="U290" s="20" t="inlineStr">
        <is>
          <t>Autres Charges d'exploitation</t>
        </is>
      </c>
      <c r="V290" s="20" t="inlineStr">
        <is>
          <t>Charges de location</t>
        </is>
      </c>
      <c r="W290" s="17">
        <f>O290-N290</f>
        <v/>
      </c>
      <c r="X290" s="17">
        <f>#REF!-O290</f>
        <v/>
      </c>
    </row>
    <row r="291" ht="15" customHeight="1">
      <c r="A291" s="1" t="inlineStr">
        <is>
          <t>PL</t>
        </is>
      </c>
      <c r="B291" s="1" t="inlineStr">
        <is>
          <t>PL</t>
        </is>
      </c>
      <c r="C291" s="1" t="inlineStr">
        <is>
          <t>8</t>
        </is>
      </c>
      <c r="D291" s="24" t="n">
        <v>8120000</v>
      </c>
      <c r="E291" s="25" t="n"/>
      <c r="F291" s="25" t="n"/>
      <c r="G291" s="25" t="n"/>
      <c r="H291" s="13" t="n">
        <v>8120000</v>
      </c>
      <c r="I291" s="13">
        <f>+VLOOKUP(D291,'[1]BG TND'!$C$1:$C$65531,1,0)</f>
        <v/>
      </c>
      <c r="J291" s="26" t="inlineStr">
        <is>
          <t>Site - Property Taxes</t>
        </is>
      </c>
      <c r="K291" s="19" t="n">
        <v>0</v>
      </c>
      <c r="L291" s="19" t="n">
        <v>0</v>
      </c>
      <c r="M291" s="19" t="n">
        <v>0</v>
      </c>
      <c r="N291" s="19" t="n">
        <v>59890.878</v>
      </c>
      <c r="O291" s="17" t="n">
        <v>201788.637</v>
      </c>
      <c r="P291" s="18" t="n">
        <v>50485.232</v>
      </c>
      <c r="Q291" s="19" t="n">
        <v>156374.849</v>
      </c>
      <c r="R291" s="19" t="n">
        <v>65022.915</v>
      </c>
      <c r="S291" s="19" t="n">
        <v>199380.201</v>
      </c>
      <c r="T291" s="1" t="inlineStr">
        <is>
          <t>Autres Charges d'exploitation</t>
        </is>
      </c>
      <c r="U291" s="20" t="inlineStr">
        <is>
          <t>Autres Charges d'exploitation</t>
        </is>
      </c>
      <c r="V291" s="20" t="inlineStr">
        <is>
          <t>Impôts et taxes</t>
        </is>
      </c>
      <c r="W291" s="17">
        <f>O291-N291</f>
        <v/>
      </c>
      <c r="X291" s="17">
        <f>#REF!-O291</f>
        <v/>
      </c>
    </row>
    <row r="292" ht="15" customHeight="1">
      <c r="A292" s="1" t="inlineStr">
        <is>
          <t>PL</t>
        </is>
      </c>
      <c r="B292" s="1" t="inlineStr">
        <is>
          <t>PL</t>
        </is>
      </c>
      <c r="C292" s="1" t="inlineStr">
        <is>
          <t>8</t>
        </is>
      </c>
      <c r="D292" s="13" t="n">
        <v>8140000</v>
      </c>
      <c r="E292" s="14" t="n"/>
      <c r="F292" s="14" t="n">
        <v>8140000</v>
      </c>
      <c r="G292" s="14" t="n"/>
      <c r="H292" s="13" t="n">
        <v>8140000</v>
      </c>
      <c r="I292" s="13">
        <f>+VLOOKUP(D292,'[1]BG TND'!$C$1:$C$65531,1,0)</f>
        <v/>
      </c>
      <c r="J292" s="15" t="inlineStr">
        <is>
          <t>Electricity</t>
        </is>
      </c>
      <c r="K292" s="16" t="n">
        <v>627935.628</v>
      </c>
      <c r="L292" s="16" t="n">
        <v>595415.21</v>
      </c>
      <c r="M292" s="16" t="n">
        <v>386863.82</v>
      </c>
      <c r="N292" s="16" t="n">
        <v>389190.763</v>
      </c>
      <c r="O292" s="17" t="n">
        <v>506940.477</v>
      </c>
      <c r="P292" s="18" t="n">
        <v>630423.329</v>
      </c>
      <c r="Q292" s="19" t="n">
        <v>625113.936</v>
      </c>
      <c r="R292" s="19" t="n">
        <v>672317.851</v>
      </c>
      <c r="S292" s="19" t="n">
        <v>895252.723</v>
      </c>
      <c r="T292" s="20" t="inlineStr">
        <is>
          <t>Achats d'approvisionnements consommés</t>
        </is>
      </c>
      <c r="U292" s="20" t="inlineStr">
        <is>
          <t>Achats d'approvisionnements consommés</t>
        </is>
      </c>
      <c r="V292" s="20" t="inlineStr">
        <is>
          <t>Eau &amp; Electricité</t>
        </is>
      </c>
      <c r="W292" s="17">
        <f>O292-N292</f>
        <v/>
      </c>
      <c r="X292" s="17">
        <f>#REF!-O292</f>
        <v/>
      </c>
    </row>
    <row r="293" ht="15" customHeight="1">
      <c r="A293" s="1" t="inlineStr">
        <is>
          <t>PL</t>
        </is>
      </c>
      <c r="B293" s="1" t="inlineStr">
        <is>
          <t>PL</t>
        </is>
      </c>
      <c r="C293" s="1" t="inlineStr">
        <is>
          <t>8</t>
        </is>
      </c>
      <c r="D293" s="13" t="n">
        <v>8150000</v>
      </c>
      <c r="E293" s="14" t="n"/>
      <c r="F293" s="14" t="n">
        <v>8150000</v>
      </c>
      <c r="G293" s="14" t="n"/>
      <c r="H293" s="13" t="n">
        <v>8150000</v>
      </c>
      <c r="I293" s="13">
        <f>+VLOOKUP(D293,'[1]BG TND'!$C$1:$C$65531,1,0)</f>
        <v/>
      </c>
      <c r="J293" s="15" t="inlineStr">
        <is>
          <t>Water</t>
        </is>
      </c>
      <c r="K293" s="16" t="n">
        <v>44444.827</v>
      </c>
      <c r="L293" s="16" t="n">
        <v>8779.49</v>
      </c>
      <c r="M293" s="16" t="n">
        <v>13239.7</v>
      </c>
      <c r="N293" s="16" t="n">
        <v>12083.933</v>
      </c>
      <c r="O293" s="17" t="n">
        <v>13252.718</v>
      </c>
      <c r="P293" s="18" t="n">
        <v>16053</v>
      </c>
      <c r="Q293" s="19" t="n">
        <v>18490.198</v>
      </c>
      <c r="R293" s="19" t="n">
        <v>13864.797</v>
      </c>
      <c r="S293" s="19" t="n">
        <v>24418.62</v>
      </c>
      <c r="T293" s="20" t="inlineStr">
        <is>
          <t>Achats d'approvisionnements consommés</t>
        </is>
      </c>
      <c r="U293" s="20" t="inlineStr">
        <is>
          <t>Achats d'approvisionnements consommés</t>
        </is>
      </c>
      <c r="V293" s="20" t="inlineStr">
        <is>
          <t>Eau &amp; Electricité</t>
        </is>
      </c>
      <c r="W293" s="17">
        <f>O293-N293</f>
        <v/>
      </c>
      <c r="X293" s="17">
        <f>#REF!-O293</f>
        <v/>
      </c>
    </row>
    <row r="294" ht="15" customHeight="1">
      <c r="A294" s="1" t="inlineStr">
        <is>
          <t>PL</t>
        </is>
      </c>
      <c r="B294" s="1" t="inlineStr">
        <is>
          <t>PL</t>
        </is>
      </c>
      <c r="C294" s="1" t="inlineStr">
        <is>
          <t>8</t>
        </is>
      </c>
      <c r="D294" s="13" t="n">
        <v>8160000</v>
      </c>
      <c r="E294" s="14" t="n"/>
      <c r="F294" s="14" t="n">
        <v>8160000</v>
      </c>
      <c r="G294" s="14" t="n"/>
      <c r="H294" s="13" t="n">
        <v>8160000</v>
      </c>
      <c r="I294" s="13">
        <f>+VLOOKUP(D294,'[1]BG TND'!$C$1:$C$65531,1,0)</f>
        <v/>
      </c>
      <c r="J294" s="15" t="inlineStr">
        <is>
          <t>Security</t>
        </is>
      </c>
      <c r="K294" s="16" t="n">
        <v>244319.329</v>
      </c>
      <c r="L294" s="16" t="n">
        <v>95602.86</v>
      </c>
      <c r="M294" s="16" t="n">
        <v>134537.24</v>
      </c>
      <c r="N294" s="16" t="n">
        <v>135850.929</v>
      </c>
      <c r="O294" s="17" t="n">
        <v>133121.265</v>
      </c>
      <c r="P294" s="18" t="n">
        <v>186114.947</v>
      </c>
      <c r="Q294" s="19" t="n">
        <v>234326.252</v>
      </c>
      <c r="R294" s="19" t="n">
        <v>257440.202</v>
      </c>
      <c r="S294" s="19" t="n">
        <v>326967.218</v>
      </c>
      <c r="T294" s="20" t="inlineStr">
        <is>
          <t>Autres Charges d'exploitation</t>
        </is>
      </c>
      <c r="U294" s="20" t="inlineStr">
        <is>
          <t>Autres Charges d'exploitation</t>
        </is>
      </c>
      <c r="V294" s="20" t="inlineStr">
        <is>
          <t>Nettoyage et gardiennage</t>
        </is>
      </c>
      <c r="W294" s="17">
        <f>O294-N294</f>
        <v/>
      </c>
      <c r="X294" s="17">
        <f>#REF!-O294</f>
        <v/>
      </c>
    </row>
    <row r="295" ht="15" customHeight="1">
      <c r="A295" s="1" t="inlineStr">
        <is>
          <t>PL</t>
        </is>
      </c>
      <c r="B295" s="1" t="inlineStr">
        <is>
          <t>PL</t>
        </is>
      </c>
      <c r="C295" s="1" t="inlineStr">
        <is>
          <t>8</t>
        </is>
      </c>
      <c r="D295" s="13" t="n">
        <v>8170000</v>
      </c>
      <c r="E295" s="14" t="n"/>
      <c r="F295" s="14" t="n">
        <v>8170000</v>
      </c>
      <c r="G295" s="14" t="n"/>
      <c r="H295" s="13" t="n">
        <v>8170000</v>
      </c>
      <c r="I295" s="13">
        <f>+VLOOKUP(D295,'[1]BG TND'!$C$1:$C$65531,1,0)</f>
        <v/>
      </c>
      <c r="J295" s="15" t="inlineStr">
        <is>
          <t>Waste Removal</t>
        </is>
      </c>
      <c r="K295" s="16" t="n">
        <v>72771.656</v>
      </c>
      <c r="L295" s="16" t="n">
        <v>153064.43</v>
      </c>
      <c r="M295" s="16" t="n">
        <v>98303.86</v>
      </c>
      <c r="N295" s="16" t="n">
        <v>106100.584</v>
      </c>
      <c r="O295" s="17" t="n">
        <v>117732.078</v>
      </c>
      <c r="P295" s="18" t="n">
        <v>119839.5</v>
      </c>
      <c r="Q295" s="19" t="n">
        <v>120934.666</v>
      </c>
      <c r="R295" s="19" t="n">
        <v>171544.49</v>
      </c>
      <c r="S295" s="19" t="n">
        <v>137772.591</v>
      </c>
      <c r="T295" s="20" t="inlineStr">
        <is>
          <t>Autres Charges d'exploitation</t>
        </is>
      </c>
      <c r="U295" s="20" t="inlineStr">
        <is>
          <t>Autres Charges d'exploitation</t>
        </is>
      </c>
      <c r="V295" s="20" t="inlineStr">
        <is>
          <t>Services extérieur</t>
        </is>
      </c>
      <c r="W295" s="17">
        <f>O295-N295</f>
        <v/>
      </c>
      <c r="X295" s="17">
        <f>#REF!-O295</f>
        <v/>
      </c>
    </row>
    <row r="296" ht="15" customHeight="1">
      <c r="A296" s="1" t="inlineStr">
        <is>
          <t>PL</t>
        </is>
      </c>
      <c r="B296" s="1" t="inlineStr">
        <is>
          <t>PL</t>
        </is>
      </c>
      <c r="C296" s="1" t="inlineStr">
        <is>
          <t>8</t>
        </is>
      </c>
      <c r="D296" s="13" t="n">
        <v>8175000</v>
      </c>
      <c r="E296" s="14" t="n"/>
      <c r="F296" s="14" t="n">
        <v>8175000</v>
      </c>
      <c r="G296" s="14" t="n"/>
      <c r="H296" s="13" t="n">
        <v>8175000</v>
      </c>
      <c r="I296" s="13">
        <f>+VLOOKUP(D296,'[1]BG TND'!$C$1:$C$65531,1,0)</f>
        <v/>
      </c>
      <c r="J296" s="15" t="inlineStr">
        <is>
          <t>Cleaning</t>
        </is>
      </c>
      <c r="K296" s="16" t="n">
        <v>159472.548</v>
      </c>
      <c r="L296" s="16" t="n">
        <v>148080.42</v>
      </c>
      <c r="M296" s="16" t="n">
        <v>166872.94</v>
      </c>
      <c r="N296" s="16" t="n">
        <v>175368.297</v>
      </c>
      <c r="O296" s="17" t="n">
        <v>168504.598</v>
      </c>
      <c r="P296" s="18" t="n">
        <v>231327.914</v>
      </c>
      <c r="Q296" s="19" t="n">
        <v>202808.91</v>
      </c>
      <c r="R296" s="19" t="n">
        <v>248594.072</v>
      </c>
      <c r="S296" s="19" t="n">
        <v>264064.479</v>
      </c>
      <c r="T296" s="20" t="inlineStr">
        <is>
          <t>Autres Charges d'exploitation</t>
        </is>
      </c>
      <c r="U296" s="20" t="inlineStr">
        <is>
          <t>Autres Charges d'exploitation</t>
        </is>
      </c>
      <c r="V296" s="20" t="inlineStr">
        <is>
          <t>Nettoyage et gardiennage</t>
        </is>
      </c>
      <c r="W296" s="17">
        <f>O296-N296</f>
        <v/>
      </c>
      <c r="X296" s="17">
        <f>#REF!-O296</f>
        <v/>
      </c>
    </row>
    <row r="297" ht="15" customHeight="1">
      <c r="A297" s="1" t="inlineStr">
        <is>
          <t>PL</t>
        </is>
      </c>
      <c r="B297" s="1" t="inlineStr">
        <is>
          <t>PL</t>
        </is>
      </c>
      <c r="C297" s="1" t="inlineStr">
        <is>
          <t>8</t>
        </is>
      </c>
      <c r="D297" s="13" t="n">
        <v>8180000</v>
      </c>
      <c r="E297" s="14" t="n"/>
      <c r="F297" s="14" t="n">
        <v>8180000</v>
      </c>
      <c r="G297" s="14" t="n"/>
      <c r="H297" s="13" t="n">
        <v>8180000</v>
      </c>
      <c r="I297" s="13">
        <f>+VLOOKUP(D297,'[1]BG TND'!$C$1:$C$65531,1,0)</f>
        <v/>
      </c>
      <c r="J297" s="15" t="inlineStr">
        <is>
          <t>Repairs &amp; Maint</t>
        </is>
      </c>
      <c r="K297" s="16" t="n">
        <v>356156.164</v>
      </c>
      <c r="L297" s="16" t="n">
        <v>652131.61</v>
      </c>
      <c r="M297" s="16" t="n">
        <v>85131.67</v>
      </c>
      <c r="N297" s="16" t="n">
        <v>718413.866</v>
      </c>
      <c r="O297" s="17" t="n">
        <v>168565.419</v>
      </c>
      <c r="P297" s="18" t="n">
        <v>47713.331</v>
      </c>
      <c r="Q297" s="19" t="n">
        <v>-13596.732</v>
      </c>
      <c r="R297" s="19" t="n">
        <v>71976.484</v>
      </c>
      <c r="S297" s="19" t="n">
        <v>150903.857</v>
      </c>
      <c r="T297" s="20" t="inlineStr">
        <is>
          <t>Autres Charges d'exploitation</t>
        </is>
      </c>
      <c r="U297" s="20" t="inlineStr">
        <is>
          <t>Autres Charges d'exploitation</t>
        </is>
      </c>
      <c r="V297" s="20" t="inlineStr">
        <is>
          <t>Entretiens et réparations</t>
        </is>
      </c>
      <c r="W297" s="17">
        <f>O297-N297</f>
        <v/>
      </c>
      <c r="X297" s="17">
        <f>#REF!-O297</f>
        <v/>
      </c>
    </row>
    <row r="298" ht="15" customHeight="1">
      <c r="A298" s="1" t="inlineStr">
        <is>
          <t>PL</t>
        </is>
      </c>
      <c r="B298" s="1" t="inlineStr">
        <is>
          <t>PL</t>
        </is>
      </c>
      <c r="C298" s="1" t="inlineStr">
        <is>
          <t>8</t>
        </is>
      </c>
      <c r="D298" s="13" t="n">
        <v>8185000</v>
      </c>
      <c r="E298" s="14" t="n"/>
      <c r="F298" s="14" t="n">
        <v>8185000</v>
      </c>
      <c r="G298" s="14" t="n"/>
      <c r="H298" s="13" t="n">
        <v>8185000</v>
      </c>
      <c r="I298" s="13">
        <f>+VLOOKUP(D298,'[1]BG TND'!$C$1:$C$65531,1,0)</f>
        <v/>
      </c>
      <c r="J298" s="15" t="inlineStr">
        <is>
          <t>Insurance</t>
        </is>
      </c>
      <c r="K298" s="16" t="n">
        <v>25358.716</v>
      </c>
      <c r="L298" s="16" t="n">
        <v>47778.56</v>
      </c>
      <c r="M298" s="16" t="n">
        <v>8828.040000000001</v>
      </c>
      <c r="N298" s="16" t="n">
        <v>-967.198</v>
      </c>
      <c r="O298" s="17" t="n">
        <v>5430.024</v>
      </c>
      <c r="P298" s="18" t="n">
        <v>1014.008</v>
      </c>
      <c r="Q298" s="19" t="n">
        <v>-3160.683</v>
      </c>
      <c r="R298" s="19" t="n">
        <v>1917.78</v>
      </c>
      <c r="S298" s="19" t="n">
        <v>0</v>
      </c>
      <c r="T298" s="20" t="inlineStr">
        <is>
          <t>Autres Charges d'exploitation</t>
        </is>
      </c>
      <c r="U298" s="20" t="inlineStr">
        <is>
          <t>Autres Charges d'exploitation</t>
        </is>
      </c>
      <c r="V298" s="20" t="inlineStr">
        <is>
          <t>Assurance</t>
        </is>
      </c>
      <c r="W298" s="17">
        <f>O298-N298</f>
        <v/>
      </c>
      <c r="X298" s="17">
        <f>#REF!-O298</f>
        <v/>
      </c>
    </row>
    <row r="299" ht="15" customHeight="1">
      <c r="A299" s="1" t="inlineStr">
        <is>
          <t>PL</t>
        </is>
      </c>
      <c r="B299" s="1" t="inlineStr">
        <is>
          <t>PL</t>
        </is>
      </c>
      <c r="C299" s="1" t="inlineStr">
        <is>
          <t>8</t>
        </is>
      </c>
      <c r="D299" s="13" t="n">
        <v>8190000</v>
      </c>
      <c r="E299" s="14" t="n"/>
      <c r="F299" s="14" t="n">
        <v>8190000</v>
      </c>
      <c r="G299" s="14" t="n"/>
      <c r="H299" s="13" t="n">
        <v>8190000</v>
      </c>
      <c r="I299" s="13">
        <f>+VLOOKUP(D299,'[1]BG TND'!$C$1:$C$65531,1,0)</f>
        <v/>
      </c>
      <c r="J299" s="15" t="inlineStr">
        <is>
          <t>Safety</t>
        </is>
      </c>
      <c r="K299" s="16" t="n">
        <v>97364.754</v>
      </c>
      <c r="L299" s="16" t="n">
        <v>101420.71</v>
      </c>
      <c r="M299" s="16" t="n">
        <v>34498.77</v>
      </c>
      <c r="N299" s="16" t="n">
        <v>33984.426</v>
      </c>
      <c r="O299" s="17" t="n">
        <v>16595.108</v>
      </c>
      <c r="P299" s="18" t="n">
        <v>12607.82</v>
      </c>
      <c r="Q299" s="19" t="n">
        <v>342245.526</v>
      </c>
      <c r="R299" s="19" t="n">
        <v>219354.414</v>
      </c>
      <c r="S299" s="19" t="n">
        <v>88554.651</v>
      </c>
      <c r="T299" s="20" t="inlineStr">
        <is>
          <t>Charges de personnel</t>
        </is>
      </c>
      <c r="U299" s="20" t="inlineStr">
        <is>
          <t>Charges de personnel</t>
        </is>
      </c>
      <c r="V299" s="20" t="inlineStr">
        <is>
          <t>Charges connexes au salaire</t>
        </is>
      </c>
      <c r="W299" s="17">
        <f>O299-N299</f>
        <v/>
      </c>
      <c r="X299" s="17">
        <f>#REF!-O299</f>
        <v/>
      </c>
    </row>
    <row r="300" ht="15" customHeight="1">
      <c r="A300" s="1" t="inlineStr">
        <is>
          <t>PL</t>
        </is>
      </c>
      <c r="B300" s="1" t="inlineStr">
        <is>
          <t>PL</t>
        </is>
      </c>
      <c r="C300" s="1" t="inlineStr">
        <is>
          <t>8</t>
        </is>
      </c>
      <c r="D300" s="13" t="n">
        <v>8210000</v>
      </c>
      <c r="E300" s="14" t="n"/>
      <c r="F300" s="14" t="n">
        <v>8210000</v>
      </c>
      <c r="G300" s="14" t="n"/>
      <c r="H300" s="13" t="n">
        <v>8210000</v>
      </c>
      <c r="I300" s="13">
        <f>+VLOOKUP(D300,'[1]BG TND'!$C$1:$C$65531,1,0)</f>
        <v/>
      </c>
      <c r="J300" s="15" t="inlineStr">
        <is>
          <t>Telephone &amp; Fax</t>
        </is>
      </c>
      <c r="K300" s="16" t="n">
        <v>24891.071</v>
      </c>
      <c r="L300" s="16" t="n">
        <v>10129.74</v>
      </c>
      <c r="M300" s="16" t="n">
        <v>27709.29</v>
      </c>
      <c r="N300" s="16" t="n">
        <v>-466.806</v>
      </c>
      <c r="O300" s="17" t="n">
        <v>545.689</v>
      </c>
      <c r="P300" s="18" t="n">
        <v>4878.842</v>
      </c>
      <c r="Q300" s="19" t="n">
        <v>2589.032</v>
      </c>
      <c r="R300" s="19" t="n">
        <v>4558.099</v>
      </c>
      <c r="S300" s="19" t="n">
        <v>3477.654</v>
      </c>
      <c r="T300" s="20" t="inlineStr">
        <is>
          <t>Autres Charges d'exploitation</t>
        </is>
      </c>
      <c r="U300" s="20" t="inlineStr">
        <is>
          <t>Autres Charges d'exploitation</t>
        </is>
      </c>
      <c r="V300" s="20" t="inlineStr">
        <is>
          <t>Frais postaux et télécom</t>
        </is>
      </c>
      <c r="W300" s="17">
        <f>O300-N300</f>
        <v/>
      </c>
      <c r="X300" s="17">
        <f>#REF!-O300</f>
        <v/>
      </c>
    </row>
    <row r="301" ht="15" customHeight="1">
      <c r="A301" s="1" t="inlineStr">
        <is>
          <t>PL</t>
        </is>
      </c>
      <c r="B301" s="1" t="inlineStr">
        <is>
          <t>PL</t>
        </is>
      </c>
      <c r="C301" s="1" t="inlineStr">
        <is>
          <t>8</t>
        </is>
      </c>
      <c r="D301" s="13" t="n">
        <v>8240000</v>
      </c>
      <c r="E301" s="14" t="n"/>
      <c r="F301" s="14" t="n">
        <v>8240000</v>
      </c>
      <c r="G301" s="14" t="n"/>
      <c r="H301" s="13" t="n">
        <v>8240000</v>
      </c>
      <c r="I301" s="13">
        <f>+VLOOKUP(D301,'[1]BG TND'!$C$1:$C$65531,1,0)</f>
        <v/>
      </c>
      <c r="J301" s="15" t="inlineStr">
        <is>
          <t>Internet</t>
        </is>
      </c>
      <c r="K301" s="16" t="n">
        <v>34600.326</v>
      </c>
      <c r="L301" s="16" t="n">
        <v>53922.08</v>
      </c>
      <c r="M301" s="16" t="n">
        <v>23488.2</v>
      </c>
      <c r="N301" s="16" t="n">
        <v>17778.624</v>
      </c>
      <c r="O301" s="17" t="n">
        <v>27941.708</v>
      </c>
      <c r="P301" s="18" t="n">
        <v>16621.732</v>
      </c>
      <c r="Q301" s="19" t="n">
        <v>17354.28</v>
      </c>
      <c r="R301" s="19" t="n">
        <v>5045.98</v>
      </c>
      <c r="S301" s="19" t="n">
        <v>7371.048</v>
      </c>
      <c r="T301" s="20" t="inlineStr">
        <is>
          <t>Autres Charges d'exploitation</t>
        </is>
      </c>
      <c r="U301" s="20" t="inlineStr">
        <is>
          <t>Autres Charges d'exploitation</t>
        </is>
      </c>
      <c r="V301" s="20" t="inlineStr">
        <is>
          <t>Frais postaux et télécom</t>
        </is>
      </c>
      <c r="W301" s="17">
        <f>O301-N301</f>
        <v/>
      </c>
      <c r="X301" s="17">
        <f>#REF!-O301</f>
        <v/>
      </c>
    </row>
    <row r="302" ht="15" customHeight="1">
      <c r="A302" s="1" t="inlineStr">
        <is>
          <t>PL</t>
        </is>
      </c>
      <c r="B302" s="1" t="inlineStr">
        <is>
          <t>PL</t>
        </is>
      </c>
      <c r="C302" s="1" t="inlineStr">
        <is>
          <t>8</t>
        </is>
      </c>
      <c r="D302" s="13" t="n">
        <v>8250000</v>
      </c>
      <c r="E302" s="14" t="n"/>
      <c r="F302" s="14" t="n">
        <v>8250000</v>
      </c>
      <c r="G302" s="14" t="n"/>
      <c r="H302" s="13" t="n">
        <v>8250000</v>
      </c>
      <c r="I302" s="13">
        <f>+VLOOKUP(D302,'[1]BG TND'!$C$1:$C$65531,1,0)</f>
        <v/>
      </c>
      <c r="J302" s="15" t="inlineStr">
        <is>
          <t>Mobile Telephone</t>
        </is>
      </c>
      <c r="K302" s="16" t="n">
        <v>36203.592</v>
      </c>
      <c r="L302" s="16" t="n">
        <v>59749.53</v>
      </c>
      <c r="M302" s="16" t="n">
        <v>39512.26</v>
      </c>
      <c r="N302" s="16" t="n">
        <v>43491.085</v>
      </c>
      <c r="O302" s="17" t="n">
        <v>47658.203</v>
      </c>
      <c r="P302" s="18" t="n">
        <v>44539.289</v>
      </c>
      <c r="Q302" s="19" t="n">
        <v>44945.365</v>
      </c>
      <c r="R302" s="19" t="n">
        <v>42925.875</v>
      </c>
      <c r="S302" s="19" t="n">
        <v>42191.193</v>
      </c>
      <c r="T302" s="20" t="inlineStr">
        <is>
          <t>Autres Charges d'exploitation</t>
        </is>
      </c>
      <c r="U302" s="20" t="inlineStr">
        <is>
          <t>Autres Charges d'exploitation</t>
        </is>
      </c>
      <c r="V302" s="20" t="inlineStr">
        <is>
          <t>Frais postaux et télécom</t>
        </is>
      </c>
      <c r="W302" s="17">
        <f>O302-N302</f>
        <v/>
      </c>
      <c r="X302" s="17">
        <f>#REF!-O302</f>
        <v/>
      </c>
    </row>
    <row r="303" ht="15" customHeight="1">
      <c r="A303" s="1" t="inlineStr">
        <is>
          <t>PL</t>
        </is>
      </c>
      <c r="B303" s="1" t="inlineStr">
        <is>
          <t>PL</t>
        </is>
      </c>
      <c r="C303" s="1" t="inlineStr">
        <is>
          <t>8</t>
        </is>
      </c>
      <c r="D303" s="13" t="n">
        <v>8260000</v>
      </c>
      <c r="E303" s="14" t="n"/>
      <c r="F303" s="14" t="n">
        <v>8260000</v>
      </c>
      <c r="G303" s="14" t="n"/>
      <c r="H303" s="13" t="n">
        <v>8260000</v>
      </c>
      <c r="I303" s="13">
        <f>+VLOOKUP(D303,'[1]BG TND'!$C$1:$C$65531,1,0)</f>
        <v/>
      </c>
      <c r="J303" s="15" t="inlineStr">
        <is>
          <t>Postage</t>
        </is>
      </c>
      <c r="K303" s="16" t="n">
        <v>1531.787</v>
      </c>
      <c r="L303" s="16" t="n">
        <v>4480.99</v>
      </c>
      <c r="M303" s="16" t="n">
        <v>4587.04</v>
      </c>
      <c r="N303" s="16" t="n">
        <v>3197.97</v>
      </c>
      <c r="O303" s="17" t="n">
        <v>3055.15</v>
      </c>
      <c r="P303" s="18" t="n">
        <v>4242.353</v>
      </c>
      <c r="Q303" s="19" t="n">
        <v>8306.860000000001</v>
      </c>
      <c r="R303" s="19" t="n">
        <v>1523.7</v>
      </c>
      <c r="S303" s="19" t="n">
        <v>1348.8</v>
      </c>
      <c r="T303" s="20" t="inlineStr">
        <is>
          <t>Autres Charges d'exploitation</t>
        </is>
      </c>
      <c r="U303" s="20" t="inlineStr">
        <is>
          <t>Autres Charges d'exploitation</t>
        </is>
      </c>
      <c r="V303" s="20" t="inlineStr">
        <is>
          <t>Frais postaux et télécom</t>
        </is>
      </c>
      <c r="W303" s="17">
        <f>O303-N303</f>
        <v/>
      </c>
      <c r="X303" s="17">
        <f>#REF!-O303</f>
        <v/>
      </c>
    </row>
    <row r="304" ht="15" customHeight="1">
      <c r="A304" s="1" t="inlineStr">
        <is>
          <t>PL</t>
        </is>
      </c>
      <c r="B304" s="1" t="inlineStr">
        <is>
          <t>PL</t>
        </is>
      </c>
      <c r="C304" s="1" t="inlineStr">
        <is>
          <t>8</t>
        </is>
      </c>
      <c r="D304" s="13" t="n">
        <v>8270000</v>
      </c>
      <c r="E304" s="14" t="n"/>
      <c r="F304" s="14" t="n">
        <v>8270000</v>
      </c>
      <c r="G304" s="14" t="n"/>
      <c r="H304" s="13" t="n">
        <v>8270000</v>
      </c>
      <c r="I304" s="13">
        <f>+VLOOKUP(D304,'[1]BG TND'!$C$1:$C$65531,1,0)</f>
        <v/>
      </c>
      <c r="J304" s="15" t="inlineStr">
        <is>
          <t>Courier Services</t>
        </is>
      </c>
      <c r="K304" s="16" t="n">
        <v>3853.791</v>
      </c>
      <c r="L304" s="16" t="n">
        <v>2858.57</v>
      </c>
      <c r="M304" s="16" t="n">
        <v>12187.49</v>
      </c>
      <c r="N304" s="16" t="n">
        <v>14654.022</v>
      </c>
      <c r="O304" s="17" t="n">
        <v>21220.87</v>
      </c>
      <c r="P304" s="18" t="n">
        <v>33719.223</v>
      </c>
      <c r="Q304" s="19" t="n">
        <v>47995.371</v>
      </c>
      <c r="R304" s="19" t="n">
        <v>53.916</v>
      </c>
      <c r="S304" s="19" t="n">
        <v>0</v>
      </c>
      <c r="T304" s="20" t="inlineStr">
        <is>
          <t>Autres Charges d'exploitation</t>
        </is>
      </c>
      <c r="U304" s="20" t="inlineStr">
        <is>
          <t>Autres Charges d'exploitation</t>
        </is>
      </c>
      <c r="V304" s="20" t="inlineStr">
        <is>
          <t>Frais postaux et télécom</t>
        </is>
      </c>
      <c r="W304" s="17">
        <f>O304-N304</f>
        <v/>
      </c>
      <c r="X304" s="17">
        <f>#REF!-O304</f>
        <v/>
      </c>
    </row>
    <row r="305" ht="15" customHeight="1">
      <c r="A305" s="1" t="inlineStr">
        <is>
          <t>PL</t>
        </is>
      </c>
      <c r="B305" s="1" t="inlineStr">
        <is>
          <t>PL</t>
        </is>
      </c>
      <c r="C305" s="1" t="inlineStr">
        <is>
          <t>8</t>
        </is>
      </c>
      <c r="D305" s="13" t="n">
        <v>8310000</v>
      </c>
      <c r="E305" s="14" t="n"/>
      <c r="F305" s="14" t="n">
        <v>8310000</v>
      </c>
      <c r="G305" s="14" t="n"/>
      <c r="H305" s="13" t="n">
        <v>8310000</v>
      </c>
      <c r="I305" s="13">
        <f>+VLOOKUP(D305,'[1]BG TND'!$C$1:$C$65531,1,0)</f>
        <v/>
      </c>
      <c r="J305" s="15" t="inlineStr">
        <is>
          <t>Equipment &amp; Supplies</t>
        </is>
      </c>
      <c r="K305" s="16" t="n">
        <v>396554.803</v>
      </c>
      <c r="L305" s="16" t="n">
        <v>739091.45</v>
      </c>
      <c r="M305" s="16" t="n">
        <v>448938.27</v>
      </c>
      <c r="N305" s="16" t="n">
        <v>600223.273</v>
      </c>
      <c r="O305" s="17" t="n">
        <v>861470.135</v>
      </c>
      <c r="P305" s="18" t="n">
        <v>1298554.858</v>
      </c>
      <c r="Q305" s="19" t="n">
        <v>857277.851</v>
      </c>
      <c r="R305" s="19" t="n">
        <v>826912.856</v>
      </c>
      <c r="S305" s="19" t="n">
        <v>787892.2439999999</v>
      </c>
      <c r="T305" s="20" t="inlineStr">
        <is>
          <t>Achats d'approvisionnements consommés</t>
        </is>
      </c>
      <c r="U305" s="20" t="inlineStr">
        <is>
          <t>Achats d'approvisionnements consommés</t>
        </is>
      </c>
      <c r="V305" s="20" t="inlineStr">
        <is>
          <t>Achat pièces de rechange</t>
        </is>
      </c>
      <c r="W305" s="17">
        <f>O305-N305</f>
        <v/>
      </c>
      <c r="X305" s="17">
        <f>#REF!-O305</f>
        <v/>
      </c>
    </row>
    <row r="306" ht="15" customHeight="1">
      <c r="A306" s="1" t="inlineStr">
        <is>
          <t>PL</t>
        </is>
      </c>
      <c r="B306" s="1" t="inlineStr">
        <is>
          <t>PL</t>
        </is>
      </c>
      <c r="C306" s="1" t="inlineStr">
        <is>
          <t>8</t>
        </is>
      </c>
      <c r="D306" s="13" t="n">
        <v>8312000</v>
      </c>
      <c r="E306" s="14" t="n"/>
      <c r="F306" s="14" t="n">
        <v>8312000</v>
      </c>
      <c r="G306" s="14" t="n"/>
      <c r="H306" s="13" t="n">
        <v>8312000</v>
      </c>
      <c r="I306" s="13">
        <f>+VLOOKUP(D306,'[1]BG TND'!$C$1:$C$65531,1,0)</f>
        <v/>
      </c>
      <c r="J306" s="15" t="inlineStr">
        <is>
          <t>Small Tools</t>
        </is>
      </c>
      <c r="K306" s="16" t="n">
        <v>418379.053</v>
      </c>
      <c r="L306" s="16" t="n">
        <v>300686.32</v>
      </c>
      <c r="M306" s="16" t="n">
        <v>233830.79</v>
      </c>
      <c r="N306" s="16" t="n">
        <v>598222.3149999999</v>
      </c>
      <c r="O306" s="17" t="n">
        <v>442246.743</v>
      </c>
      <c r="P306" s="18" t="n">
        <v>585013.986</v>
      </c>
      <c r="Q306" s="19" t="n">
        <v>304736.011</v>
      </c>
      <c r="R306" s="19" t="n">
        <v>511172.854</v>
      </c>
      <c r="S306" s="19" t="n">
        <v>1193905.471</v>
      </c>
      <c r="T306" s="20" t="inlineStr">
        <is>
          <t>Achats d'approvisionnements consommés</t>
        </is>
      </c>
      <c r="U306" s="20" t="inlineStr">
        <is>
          <t>Achats d'approvisionnements consommés</t>
        </is>
      </c>
      <c r="V306" s="20" t="inlineStr">
        <is>
          <t>Achat petits outillages</t>
        </is>
      </c>
      <c r="W306" s="17">
        <f>O306-N306</f>
        <v/>
      </c>
      <c r="X306" s="17">
        <f>#REF!-O306</f>
        <v/>
      </c>
    </row>
    <row r="307" ht="15" customHeight="1">
      <c r="A307" s="1" t="inlineStr">
        <is>
          <t>PL</t>
        </is>
      </c>
      <c r="B307" s="1" t="inlineStr">
        <is>
          <t>PL</t>
        </is>
      </c>
      <c r="C307" s="1" t="inlineStr">
        <is>
          <t>8</t>
        </is>
      </c>
      <c r="D307" s="33" t="n">
        <v>8315000</v>
      </c>
      <c r="E307" s="25" t="n"/>
      <c r="F307" s="25" t="n"/>
      <c r="G307" s="25" t="n"/>
      <c r="H307" s="33" t="n">
        <v>8315000</v>
      </c>
      <c r="I307" s="13">
        <f>+VLOOKUP(D307,'[1]BG TND'!$C$1:$C$65531,1,0)</f>
        <v/>
      </c>
      <c r="J307" t="inlineStr">
        <is>
          <t>Overhead - Low Value Asset Depreciation</t>
        </is>
      </c>
      <c r="O307" s="35" t="n">
        <v>344994.601</v>
      </c>
      <c r="P307" s="36" t="n">
        <v>1527447.564</v>
      </c>
      <c r="Q307" s="37" t="n">
        <v>701253.987</v>
      </c>
      <c r="R307" s="37" t="n">
        <v>334209.251</v>
      </c>
      <c r="S307" s="37" t="n">
        <v>575482.561</v>
      </c>
      <c r="U307" s="20" t="inlineStr">
        <is>
          <t xml:space="preserve">Dotations aux amortissements et aux provisions </t>
        </is>
      </c>
      <c r="V307" s="1" t="inlineStr">
        <is>
          <t>Dotation aux Amortissement des immobilisations corporelles et incorporelles</t>
        </is>
      </c>
      <c r="W307" s="17">
        <f>O307-N307</f>
        <v/>
      </c>
      <c r="X307" s="17">
        <f>#REF!-O307</f>
        <v/>
      </c>
    </row>
    <row r="308" ht="15" customHeight="1">
      <c r="A308" s="1" t="inlineStr">
        <is>
          <t>PL</t>
        </is>
      </c>
      <c r="B308" s="1" t="inlineStr">
        <is>
          <t>PL</t>
        </is>
      </c>
      <c r="C308" s="1" t="inlineStr">
        <is>
          <t>8</t>
        </is>
      </c>
      <c r="D308" s="24" t="n">
        <v>8320000</v>
      </c>
      <c r="E308" s="25" t="n"/>
      <c r="F308" s="25" t="n"/>
      <c r="G308" s="25" t="n"/>
      <c r="H308" s="13" t="n">
        <v>8320000</v>
      </c>
      <c r="I308" s="13">
        <f>+VLOOKUP(D308,'[1]BG TND'!$C$1:$C$65531,1,0)</f>
        <v/>
      </c>
      <c r="J308" s="26" t="inlineStr">
        <is>
          <t>Computer - Software Licence &amp; Upgrade</t>
        </is>
      </c>
      <c r="K308" s="19" t="n">
        <v>0</v>
      </c>
      <c r="L308" s="19" t="n">
        <v>0</v>
      </c>
      <c r="M308" s="19" t="n">
        <v>79901.28999999999</v>
      </c>
      <c r="N308" s="16" t="n">
        <v>60945.709</v>
      </c>
      <c r="O308" s="17" t="n">
        <v>181621.853</v>
      </c>
      <c r="P308" s="18" t="n">
        <v>120978.934</v>
      </c>
      <c r="Q308" s="19" t="n">
        <v>0</v>
      </c>
      <c r="R308" s="19" t="n">
        <v>0</v>
      </c>
      <c r="S308" s="19" t="n">
        <v>0</v>
      </c>
      <c r="T308" s="20" t="inlineStr">
        <is>
          <t>Autres Charges d'exploitation</t>
        </is>
      </c>
      <c r="U308" s="20" t="inlineStr">
        <is>
          <t>Autres Charges d'exploitation</t>
        </is>
      </c>
      <c r="V308" s="20" t="inlineStr">
        <is>
          <t>Rémunération honoraires et intermédiaire</t>
        </is>
      </c>
      <c r="W308" s="17">
        <f>O308-N308</f>
        <v/>
      </c>
      <c r="X308" s="17">
        <f>#REF!-O308</f>
        <v/>
      </c>
    </row>
    <row r="309" ht="15" customHeight="1">
      <c r="A309" s="1" t="inlineStr">
        <is>
          <t>PL</t>
        </is>
      </c>
      <c r="B309" s="1" t="inlineStr">
        <is>
          <t>PL</t>
        </is>
      </c>
      <c r="C309" s="1" t="inlineStr">
        <is>
          <t>8</t>
        </is>
      </c>
      <c r="D309" s="24" t="n">
        <v>8325000</v>
      </c>
      <c r="E309" s="25" t="n"/>
      <c r="F309" s="25" t="n"/>
      <c r="G309" s="25" t="n"/>
      <c r="H309" s="13" t="n">
        <v>8325000</v>
      </c>
      <c r="I309" s="13">
        <f>+VLOOKUP(D309,'[1]BG TND'!$C$1:$C$65531,1,0)</f>
        <v/>
      </c>
      <c r="J309" s="26" t="inlineStr">
        <is>
          <t>Overhead - Production Software</t>
        </is>
      </c>
      <c r="K309" s="19" t="n">
        <v>0</v>
      </c>
      <c r="L309" s="16" t="n">
        <v>0</v>
      </c>
      <c r="M309" s="16" t="n">
        <v>1035.16</v>
      </c>
      <c r="N309" s="16" t="n">
        <v>0</v>
      </c>
      <c r="O309" s="17" t="n">
        <v>0</v>
      </c>
      <c r="P309" s="18" t="n">
        <v>25.066</v>
      </c>
      <c r="Q309" s="19" t="n">
        <v>0</v>
      </c>
      <c r="R309" s="19" t="n">
        <v>0</v>
      </c>
      <c r="S309" s="19" t="n">
        <v>0</v>
      </c>
      <c r="T309" s="20" t="inlineStr">
        <is>
          <t>Autres Charges d'exploitation</t>
        </is>
      </c>
      <c r="U309" s="20" t="inlineStr">
        <is>
          <t>Autres Charges d'exploitation</t>
        </is>
      </c>
      <c r="V309" s="20" t="inlineStr">
        <is>
          <t>Divers</t>
        </is>
      </c>
      <c r="W309" s="17">
        <f>O309-N309</f>
        <v/>
      </c>
      <c r="X309" s="17">
        <f>#REF!-O309</f>
        <v/>
      </c>
    </row>
    <row r="310" ht="15" customHeight="1">
      <c r="A310" s="1" t="inlineStr">
        <is>
          <t>PL</t>
        </is>
      </c>
      <c r="B310" s="1" t="inlineStr">
        <is>
          <t>PL</t>
        </is>
      </c>
      <c r="C310" s="1" t="inlineStr">
        <is>
          <t>8</t>
        </is>
      </c>
      <c r="D310" s="13" t="n">
        <v>8330000</v>
      </c>
      <c r="E310" s="14" t="n"/>
      <c r="F310" s="14" t="n">
        <v>8330000</v>
      </c>
      <c r="G310" s="14" t="n"/>
      <c r="H310" s="13" t="n">
        <v>8330000</v>
      </c>
      <c r="I310" s="13">
        <f>+VLOOKUP(D310,'[1]BG TND'!$C$1:$C$65531,1,0)</f>
        <v/>
      </c>
      <c r="J310" s="15" t="inlineStr">
        <is>
          <t>Software Maintenance</t>
        </is>
      </c>
      <c r="K310" s="16" t="n">
        <v>122657.387</v>
      </c>
      <c r="L310" s="16" t="n">
        <v>96135.99000000001</v>
      </c>
      <c r="M310" s="16" t="n">
        <v>78991.13</v>
      </c>
      <c r="N310" s="16" t="n">
        <v>15309.357</v>
      </c>
      <c r="O310" s="17" t="n">
        <v>61196.825</v>
      </c>
      <c r="P310" s="18" t="n">
        <v>67597.73699999999</v>
      </c>
      <c r="Q310" s="19" t="n">
        <v>43298.948</v>
      </c>
      <c r="R310" s="19" t="n">
        <v>31200.412</v>
      </c>
      <c r="S310" s="19" t="n">
        <v>22122.526</v>
      </c>
      <c r="T310" s="20" t="inlineStr">
        <is>
          <t>Autres Charges d'exploitation</t>
        </is>
      </c>
      <c r="U310" s="20" t="inlineStr">
        <is>
          <t>Autres Charges d'exploitation</t>
        </is>
      </c>
      <c r="V310" s="20" t="inlineStr">
        <is>
          <t>Entretiens et réparations</t>
        </is>
      </c>
      <c r="W310" s="17">
        <f>O310-N310</f>
        <v/>
      </c>
      <c r="X310" s="17">
        <f>#REF!-O310</f>
        <v/>
      </c>
    </row>
    <row r="311" ht="15" customHeight="1">
      <c r="A311" s="1" t="inlineStr">
        <is>
          <t>PL</t>
        </is>
      </c>
      <c r="B311" s="1" t="inlineStr">
        <is>
          <t>PL</t>
        </is>
      </c>
      <c r="C311" s="1" t="inlineStr">
        <is>
          <t>8</t>
        </is>
      </c>
      <c r="D311" s="13" t="n">
        <v>8340000</v>
      </c>
      <c r="E311" s="14" t="n"/>
      <c r="F311" s="14" t="n">
        <v>8340000</v>
      </c>
      <c r="G311" s="14" t="n"/>
      <c r="H311" s="13" t="n">
        <v>8340000</v>
      </c>
      <c r="I311" s="13">
        <f>+VLOOKUP(D311,'[1]BG TND'!$C$1:$C$65531,1,0)</f>
        <v/>
      </c>
      <c r="J311" s="15" t="inlineStr">
        <is>
          <t>Computer Expenses</t>
        </is>
      </c>
      <c r="K311" s="16" t="n">
        <v>50512.599</v>
      </c>
      <c r="L311" s="16" t="n">
        <v>13401.97</v>
      </c>
      <c r="M311" s="16" t="n">
        <v>17090.14</v>
      </c>
      <c r="N311" s="16" t="n">
        <v>28256.847</v>
      </c>
      <c r="O311" s="17" t="n">
        <v>16336.492</v>
      </c>
      <c r="P311" s="18" t="n">
        <v>40808.07</v>
      </c>
      <c r="Q311" s="19" t="n">
        <v>28059.118</v>
      </c>
      <c r="R311" s="19" t="n">
        <v>60091.564</v>
      </c>
      <c r="S311" s="19" t="n">
        <v>368918.726</v>
      </c>
      <c r="T311" s="20" t="inlineStr">
        <is>
          <t>Autres Charges d'exploitation</t>
        </is>
      </c>
      <c r="U311" s="20" t="inlineStr">
        <is>
          <t>Autres Charges d'exploitation</t>
        </is>
      </c>
      <c r="V311" s="20" t="inlineStr">
        <is>
          <t>Entretiens et réparations</t>
        </is>
      </c>
      <c r="W311" s="17">
        <f>O311-N311</f>
        <v/>
      </c>
      <c r="X311" s="17">
        <f>#REF!-O311</f>
        <v/>
      </c>
    </row>
    <row r="312" ht="15" customHeight="1">
      <c r="A312" s="1" t="inlineStr">
        <is>
          <t>PL</t>
        </is>
      </c>
      <c r="B312" s="1" t="inlineStr">
        <is>
          <t>PL</t>
        </is>
      </c>
      <c r="C312" s="1" t="inlineStr">
        <is>
          <t>8</t>
        </is>
      </c>
      <c r="D312" s="13" t="n">
        <v>8350000</v>
      </c>
      <c r="E312" s="14" t="n"/>
      <c r="F312" s="14" t="n">
        <v>8350000</v>
      </c>
      <c r="G312" s="14" t="n"/>
      <c r="H312" s="13" t="n">
        <v>8350000</v>
      </c>
      <c r="I312" s="13">
        <f>+VLOOKUP(D312,'[1]BG TND'!$C$1:$C$65531,1,0)</f>
        <v/>
      </c>
      <c r="J312" s="15" t="inlineStr">
        <is>
          <t>Computer Rental</t>
        </is>
      </c>
      <c r="K312" s="16" t="n">
        <v>18814.965</v>
      </c>
      <c r="L312" s="16" t="n">
        <v>60389.3</v>
      </c>
      <c r="M312" s="16" t="n">
        <v>39575.77</v>
      </c>
      <c r="N312" s="16" t="n">
        <v>36231.604</v>
      </c>
      <c r="O312" s="17" t="n">
        <v>35077.176</v>
      </c>
      <c r="P312" s="18" t="n">
        <v>43982.204</v>
      </c>
      <c r="Q312" s="19" t="n">
        <v>42310.063</v>
      </c>
      <c r="R312" s="19" t="n">
        <v>41988.409</v>
      </c>
      <c r="S312" s="19" t="n">
        <v>16111.991</v>
      </c>
      <c r="T312" s="20" t="inlineStr">
        <is>
          <t>Autres Charges d'exploitation</t>
        </is>
      </c>
      <c r="U312" s="20" t="inlineStr">
        <is>
          <t>Autres Charges d'exploitation</t>
        </is>
      </c>
      <c r="V312" s="20" t="inlineStr">
        <is>
          <t>Charges de location</t>
        </is>
      </c>
      <c r="W312" s="17">
        <f>O312-N312</f>
        <v/>
      </c>
      <c r="X312" s="17">
        <f>#REF!-O312</f>
        <v/>
      </c>
    </row>
    <row r="313" ht="15" customHeight="1">
      <c r="A313" s="1" t="inlineStr">
        <is>
          <t>PL</t>
        </is>
      </c>
      <c r="B313" s="1" t="inlineStr">
        <is>
          <t>PL</t>
        </is>
      </c>
      <c r="C313" s="1" t="inlineStr">
        <is>
          <t>8</t>
        </is>
      </c>
      <c r="D313" s="13" t="n">
        <v>8370000</v>
      </c>
      <c r="E313" s="14" t="n"/>
      <c r="F313" s="14" t="n">
        <v>8370000</v>
      </c>
      <c r="G313" s="14" t="n"/>
      <c r="H313" s="13" t="n">
        <v>8370000</v>
      </c>
      <c r="I313" s="13">
        <f>+VLOOKUP(D313,'[1]BG TND'!$C$1:$C$65531,1,0)</f>
        <v/>
      </c>
      <c r="J313" s="15" t="inlineStr">
        <is>
          <t>Rep &amp; Maint M&amp;E</t>
        </is>
      </c>
      <c r="K313" s="16" t="n">
        <v>1039430.303</v>
      </c>
      <c r="L313" s="16" t="n">
        <v>916472.38</v>
      </c>
      <c r="M313" s="16" t="n">
        <v>1131736.6</v>
      </c>
      <c r="N313" s="16" t="n">
        <v>1147687.722</v>
      </c>
      <c r="O313" s="17" t="n">
        <v>1391594.298</v>
      </c>
      <c r="P313" s="18" t="n">
        <v>1053897.983</v>
      </c>
      <c r="Q313" s="19" t="n">
        <v>1008601.539</v>
      </c>
      <c r="R313" s="19" t="n">
        <v>1297790.727</v>
      </c>
      <c r="S313" s="19" t="n">
        <v>849838.857</v>
      </c>
      <c r="T313" s="20" t="inlineStr">
        <is>
          <t>Autres Charges d'exploitation</t>
        </is>
      </c>
      <c r="U313" s="20" t="inlineStr">
        <is>
          <t>Autres Charges d'exploitation</t>
        </is>
      </c>
      <c r="V313" s="20" t="inlineStr">
        <is>
          <t>Entretiens et réparations</t>
        </is>
      </c>
      <c r="W313" s="17">
        <f>O313-N313</f>
        <v/>
      </c>
      <c r="X313" s="17">
        <f>#REF!-O313</f>
        <v/>
      </c>
    </row>
    <row r="314" ht="15" customHeight="1">
      <c r="A314" s="1" t="inlineStr">
        <is>
          <t>PL</t>
        </is>
      </c>
      <c r="B314" s="1" t="inlineStr">
        <is>
          <t>PL</t>
        </is>
      </c>
      <c r="C314" s="1" t="inlineStr">
        <is>
          <t>8</t>
        </is>
      </c>
      <c r="D314" s="13" t="n">
        <v>8371000</v>
      </c>
      <c r="E314" s="25" t="n"/>
      <c r="F314" s="25" t="n"/>
      <c r="G314" s="25" t="n"/>
      <c r="H314" s="13" t="n">
        <v>8371000</v>
      </c>
      <c r="I314" s="13">
        <f>+VLOOKUP(D314,'[1]BG TND'!$C$1:$C$65531,1,0)</f>
        <v/>
      </c>
      <c r="J314" s="15" t="inlineStr">
        <is>
          <t>Repairs &amp; Maintenance, Machinery, equip</t>
        </is>
      </c>
      <c r="K314" s="19" t="n">
        <v>0</v>
      </c>
      <c r="L314" s="16" t="n">
        <v>0</v>
      </c>
      <c r="M314" s="16" t="n">
        <v>162043.08</v>
      </c>
      <c r="N314" s="16" t="n">
        <v>179167.169</v>
      </c>
      <c r="O314" s="17" t="n">
        <v>333964.49</v>
      </c>
      <c r="P314" s="18" t="n">
        <v>172256.91</v>
      </c>
      <c r="Q314" s="19" t="n">
        <v>266297.084</v>
      </c>
      <c r="R314" s="19" t="n">
        <v>432677.196</v>
      </c>
      <c r="S314" s="19" t="n">
        <v>324005.125</v>
      </c>
      <c r="T314" s="20" t="inlineStr">
        <is>
          <t>Autres Charges d'exploitation</t>
        </is>
      </c>
      <c r="U314" s="20" t="inlineStr">
        <is>
          <t>Autres Charges d'exploitation</t>
        </is>
      </c>
      <c r="V314" s="20" t="inlineStr">
        <is>
          <t>Entretiens et réparations</t>
        </is>
      </c>
      <c r="W314" s="17">
        <f>O314-N314</f>
        <v/>
      </c>
      <c r="X314" s="17">
        <f>#REF!-O314</f>
        <v/>
      </c>
    </row>
    <row r="315" ht="15" customHeight="1">
      <c r="A315" s="1" t="inlineStr">
        <is>
          <t>PL</t>
        </is>
      </c>
      <c r="B315" s="1" t="inlineStr">
        <is>
          <t>PL</t>
        </is>
      </c>
      <c r="C315" s="1" t="inlineStr">
        <is>
          <t>8</t>
        </is>
      </c>
      <c r="D315" s="13" t="n">
        <v>8382000</v>
      </c>
      <c r="E315" s="14" t="n"/>
      <c r="F315" s="14" t="n">
        <v>8382000</v>
      </c>
      <c r="G315" s="14" t="n"/>
      <c r="H315" s="13" t="n">
        <v>8382000</v>
      </c>
      <c r="I315" s="13">
        <f>+VLOOKUP(D315,'[1]BG TND'!$C$1:$C$65531,1,0)</f>
        <v/>
      </c>
      <c r="J315" s="15" t="inlineStr">
        <is>
          <t>Rep &amp; Maint Leased</t>
        </is>
      </c>
      <c r="K315" s="16" t="n">
        <v>9262.610000000001</v>
      </c>
      <c r="L315" s="16" t="n">
        <v>0</v>
      </c>
      <c r="M315" s="16" t="n">
        <v>0</v>
      </c>
      <c r="N315" s="16" t="n">
        <v>0</v>
      </c>
      <c r="O315" s="17" t="n">
        <v>0</v>
      </c>
      <c r="P315" s="18" t="n">
        <v>0</v>
      </c>
      <c r="Q315" s="19" t="n">
        <v>0</v>
      </c>
      <c r="R315" s="19" t="n">
        <v>0</v>
      </c>
      <c r="S315" s="19" t="n">
        <v>0</v>
      </c>
      <c r="T315" s="20" t="inlineStr">
        <is>
          <t>Autres Charges d'exploitation</t>
        </is>
      </c>
      <c r="U315" s="20" t="inlineStr">
        <is>
          <t>Autres Charges d'exploitation</t>
        </is>
      </c>
      <c r="V315" s="20" t="inlineStr">
        <is>
          <t>Entretiens et réparations</t>
        </is>
      </c>
      <c r="W315" s="17">
        <f>O315-N315</f>
        <v/>
      </c>
      <c r="X315" s="17">
        <f>#REF!-O315</f>
        <v/>
      </c>
    </row>
    <row r="316" ht="15" customHeight="1">
      <c r="A316" s="1" t="inlineStr">
        <is>
          <t>PL</t>
        </is>
      </c>
      <c r="B316" s="1" t="inlineStr">
        <is>
          <t>PL</t>
        </is>
      </c>
      <c r="C316" s="1" t="inlineStr">
        <is>
          <t>8</t>
        </is>
      </c>
      <c r="D316" s="13" t="n">
        <v>8385000</v>
      </c>
      <c r="E316" s="25" t="n"/>
      <c r="F316" s="25" t="n"/>
      <c r="G316" s="25" t="n"/>
      <c r="H316" s="13" t="n">
        <v>8385000</v>
      </c>
      <c r="I316" s="13">
        <f>+VLOOKUP(D316,'[1]BG TND'!$C$1:$C$65531,1,0)</f>
        <v/>
      </c>
      <c r="J316" s="15" t="inlineStr">
        <is>
          <t>Overhead - Contents Insurance</t>
        </is>
      </c>
      <c r="K316" s="19" t="n">
        <v>0</v>
      </c>
      <c r="L316" s="16" t="n">
        <v>0</v>
      </c>
      <c r="M316" s="16" t="n">
        <v>82343.98</v>
      </c>
      <c r="N316" s="16" t="n">
        <v>80081.103</v>
      </c>
      <c r="O316" s="17" t="n">
        <v>102500.594</v>
      </c>
      <c r="P316" s="18" t="n">
        <v>87272.31299999999</v>
      </c>
      <c r="Q316" s="19" t="n">
        <v>34724.307</v>
      </c>
      <c r="R316" s="19" t="n">
        <v>46040.964</v>
      </c>
      <c r="S316" s="19" t="n">
        <v>41915.217</v>
      </c>
      <c r="T316" s="20" t="inlineStr">
        <is>
          <t>Autres Charges d'exploitation</t>
        </is>
      </c>
      <c r="U316" s="20" t="inlineStr">
        <is>
          <t>Autres Charges d'exploitation</t>
        </is>
      </c>
      <c r="V316" s="20" t="inlineStr">
        <is>
          <t>Assurance</t>
        </is>
      </c>
      <c r="W316" s="17">
        <f>O316-N316</f>
        <v/>
      </c>
      <c r="X316" s="17">
        <f>#REF!-O316</f>
        <v/>
      </c>
    </row>
    <row r="317" ht="15" customHeight="1">
      <c r="A317" s="1" t="inlineStr">
        <is>
          <t>PL</t>
        </is>
      </c>
      <c r="B317" s="1" t="inlineStr">
        <is>
          <t>PL</t>
        </is>
      </c>
      <c r="C317" s="1" t="inlineStr">
        <is>
          <t>8</t>
        </is>
      </c>
      <c r="D317" s="24" t="n">
        <v>8395000</v>
      </c>
      <c r="E317" s="25" t="n"/>
      <c r="F317" s="25" t="n"/>
      <c r="G317" s="25" t="n"/>
      <c r="H317" s="13" t="n">
        <v>8395000</v>
      </c>
      <c r="I317" s="13">
        <f>+VLOOKUP(D317,'[1]BG TND'!$C$1:$C$65531,1,0)</f>
        <v/>
      </c>
      <c r="J317" s="26" t="inlineStr">
        <is>
          <t>Overhead - Marine Insurance</t>
        </is>
      </c>
      <c r="K317" s="19" t="n">
        <v>0</v>
      </c>
      <c r="L317" s="19" t="n">
        <v>0</v>
      </c>
      <c r="M317" s="19" t="n">
        <v>0</v>
      </c>
      <c r="N317" s="19" t="n">
        <v>5508.999</v>
      </c>
      <c r="O317" s="17" t="n">
        <v>8157.578</v>
      </c>
      <c r="P317" s="18" t="n">
        <v>14025.626</v>
      </c>
      <c r="Q317" s="19" t="n">
        <v>16213.258</v>
      </c>
      <c r="R317" s="19" t="n">
        <v>16303.039</v>
      </c>
      <c r="S317" s="19" t="n">
        <v>16523.067</v>
      </c>
      <c r="T317" s="1" t="inlineStr">
        <is>
          <t>Autres Charges d'exploitation</t>
        </is>
      </c>
      <c r="U317" s="20" t="inlineStr">
        <is>
          <t>Autres Charges d'exploitation</t>
        </is>
      </c>
      <c r="V317" s="20" t="inlineStr">
        <is>
          <t>Assurance</t>
        </is>
      </c>
      <c r="W317" s="17">
        <f>O317-N317</f>
        <v/>
      </c>
      <c r="X317" s="17">
        <f>#REF!-O317</f>
        <v/>
      </c>
    </row>
    <row r="318" ht="15" customHeight="1">
      <c r="A318" s="1" t="inlineStr">
        <is>
          <t>PL</t>
        </is>
      </c>
      <c r="B318" s="1" t="inlineStr">
        <is>
          <t>PL</t>
        </is>
      </c>
      <c r="C318" s="1" t="inlineStr">
        <is>
          <t>8</t>
        </is>
      </c>
      <c r="D318" s="13" t="n">
        <v>8420000</v>
      </c>
      <c r="E318" s="14" t="inlineStr">
        <is>
          <t>DEA constructions</t>
        </is>
      </c>
      <c r="F318" s="14" t="n">
        <v>8420000</v>
      </c>
      <c r="G318" s="14" t="n"/>
      <c r="H318" s="13" t="n">
        <v>8420000</v>
      </c>
      <c r="I318" s="13">
        <f>+VLOOKUP(D318,'[1]BG TND'!$C$1:$C$65531,1,0)</f>
        <v/>
      </c>
      <c r="J318" s="15" t="inlineStr">
        <is>
          <t>Deprn Buildings</t>
        </is>
      </c>
      <c r="K318" s="16" t="n">
        <v>107106.79</v>
      </c>
      <c r="L318" s="16" t="n">
        <v>124649.6</v>
      </c>
      <c r="M318" s="16" t="n">
        <v>160257.44</v>
      </c>
      <c r="N318" s="16" t="n">
        <v>106242.541</v>
      </c>
      <c r="O318" s="17" t="n">
        <v>156781.665</v>
      </c>
      <c r="P318" s="18" t="n">
        <v>142027.977</v>
      </c>
      <c r="Q318" s="19" t="n">
        <v>144010.608</v>
      </c>
      <c r="R318" s="19" t="n">
        <v>143555.048</v>
      </c>
      <c r="S318" s="19" t="n">
        <v>138546.079</v>
      </c>
      <c r="T318" s="20" t="inlineStr">
        <is>
          <t xml:space="preserve">Dotations aux amortissements et aux provisions </t>
        </is>
      </c>
      <c r="U318" s="20" t="inlineStr">
        <is>
          <t xml:space="preserve">Dotations aux amortissements et aux provisions </t>
        </is>
      </c>
      <c r="V318" s="20" t="inlineStr">
        <is>
          <t>Dotation aux Amortissement des immobilisations corporelles et incorporelles</t>
        </is>
      </c>
      <c r="W318" s="17">
        <f>O318-N318</f>
        <v/>
      </c>
      <c r="X318" s="17">
        <f>#REF!-O318</f>
        <v/>
      </c>
    </row>
    <row r="319" ht="13.5" customHeight="1">
      <c r="A319" s="1" t="inlineStr">
        <is>
          <t>PL</t>
        </is>
      </c>
      <c r="B319" s="1" t="inlineStr">
        <is>
          <t>PL</t>
        </is>
      </c>
      <c r="C319" s="1" t="inlineStr">
        <is>
          <t>8</t>
        </is>
      </c>
      <c r="D319" s="13" t="n">
        <v>8425000</v>
      </c>
      <c r="E319" s="14" t="inlineStr">
        <is>
          <t>DEA constructions</t>
        </is>
      </c>
      <c r="F319" s="14" t="n">
        <v>8425000</v>
      </c>
      <c r="G319" s="14" t="n"/>
      <c r="H319" s="13" t="n">
        <v>8425000</v>
      </c>
      <c r="I319" s="13">
        <f>+VLOOKUP(D319,'[1]BG TND'!$C$1:$C$65531,1,0)</f>
        <v/>
      </c>
      <c r="J319" s="15" t="inlineStr">
        <is>
          <t xml:space="preserve"> Deprn Building Int</t>
        </is>
      </c>
      <c r="K319" s="16" t="n">
        <v>451.349</v>
      </c>
      <c r="L319" s="16" t="n">
        <v>789.3</v>
      </c>
      <c r="M319" s="16" t="n">
        <v>8944.4</v>
      </c>
      <c r="N319" s="16" t="n">
        <v>-493.999</v>
      </c>
      <c r="O319" s="17" t="n">
        <v>5558.001</v>
      </c>
      <c r="P319" s="18" t="n">
        <v>5558.001</v>
      </c>
      <c r="Q319" s="19" t="n">
        <v>5558.002</v>
      </c>
      <c r="R319" s="19" t="n">
        <v>5558.001</v>
      </c>
      <c r="S319" s="19" t="n">
        <v>5558.002</v>
      </c>
      <c r="T319" s="20" t="inlineStr">
        <is>
          <t xml:space="preserve">Dotations aux amortissements et aux provisions </t>
        </is>
      </c>
      <c r="U319" s="20" t="inlineStr">
        <is>
          <t xml:space="preserve">Dotations aux amortissements et aux provisions </t>
        </is>
      </c>
      <c r="V319" s="20" t="inlineStr">
        <is>
          <t>Dotation aux Amortissement des immobilisations corporelles et incorporelles</t>
        </is>
      </c>
      <c r="W319" s="17">
        <f>O319-N319</f>
        <v/>
      </c>
      <c r="X319" s="17">
        <f>#REF!-O319</f>
        <v/>
      </c>
    </row>
    <row r="320" ht="13.5" customHeight="1">
      <c r="A320" s="1" t="inlineStr">
        <is>
          <t>PL</t>
        </is>
      </c>
      <c r="B320" s="1" t="inlineStr">
        <is>
          <t>PL</t>
        </is>
      </c>
      <c r="C320" s="1" t="inlineStr">
        <is>
          <t>8</t>
        </is>
      </c>
      <c r="D320" s="13" t="n">
        <v>8430000</v>
      </c>
      <c r="E320" s="14" t="inlineStr">
        <is>
          <t>DEA d'agencements et autres installations</t>
        </is>
      </c>
      <c r="F320" s="14" t="n">
        <v>8430000</v>
      </c>
      <c r="G320" s="14" t="n"/>
      <c r="H320" s="13" t="n">
        <v>8430000</v>
      </c>
      <c r="I320" s="13">
        <f>+VLOOKUP(D320,'[1]BG TND'!$C$1:$C$65531,1,0)</f>
        <v/>
      </c>
      <c r="J320" s="15" t="inlineStr">
        <is>
          <t>Deprn Leasehold Imps</t>
        </is>
      </c>
      <c r="K320" s="16" t="n">
        <v>5.77034539892338</v>
      </c>
      <c r="L320" s="16" t="n">
        <v>0</v>
      </c>
      <c r="M320" s="16" t="n">
        <v>0</v>
      </c>
      <c r="N320" s="16" t="n">
        <v>0</v>
      </c>
      <c r="O320" s="29" t="n">
        <v>0</v>
      </c>
      <c r="P320" s="30" t="n">
        <v>0</v>
      </c>
      <c r="Q320" s="31" t="n">
        <v>63058.185</v>
      </c>
      <c r="R320" s="31" t="n">
        <v>66368.659</v>
      </c>
      <c r="S320" s="31" t="n">
        <v>72111.548</v>
      </c>
      <c r="T320" s="20" t="inlineStr">
        <is>
          <t xml:space="preserve">Dotations aux amortissements et aux provisions </t>
        </is>
      </c>
      <c r="U320" s="20" t="inlineStr">
        <is>
          <t xml:space="preserve">Dotations aux amortissements et aux provisions </t>
        </is>
      </c>
      <c r="V320" s="20" t="inlineStr">
        <is>
          <t>Dotation aux Amortissement des immobilisations corporelles et incorporelles</t>
        </is>
      </c>
      <c r="W320" s="17">
        <f>O320-N320</f>
        <v/>
      </c>
      <c r="X320" s="17">
        <f>#REF!-O320</f>
        <v/>
      </c>
    </row>
    <row r="321" ht="13.5" customHeight="1">
      <c r="A321" s="1" t="inlineStr">
        <is>
          <t>PL</t>
        </is>
      </c>
      <c r="B321" s="1" t="inlineStr">
        <is>
          <t>PL</t>
        </is>
      </c>
      <c r="C321" s="1" t="inlineStr">
        <is>
          <t>8</t>
        </is>
      </c>
      <c r="D321" s="13" t="n">
        <v>8430000</v>
      </c>
      <c r="E321" s="14" t="inlineStr">
        <is>
          <t>DEA d'agencements et autres installations</t>
        </is>
      </c>
      <c r="F321" s="14" t="n">
        <v>8430000</v>
      </c>
      <c r="G321" s="14" t="n"/>
      <c r="H321" s="13" t="n">
        <v>8430000</v>
      </c>
      <c r="I321" s="13">
        <f>+VLOOKUP(D321,'[1]BG TND'!$C$1:$C$65531,1,0)</f>
        <v/>
      </c>
      <c r="J321" s="15" t="inlineStr">
        <is>
          <t>Deprn Leasehold Imps</t>
        </is>
      </c>
      <c r="K321" s="16" t="n">
        <v>782694.8656546012</v>
      </c>
      <c r="L321" s="16" t="n">
        <v>152040.71</v>
      </c>
      <c r="M321" s="16" t="n">
        <v>192700.59</v>
      </c>
      <c r="N321" s="16" t="n">
        <v>91607.289</v>
      </c>
      <c r="O321" s="17" t="n">
        <v>132438.304</v>
      </c>
      <c r="P321" s="18" t="n">
        <v>106138.244</v>
      </c>
      <c r="Q321" s="19" t="n">
        <v>0</v>
      </c>
      <c r="R321" s="19" t="n">
        <v>0</v>
      </c>
      <c r="S321" s="19" t="n">
        <v>0</v>
      </c>
      <c r="T321" s="20" t="inlineStr">
        <is>
          <t xml:space="preserve">Dotations aux amortissements et aux provisions </t>
        </is>
      </c>
      <c r="U321" s="20" t="inlineStr">
        <is>
          <t xml:space="preserve">Dotations aux amortissements et aux provisions </t>
        </is>
      </c>
      <c r="V321" s="20" t="inlineStr">
        <is>
          <t>Dotation aux Amortissement des immobilisations corporelles et incorporelles</t>
        </is>
      </c>
      <c r="W321" s="17">
        <f>O321-N321</f>
        <v/>
      </c>
      <c r="X321" s="17">
        <f>#REF!-O321</f>
        <v/>
      </c>
    </row>
    <row r="322" ht="13.5" customHeight="1">
      <c r="A322" s="1" t="inlineStr">
        <is>
          <t>PL</t>
        </is>
      </c>
      <c r="B322" s="1" t="inlineStr">
        <is>
          <t>PL</t>
        </is>
      </c>
      <c r="C322" s="1" t="inlineStr">
        <is>
          <t>8</t>
        </is>
      </c>
      <c r="D322" s="13" t="n">
        <v>8440000</v>
      </c>
      <c r="E322" s="14" t="inlineStr">
        <is>
          <t>DEA Mobilier et matériel de bureau</t>
        </is>
      </c>
      <c r="F322" s="14" t="n">
        <v>8440000</v>
      </c>
      <c r="G322" s="14" t="n"/>
      <c r="H322" s="13" t="n">
        <v>8440000</v>
      </c>
      <c r="I322" s="13">
        <f>+VLOOKUP(D322,'[1]BG TND'!$C$1:$C$65531,1,0)</f>
        <v/>
      </c>
      <c r="J322" s="15" t="inlineStr">
        <is>
          <t>Deprn Office M&amp;E</t>
        </is>
      </c>
      <c r="K322" s="16" t="n">
        <v>165180.72</v>
      </c>
      <c r="L322" s="16" t="n">
        <v>102858.05</v>
      </c>
      <c r="M322" s="16" t="n">
        <v>100848.1</v>
      </c>
      <c r="N322" s="16" t="n">
        <v>51595.836</v>
      </c>
      <c r="O322" s="17" t="n">
        <v>2499.227</v>
      </c>
      <c r="P322" s="18" t="n">
        <v>597.091</v>
      </c>
      <c r="Q322" s="19" t="n">
        <v>0</v>
      </c>
      <c r="R322" s="19" t="n">
        <v>6206.376</v>
      </c>
      <c r="S322" s="19" t="n">
        <v>8275.166999999999</v>
      </c>
      <c r="T322" s="20" t="inlineStr">
        <is>
          <t xml:space="preserve">Dotations aux amortissements et aux provisions </t>
        </is>
      </c>
      <c r="U322" s="20" t="inlineStr">
        <is>
          <t xml:space="preserve">Dotations aux amortissements et aux provisions </t>
        </is>
      </c>
      <c r="V322" s="20" t="inlineStr">
        <is>
          <t>Dotation aux Amortissement des immobilisations corporelles et incorporelles</t>
        </is>
      </c>
      <c r="W322" s="17">
        <f>O322-N322</f>
        <v/>
      </c>
      <c r="X322" s="17">
        <f>#REF!-O322</f>
        <v/>
      </c>
    </row>
    <row r="323" ht="13.5" customHeight="1">
      <c r="A323" s="1" t="inlineStr">
        <is>
          <t>PL</t>
        </is>
      </c>
      <c r="B323" s="1" t="inlineStr">
        <is>
          <t>PL</t>
        </is>
      </c>
      <c r="C323" s="1" t="inlineStr">
        <is>
          <t>8</t>
        </is>
      </c>
      <c r="D323" s="13" t="n">
        <v>8441000</v>
      </c>
      <c r="E323" s="14" t="inlineStr">
        <is>
          <t>DEA materiel et outillage de production</t>
        </is>
      </c>
      <c r="F323" s="14" t="n">
        <v>8441000</v>
      </c>
      <c r="G323" s="14" t="n"/>
      <c r="H323" s="13" t="n">
        <v>8441000</v>
      </c>
      <c r="I323" s="13">
        <f>+VLOOKUP(D323,'[1]BG TND'!$C$1:$C$65531,1,0)</f>
        <v/>
      </c>
      <c r="J323" s="15" t="inlineStr">
        <is>
          <t>Deprn Production M&amp;E</t>
        </is>
      </c>
      <c r="K323" s="16" t="n">
        <v>3088184.156</v>
      </c>
      <c r="L323" s="16" t="n">
        <v>4605727.66</v>
      </c>
      <c r="M323" s="16" t="n">
        <v>3703034.92</v>
      </c>
      <c r="N323" s="16" t="n">
        <v>3499414.287</v>
      </c>
      <c r="O323" s="17" t="n">
        <v>2541834.621</v>
      </c>
      <c r="P323" s="18" t="n">
        <v>3489708.681</v>
      </c>
      <c r="Q323" s="19" t="n">
        <v>4432789.964</v>
      </c>
      <c r="R323" s="19" t="n">
        <v>5090126.422</v>
      </c>
      <c r="S323" s="19" t="n">
        <v>6543721.364</v>
      </c>
      <c r="T323" s="20" t="inlineStr">
        <is>
          <t xml:space="preserve">Dotations aux amortissements et aux provisions </t>
        </is>
      </c>
      <c r="U323" s="20" t="inlineStr">
        <is>
          <t xml:space="preserve">Dotations aux amortissements et aux provisions </t>
        </is>
      </c>
      <c r="V323" s="20" t="inlineStr">
        <is>
          <t>Dotation aux Amortissement des immobilisations corporelles et incorporelles</t>
        </is>
      </c>
      <c r="W323" s="17">
        <f>O323-N323</f>
        <v/>
      </c>
      <c r="X323" s="17">
        <f>#REF!-O323</f>
        <v/>
      </c>
    </row>
    <row r="324" ht="13.5" customHeight="1">
      <c r="A324" s="1" t="inlineStr">
        <is>
          <t>PL</t>
        </is>
      </c>
      <c r="B324" s="1" t="inlineStr">
        <is>
          <t>PL</t>
        </is>
      </c>
      <c r="C324" s="1" t="inlineStr">
        <is>
          <t>8</t>
        </is>
      </c>
      <c r="D324" s="13" t="n">
        <v>8445000</v>
      </c>
      <c r="E324" s="14" t="inlineStr">
        <is>
          <t>DEA matériel informatique</t>
        </is>
      </c>
      <c r="F324" s="14" t="n">
        <v>8445000</v>
      </c>
      <c r="G324" s="14" t="n"/>
      <c r="H324" s="13" t="n">
        <v>8445000</v>
      </c>
      <c r="I324" s="13">
        <f>+VLOOKUP(D324,'[1]BG TND'!$C$1:$C$65531,1,0)</f>
        <v/>
      </c>
      <c r="J324" s="15" t="inlineStr">
        <is>
          <t>Deprn Comps Periph</t>
        </is>
      </c>
      <c r="K324" s="16" t="n">
        <v>289206.202</v>
      </c>
      <c r="L324" s="16" t="n">
        <v>345803.29</v>
      </c>
      <c r="M324" s="16" t="n">
        <v>262385.85</v>
      </c>
      <c r="N324" s="16" t="n">
        <v>233450.679</v>
      </c>
      <c r="O324" s="17" t="n">
        <v>543536.04</v>
      </c>
      <c r="P324" s="18" t="n">
        <v>251909.51</v>
      </c>
      <c r="Q324" s="19" t="n">
        <v>401317.521</v>
      </c>
      <c r="R324" s="19" t="n">
        <v>356589.669</v>
      </c>
      <c r="S324" s="19" t="n">
        <v>377957.304</v>
      </c>
      <c r="T324" s="20" t="inlineStr">
        <is>
          <t xml:space="preserve">Dotations aux amortissements et aux provisions </t>
        </is>
      </c>
      <c r="U324" s="20" t="inlineStr">
        <is>
          <t xml:space="preserve">Dotations aux amortissements et aux provisions </t>
        </is>
      </c>
      <c r="V324" s="20" t="inlineStr">
        <is>
          <t>Dotation aux Amortissement des immobilisations corporelles et incorporelles</t>
        </is>
      </c>
      <c r="W324" s="17">
        <f>O324-N324</f>
        <v/>
      </c>
      <c r="X324" s="17">
        <f>#REF!-O324</f>
        <v/>
      </c>
    </row>
    <row r="325" ht="13.5" customHeight="1">
      <c r="A325" s="1" t="inlineStr">
        <is>
          <t>PL</t>
        </is>
      </c>
      <c r="B325" s="1" t="inlineStr">
        <is>
          <t>PL</t>
        </is>
      </c>
      <c r="C325" s="1" t="inlineStr">
        <is>
          <t>8</t>
        </is>
      </c>
      <c r="D325" s="13" t="n">
        <v>8450000</v>
      </c>
      <c r="E325" s="14" t="n"/>
      <c r="F325" s="14" t="n">
        <v>8450000</v>
      </c>
      <c r="G325" s="14" t="n"/>
      <c r="H325" s="13" t="n">
        <v>8450000</v>
      </c>
      <c r="I325" s="13">
        <f>+VLOOKUP(D325,'[1]BG TND'!$C$1:$C$65531,1,0)</f>
        <v/>
      </c>
      <c r="J325" s="15" t="inlineStr">
        <is>
          <t>Deprn Furn Fixtures</t>
        </is>
      </c>
      <c r="K325" s="16" t="n">
        <v>0</v>
      </c>
      <c r="L325" s="16" t="n">
        <v>446.17</v>
      </c>
      <c r="M325" s="16" t="n">
        <v>7831.68</v>
      </c>
      <c r="N325" s="16" t="n">
        <v>25753.479</v>
      </c>
      <c r="O325" s="17" t="n">
        <v>124602.923</v>
      </c>
      <c r="P325" s="18" t="n">
        <v>24329.937</v>
      </c>
      <c r="Q325" s="19" t="n">
        <v>24919.546</v>
      </c>
      <c r="R325" s="19" t="n">
        <v>36410.938</v>
      </c>
      <c r="S325" s="19" t="n">
        <v>54686.991</v>
      </c>
      <c r="T325" s="20" t="inlineStr">
        <is>
          <t xml:space="preserve">Dotations aux amortissements et aux provisions </t>
        </is>
      </c>
      <c r="U325" s="20" t="inlineStr">
        <is>
          <t xml:space="preserve">Dotations aux amortissements et aux provisions </t>
        </is>
      </c>
      <c r="V325" s="20" t="inlineStr">
        <is>
          <t>Dotation aux Amortissement des immobilisations corporelles et incorporelles</t>
        </is>
      </c>
      <c r="W325" s="17">
        <f>O325-N325</f>
        <v/>
      </c>
      <c r="X325" s="17">
        <f>#REF!-O325</f>
        <v/>
      </c>
    </row>
    <row r="326" ht="13.5" customHeight="1">
      <c r="A326" s="1" t="inlineStr">
        <is>
          <t>PL</t>
        </is>
      </c>
      <c r="B326" s="1" t="inlineStr">
        <is>
          <t>PL</t>
        </is>
      </c>
      <c r="C326" s="1" t="inlineStr">
        <is>
          <t>8</t>
        </is>
      </c>
      <c r="D326" s="13" t="n">
        <v>8460000</v>
      </c>
      <c r="E326" s="14" t="inlineStr">
        <is>
          <t>DEA materiel du transport</t>
        </is>
      </c>
      <c r="F326" s="14" t="n">
        <v>8460000</v>
      </c>
      <c r="G326" s="14" t="n"/>
      <c r="H326" s="13" t="n">
        <v>8460000</v>
      </c>
      <c r="I326" s="13">
        <f>+VLOOKUP(D326,'[1]BG TND'!$C$1:$C$65531,1,0)</f>
        <v/>
      </c>
      <c r="J326" s="15" t="inlineStr">
        <is>
          <t>Deprn Motor Vehicles</t>
        </is>
      </c>
      <c r="K326" s="16" t="n">
        <v>41860.915</v>
      </c>
      <c r="L326" s="16" t="n">
        <v>76821.37</v>
      </c>
      <c r="M326" s="16" t="n">
        <v>161950.13</v>
      </c>
      <c r="N326" s="16" t="n">
        <v>158064.589</v>
      </c>
      <c r="O326" s="17" t="n">
        <v>138158.651</v>
      </c>
      <c r="P326" s="18" t="n">
        <v>42585.895</v>
      </c>
      <c r="Q326" s="19" t="n">
        <v>179483.882</v>
      </c>
      <c r="R326" s="19" t="n">
        <v>272586.41</v>
      </c>
      <c r="S326" s="19" t="n">
        <v>259161.223</v>
      </c>
      <c r="T326" s="20" t="inlineStr">
        <is>
          <t xml:space="preserve">Dotations aux amortissements et aux provisions </t>
        </is>
      </c>
      <c r="U326" s="20" t="inlineStr">
        <is>
          <t xml:space="preserve">Dotations aux amortissements et aux provisions </t>
        </is>
      </c>
      <c r="V326" s="20" t="inlineStr">
        <is>
          <t>Dotation aux Amortissement des immobilisations corporelles et incorporelles</t>
        </is>
      </c>
      <c r="W326" s="17">
        <f>O326-N326</f>
        <v/>
      </c>
      <c r="X326" s="17">
        <f>#REF!-O326</f>
        <v/>
      </c>
    </row>
    <row r="327" ht="13.5" customHeight="1">
      <c r="A327" s="1" t="inlineStr">
        <is>
          <t>PL</t>
        </is>
      </c>
      <c r="B327" s="1" t="inlineStr">
        <is>
          <t>PL</t>
        </is>
      </c>
      <c r="C327" s="1" t="inlineStr">
        <is>
          <t>8</t>
        </is>
      </c>
      <c r="D327" s="42" t="n">
        <v>8470000</v>
      </c>
      <c r="E327" s="14" t="inlineStr">
        <is>
          <t>dot amort Immobilisations corporelles</t>
        </is>
      </c>
      <c r="F327" s="14" t="n">
        <v>8470000</v>
      </c>
      <c r="G327" s="14" t="n"/>
      <c r="H327" s="42" t="n">
        <v>8470000</v>
      </c>
      <c r="I327" s="13">
        <f>+VLOOKUP(D327,'[1]BG TND'!$C$1:$C$65531,1,0)</f>
        <v/>
      </c>
      <c r="J327" s="15" t="inlineStr">
        <is>
          <t>Deprn Leased Assets</t>
        </is>
      </c>
      <c r="K327" s="16" t="n">
        <v>35900.016</v>
      </c>
      <c r="L327" s="16" t="n">
        <v>98923.81</v>
      </c>
      <c r="M327" s="16" t="n">
        <v>160284.81</v>
      </c>
      <c r="N327" s="16" t="n">
        <v>144000</v>
      </c>
      <c r="O327" s="17" t="n">
        <v>144000</v>
      </c>
      <c r="P327" s="18" t="n">
        <v>84000</v>
      </c>
      <c r="Q327" s="19" t="n">
        <v>3097524.42</v>
      </c>
      <c r="R327" s="19" t="n">
        <v>3861097.11</v>
      </c>
      <c r="S327" s="19" t="n">
        <v>3987454.23</v>
      </c>
      <c r="T327" s="20" t="inlineStr">
        <is>
          <t xml:space="preserve">Dotations aux amortissements et aux provisions </t>
        </is>
      </c>
      <c r="U327" s="20" t="inlineStr">
        <is>
          <t xml:space="preserve">Dotations aux amortissements et aux provisions </t>
        </is>
      </c>
      <c r="V327" s="20" t="inlineStr">
        <is>
          <t>Dotation aux Amortissement des immobilisations corporelles et incorporelles</t>
        </is>
      </c>
      <c r="W327" s="17">
        <f>O327-N327</f>
        <v/>
      </c>
      <c r="X327" s="17">
        <f>#REF!-O327</f>
        <v/>
      </c>
    </row>
    <row r="328" ht="12.75" customHeight="1">
      <c r="A328" s="1" t="inlineStr">
        <is>
          <t>PL</t>
        </is>
      </c>
      <c r="B328" s="1" t="inlineStr">
        <is>
          <t>PL</t>
        </is>
      </c>
      <c r="C328" s="1" t="inlineStr">
        <is>
          <t>8</t>
        </is>
      </c>
      <c r="D328" s="13" t="n">
        <v>8480000</v>
      </c>
      <c r="E328" s="14" t="inlineStr">
        <is>
          <t>DEA</t>
        </is>
      </c>
      <c r="F328" s="14" t="n">
        <v>8480000</v>
      </c>
      <c r="G328" s="14" t="n"/>
      <c r="H328" s="13" t="n">
        <v>8480000</v>
      </c>
      <c r="I328" s="13">
        <f>+VLOOKUP(D328,'[1]BG TND'!$C$1:$C$65531,1,0)</f>
        <v/>
      </c>
      <c r="J328" s="15" t="inlineStr">
        <is>
          <t>Deprn Moulding Dies</t>
        </is>
      </c>
      <c r="K328" s="16" t="n">
        <v>5586.897</v>
      </c>
      <c r="L328" s="16" t="n">
        <v>5810.06</v>
      </c>
      <c r="M328" s="16" t="n">
        <v>4231.42</v>
      </c>
      <c r="N328" s="16" t="n">
        <v>2700.929</v>
      </c>
      <c r="O328" s="17" t="n">
        <v>2025.696</v>
      </c>
      <c r="P328" s="18" t="n">
        <v>0</v>
      </c>
      <c r="Q328" s="19" t="n">
        <v>0</v>
      </c>
      <c r="R328" s="19" t="n">
        <v>0</v>
      </c>
      <c r="S328" s="19" t="n">
        <v>0</v>
      </c>
      <c r="T328" s="20" t="inlineStr">
        <is>
          <t xml:space="preserve">Dotations aux amortissements et aux provisions </t>
        </is>
      </c>
      <c r="U328" s="20" t="inlineStr">
        <is>
          <t xml:space="preserve">Dotations aux amortissements et aux provisions </t>
        </is>
      </c>
      <c r="V328" s="20" t="inlineStr">
        <is>
          <t>Dotation aux Amortissement des immobilisations corporelles et incorporelles</t>
        </is>
      </c>
      <c r="W328" s="17">
        <f>O328-N328</f>
        <v/>
      </c>
      <c r="X328" s="17">
        <f>#REF!-O328</f>
        <v/>
      </c>
    </row>
    <row r="329" ht="12.75" customHeight="1">
      <c r="A329" s="1" t="inlineStr">
        <is>
          <t>PL</t>
        </is>
      </c>
      <c r="B329" s="1" t="inlineStr">
        <is>
          <t>PL</t>
        </is>
      </c>
      <c r="C329" s="1" t="inlineStr">
        <is>
          <t>8</t>
        </is>
      </c>
      <c r="D329" s="13" t="n">
        <v>8493000</v>
      </c>
      <c r="E329" s="14" t="inlineStr">
        <is>
          <t>Produits nets sur cessions  des immo</t>
        </is>
      </c>
      <c r="F329" s="14" t="n">
        <v>8493000</v>
      </c>
      <c r="G329" s="14" t="n"/>
      <c r="H329" s="13" t="n">
        <v>8493000</v>
      </c>
      <c r="I329" s="13">
        <f>+VLOOKUP(D329,'[1]BG TND'!$C$1:$C$65531,1,0)</f>
        <v/>
      </c>
      <c r="J329" s="15" t="inlineStr">
        <is>
          <t>FA Gains Proceeds</t>
        </is>
      </c>
      <c r="K329" s="16" t="n">
        <v>-67582.121</v>
      </c>
      <c r="L329" s="16" t="n">
        <v>-45942.01</v>
      </c>
      <c r="M329" s="16" t="n">
        <v>-98672.61</v>
      </c>
      <c r="N329" s="16" t="n">
        <v>-196629.387</v>
      </c>
      <c r="O329" s="17" t="n">
        <v>-19046.557</v>
      </c>
      <c r="P329" s="18" t="n">
        <v>0</v>
      </c>
      <c r="Q329" s="19" t="n">
        <v>-150493</v>
      </c>
      <c r="R329" s="19" t="n">
        <v>-36196.426</v>
      </c>
      <c r="S329" s="19" t="n">
        <v>-7920.411</v>
      </c>
      <c r="T329" s="20" t="inlineStr">
        <is>
          <t>Autres gains ordinaires</t>
        </is>
      </c>
      <c r="U329" s="20" t="inlineStr">
        <is>
          <t>Autres gains ordinaires</t>
        </is>
      </c>
      <c r="V329" s="20" t="inlineStr">
        <is>
          <t>Plus ou moins values de cession GAINS</t>
        </is>
      </c>
      <c r="W329" s="17">
        <f>O329-N329</f>
        <v/>
      </c>
      <c r="X329" s="17">
        <f>#REF!-O329</f>
        <v/>
      </c>
    </row>
    <row r="330" ht="12.75" customHeight="1">
      <c r="A330" s="1" t="inlineStr">
        <is>
          <t>PL</t>
        </is>
      </c>
      <c r="B330" s="1" t="inlineStr">
        <is>
          <t>PL</t>
        </is>
      </c>
      <c r="C330" s="1" t="inlineStr">
        <is>
          <t>8</t>
        </is>
      </c>
      <c r="D330" s="13" t="n">
        <v>8496000</v>
      </c>
      <c r="E330" s="14" t="inlineStr">
        <is>
          <t>Produits nets sur cessions  des immo</t>
        </is>
      </c>
      <c r="F330" s="14" t="n">
        <v>8496000</v>
      </c>
      <c r="G330" s="14" t="n"/>
      <c r="H330" s="13" t="n">
        <v>8496000</v>
      </c>
      <c r="I330" s="13">
        <f>+VLOOKUP(D330,'[1]BG TND'!$C$1:$C$65531,1,0)</f>
        <v/>
      </c>
      <c r="J330" s="15" t="inlineStr">
        <is>
          <t>FA Losses Proceeds</t>
        </is>
      </c>
      <c r="K330" s="16" t="n">
        <v>765.306</v>
      </c>
      <c r="L330" s="16" t="n">
        <v>63270.8</v>
      </c>
      <c r="M330" s="16" t="n">
        <v>151602.89</v>
      </c>
      <c r="N330" s="16" t="n">
        <v>127912.044</v>
      </c>
      <c r="O330" s="17" t="n">
        <v>0</v>
      </c>
      <c r="P330" s="18" t="n">
        <v>0</v>
      </c>
      <c r="Q330" s="19" t="n">
        <v>0</v>
      </c>
      <c r="R330" s="19" t="n">
        <v>0</v>
      </c>
      <c r="S330" s="19" t="n">
        <v>0</v>
      </c>
      <c r="T330" s="20" t="inlineStr">
        <is>
          <t>Autres pertes ordinaires</t>
        </is>
      </c>
      <c r="U330" s="20" t="inlineStr">
        <is>
          <t>Autres pertes ordinaires</t>
        </is>
      </c>
      <c r="V330" s="20" t="inlineStr">
        <is>
          <t>Plus ou moins values de cession</t>
        </is>
      </c>
      <c r="W330" s="17">
        <f>O330-N330</f>
        <v/>
      </c>
      <c r="X330" s="17">
        <f>#REF!-O330</f>
        <v/>
      </c>
    </row>
    <row r="331" ht="13.5" customHeight="1">
      <c r="A331" s="1" t="inlineStr">
        <is>
          <t>PL</t>
        </is>
      </c>
      <c r="B331" s="1" t="inlineStr">
        <is>
          <t>PL</t>
        </is>
      </c>
      <c r="C331" s="1" t="inlineStr">
        <is>
          <t>8</t>
        </is>
      </c>
      <c r="D331" s="33" t="n">
        <v>8497000</v>
      </c>
      <c r="E331" s="25" t="n"/>
      <c r="F331" s="25" t="n"/>
      <c r="G331" s="25" t="n"/>
      <c r="H331" s="33" t="n">
        <v>8497000</v>
      </c>
      <c r="I331" s="13">
        <f>+VLOOKUP(D331,'[1]BG TND'!$C$1:$C$65531,1,0)</f>
        <v/>
      </c>
      <c r="J331" t="inlineStr">
        <is>
          <t>Fixed Asset Losses - Net Book Value</t>
        </is>
      </c>
      <c r="O331" s="35" t="n">
        <v>156886.296</v>
      </c>
      <c r="P331" s="36" t="n">
        <v>-336857.333</v>
      </c>
      <c r="Q331" s="37" t="n">
        <v>91465.084</v>
      </c>
      <c r="R331" s="37" t="n">
        <v>70514.35400000001</v>
      </c>
      <c r="S331" s="37" t="n">
        <v>20194.041</v>
      </c>
      <c r="U331" s="20" t="inlineStr">
        <is>
          <t>Autres pertes ordinaires</t>
        </is>
      </c>
      <c r="V331" s="20" t="inlineStr">
        <is>
          <t>Plus ou moins values de cession</t>
        </is>
      </c>
      <c r="W331" s="17">
        <f>O331-N331</f>
        <v/>
      </c>
      <c r="X331" s="17">
        <f>#REF!-O331</f>
        <v/>
      </c>
    </row>
    <row r="332" ht="13.5" customHeight="1">
      <c r="A332" s="1" t="inlineStr">
        <is>
          <t>PL</t>
        </is>
      </c>
      <c r="B332" s="1" t="inlineStr">
        <is>
          <t>PL</t>
        </is>
      </c>
      <c r="C332" s="1" t="inlineStr">
        <is>
          <t>8</t>
        </is>
      </c>
      <c r="D332" s="13" t="n">
        <v>8510000</v>
      </c>
      <c r="E332" s="14" t="inlineStr">
        <is>
          <t>DEA Logiciel et progiciel</t>
        </is>
      </c>
      <c r="F332" s="14" t="n">
        <v>8510000</v>
      </c>
      <c r="G332" s="14" t="n"/>
      <c r="H332" s="13" t="n">
        <v>8510000</v>
      </c>
      <c r="I332" s="13">
        <f>+VLOOKUP(D332,'[1]BG TND'!$C$1:$C$65531,1,0)</f>
        <v/>
      </c>
      <c r="J332" s="15" t="inlineStr">
        <is>
          <t>Amort Software</t>
        </is>
      </c>
      <c r="K332" s="16" t="n">
        <v>34821.766</v>
      </c>
      <c r="L332" s="16" t="n">
        <v>39182.42</v>
      </c>
      <c r="M332" s="16" t="n">
        <v>46645.83</v>
      </c>
      <c r="N332" s="16" t="n">
        <v>44478.135</v>
      </c>
      <c r="O332" s="17" t="n">
        <v>20905.125</v>
      </c>
      <c r="P332" s="18" t="n">
        <v>9997.309999999999</v>
      </c>
      <c r="Q332" s="19" t="n">
        <v>3225.507</v>
      </c>
      <c r="R332" s="19" t="n">
        <v>3328.238</v>
      </c>
      <c r="S332" s="19" t="n">
        <v>3328.238</v>
      </c>
      <c r="T332" s="20" t="inlineStr">
        <is>
          <t xml:space="preserve">Dotations aux amortissements et aux provisions </t>
        </is>
      </c>
      <c r="U332" s="20" t="inlineStr">
        <is>
          <t xml:space="preserve">Dotations aux amortissements et aux provisions </t>
        </is>
      </c>
      <c r="V332" s="20" t="inlineStr">
        <is>
          <t>Dotation aux Amortissement des immobilisations corporelles et incorporelles</t>
        </is>
      </c>
      <c r="W332" s="17">
        <f>O332-N332</f>
        <v/>
      </c>
      <c r="X332" s="17">
        <f>#REF!-O332</f>
        <v/>
      </c>
    </row>
    <row r="333" ht="13.5" customHeight="1">
      <c r="A333" s="1" t="inlineStr">
        <is>
          <t>PL</t>
        </is>
      </c>
      <c r="B333" s="1" t="inlineStr">
        <is>
          <t>PL</t>
        </is>
      </c>
      <c r="C333" s="1" t="inlineStr">
        <is>
          <t>8</t>
        </is>
      </c>
      <c r="D333" s="13" t="n">
        <v>8515000</v>
      </c>
      <c r="E333" s="14" t="inlineStr">
        <is>
          <t>DEA ERP</t>
        </is>
      </c>
      <c r="F333" s="14" t="n">
        <v>8515000</v>
      </c>
      <c r="G333" s="14" t="n"/>
      <c r="H333" s="13" t="n">
        <v>8515000</v>
      </c>
      <c r="I333" s="13">
        <f>+VLOOKUP(D333,'[1]BG TND'!$C$1:$C$65531,1,0)</f>
        <v/>
      </c>
      <c r="J333" s="15" t="inlineStr">
        <is>
          <t>Amortisation - ERP</t>
        </is>
      </c>
      <c r="K333" s="16" t="n">
        <v>94576.57799999999</v>
      </c>
      <c r="L333" s="16" t="n">
        <v>48598.86</v>
      </c>
      <c r="M333" s="16" t="n">
        <v>22310.99</v>
      </c>
      <c r="N333" s="16" t="n">
        <v>1958.356</v>
      </c>
      <c r="O333" s="17" t="n">
        <v>1683.127</v>
      </c>
      <c r="P333" s="18" t="n">
        <v>51.016</v>
      </c>
      <c r="Q333" s="19" t="n">
        <v>0</v>
      </c>
      <c r="R333" s="19" t="n">
        <v>0</v>
      </c>
      <c r="S333" s="19" t="n">
        <v>0</v>
      </c>
      <c r="T333" s="20" t="inlineStr">
        <is>
          <t xml:space="preserve">Dotations aux amortissements et aux provisions </t>
        </is>
      </c>
      <c r="U333" s="20" t="inlineStr">
        <is>
          <t xml:space="preserve">Dotations aux amortissements et aux provisions </t>
        </is>
      </c>
      <c r="V333" s="20" t="inlineStr">
        <is>
          <t>Dotation aux Amortissement des immobilisations corporelles et incorporelles</t>
        </is>
      </c>
      <c r="W333" s="17">
        <f>O333-N333</f>
        <v/>
      </c>
      <c r="X333" s="17">
        <f>#REF!-O333</f>
        <v/>
      </c>
    </row>
    <row r="334" ht="15" customHeight="1">
      <c r="A334" s="1" t="inlineStr">
        <is>
          <t>PL</t>
        </is>
      </c>
      <c r="B334" s="1" t="inlineStr">
        <is>
          <t>PL</t>
        </is>
      </c>
      <c r="C334" s="1" t="inlineStr">
        <is>
          <t>8</t>
        </is>
      </c>
      <c r="D334" s="33" t="n">
        <v>8520001</v>
      </c>
      <c r="E334" s="25" t="n"/>
      <c r="F334" s="25" t="n"/>
      <c r="G334" s="25" t="n"/>
      <c r="H334" s="33" t="n">
        <v>8520001</v>
      </c>
      <c r="I334" s="13">
        <f>+VLOOKUP(D334,'[1]BG TND'!$C$1:$C$65531,1,0)</f>
        <v/>
      </c>
      <c r="J334" t="inlineStr">
        <is>
          <t>Impairment - Goodwill</t>
        </is>
      </c>
      <c r="O334" s="35" t="n">
        <v>901316.21</v>
      </c>
      <c r="P334" s="36" t="n">
        <v>0</v>
      </c>
      <c r="Q334" s="37" t="n">
        <v>0</v>
      </c>
      <c r="R334" s="37" t="n">
        <v>0</v>
      </c>
      <c r="S334" s="37" t="n">
        <v>0</v>
      </c>
      <c r="U334" s="20" t="inlineStr">
        <is>
          <t xml:space="preserve">Dotations aux amortissements et aux provisions </t>
        </is>
      </c>
      <c r="V334" s="40" t="inlineStr">
        <is>
          <t>Dotation aux Amortissement des immobilisations corporelles et incorporelles</t>
        </is>
      </c>
      <c r="W334" s="17">
        <f>O334-N334</f>
        <v/>
      </c>
      <c r="X334" s="17">
        <f>#REF!-O334</f>
        <v/>
      </c>
    </row>
    <row r="335" ht="15" customHeight="1">
      <c r="A335" s="1" t="inlineStr">
        <is>
          <t>PL</t>
        </is>
      </c>
      <c r="B335" s="1" t="inlineStr">
        <is>
          <t>PL</t>
        </is>
      </c>
      <c r="C335" s="1" t="inlineStr">
        <is>
          <t>8</t>
        </is>
      </c>
      <c r="D335" s="33" t="n">
        <v>8605000</v>
      </c>
      <c r="E335" s="25" t="n"/>
      <c r="F335" s="25" t="n"/>
      <c r="G335" s="25" t="n"/>
      <c r="H335" s="33" t="n">
        <v>8605000</v>
      </c>
      <c r="I335" s="13">
        <f>+VLOOKUP(D335,'[1]BG TND'!$C$1:$C$65531,1,0)</f>
        <v/>
      </c>
      <c r="J335" t="inlineStr">
        <is>
          <t>Insurance proceed</t>
        </is>
      </c>
      <c r="O335" s="35" t="n">
        <v>-675.081</v>
      </c>
      <c r="P335" s="36" t="n">
        <v>-11703.573</v>
      </c>
      <c r="Q335" s="37" t="n">
        <v>-188798.371</v>
      </c>
      <c r="R335" s="37" t="n">
        <v>0</v>
      </c>
      <c r="S335" s="37" t="n">
        <v>-32964.385</v>
      </c>
      <c r="U335" s="20" t="inlineStr">
        <is>
          <t>Autres gains ordinaires</t>
        </is>
      </c>
      <c r="V335" s="20" t="inlineStr">
        <is>
          <t>Autres gains ordinaires</t>
        </is>
      </c>
      <c r="W335" s="17">
        <f>O335-N335</f>
        <v/>
      </c>
      <c r="X335" s="17">
        <f>#REF!-O335</f>
        <v/>
      </c>
    </row>
    <row r="336" ht="15" customHeight="1">
      <c r="A336" s="1" t="inlineStr">
        <is>
          <t>PL</t>
        </is>
      </c>
      <c r="B336" s="1" t="inlineStr">
        <is>
          <t>PL</t>
        </is>
      </c>
      <c r="C336" s="1" t="inlineStr">
        <is>
          <t>8</t>
        </is>
      </c>
      <c r="D336" s="3" t="n">
        <v>8620000</v>
      </c>
      <c r="E336" s="25" t="n"/>
      <c r="F336" s="25" t="n"/>
      <c r="G336" s="25" t="n"/>
      <c r="H336" s="13" t="n">
        <v>8620000</v>
      </c>
      <c r="I336" s="13">
        <f>+VLOOKUP(D336,'[1]BG TND'!$C$1:$C$65531,1,0)</f>
        <v/>
      </c>
      <c r="J336" s="1" t="inlineStr">
        <is>
          <t>Meetings - Seminars and Conventions</t>
        </is>
      </c>
      <c r="K336" s="19" t="n">
        <v>0</v>
      </c>
      <c r="L336" s="19" t="n">
        <v>0</v>
      </c>
      <c r="M336" s="19" t="n">
        <v>1000.5</v>
      </c>
      <c r="N336" s="16" t="n">
        <v>2480.4</v>
      </c>
      <c r="O336" s="17" t="n">
        <v>0</v>
      </c>
      <c r="P336" s="18" t="n">
        <v>0</v>
      </c>
      <c r="Q336" s="19" t="n">
        <v>0</v>
      </c>
      <c r="R336" s="19" t="n">
        <v>0</v>
      </c>
      <c r="S336" s="19" t="n">
        <v>0</v>
      </c>
      <c r="T336" s="20" t="inlineStr">
        <is>
          <t>Autres Charges d'exploitation</t>
        </is>
      </c>
      <c r="U336" s="20" t="inlineStr">
        <is>
          <t>Autres Charges d'exploitation</t>
        </is>
      </c>
      <c r="V336" s="20" t="inlineStr">
        <is>
          <t>réception</t>
        </is>
      </c>
      <c r="W336" s="17">
        <f>O336-N336</f>
        <v/>
      </c>
      <c r="X336" s="17">
        <f>#REF!-O336</f>
        <v/>
      </c>
    </row>
    <row r="337" ht="15" customHeight="1">
      <c r="A337" s="1" t="inlineStr">
        <is>
          <t>PL</t>
        </is>
      </c>
      <c r="B337" s="1" t="inlineStr">
        <is>
          <t>PL</t>
        </is>
      </c>
      <c r="C337" s="1" t="inlineStr">
        <is>
          <t>8</t>
        </is>
      </c>
      <c r="D337" s="13" t="n">
        <v>8630000</v>
      </c>
      <c r="E337" s="14" t="n"/>
      <c r="F337" s="14" t="n">
        <v>8630000</v>
      </c>
      <c r="G337" s="14" t="n"/>
      <c r="H337" s="13" t="n">
        <v>8630000</v>
      </c>
      <c r="I337" s="13">
        <f>+VLOOKUP(D337,'[1]BG TND'!$C$1:$C$65531,1,0)</f>
        <v/>
      </c>
      <c r="J337" s="15" t="inlineStr">
        <is>
          <t>Training - Pers Mgt</t>
        </is>
      </c>
      <c r="K337" s="16" t="n">
        <v>30794.255</v>
      </c>
      <c r="L337" s="16" t="n">
        <v>38115.56</v>
      </c>
      <c r="M337" s="16" t="n">
        <v>98894.08</v>
      </c>
      <c r="N337" s="16" t="n">
        <v>205883.6</v>
      </c>
      <c r="O337" s="17" t="n">
        <v>44002.6</v>
      </c>
      <c r="P337" s="18" t="n">
        <v>49979.118</v>
      </c>
      <c r="Q337" s="19" t="n">
        <v>17986.792</v>
      </c>
      <c r="R337" s="19" t="n">
        <v>31929.392</v>
      </c>
      <c r="S337" s="19" t="n">
        <v>65632.266</v>
      </c>
      <c r="T337" s="20" t="inlineStr">
        <is>
          <t>Charges de personnel</t>
        </is>
      </c>
      <c r="U337" s="20" t="inlineStr">
        <is>
          <t>Charges de personnel</t>
        </is>
      </c>
      <c r="V337" s="20" t="inlineStr">
        <is>
          <t>Charges connexes au salaire</t>
        </is>
      </c>
      <c r="W337" s="17">
        <f>O337-N337</f>
        <v/>
      </c>
      <c r="X337" s="17">
        <f>#REF!-O337</f>
        <v/>
      </c>
    </row>
    <row r="338" ht="15" customHeight="1">
      <c r="A338" s="1" t="inlineStr">
        <is>
          <t>PL</t>
        </is>
      </c>
      <c r="B338" s="1" t="inlineStr">
        <is>
          <t>PL</t>
        </is>
      </c>
      <c r="C338" s="1" t="inlineStr">
        <is>
          <t>8</t>
        </is>
      </c>
      <c r="D338" s="24" t="n">
        <v>8630310</v>
      </c>
      <c r="E338" s="25" t="n"/>
      <c r="F338" s="25" t="n"/>
      <c r="G338" s="25" t="n"/>
      <c r="H338" s="13" t="n">
        <v>8630310</v>
      </c>
      <c r="I338" s="13">
        <f>+VLOOKUP(D338,'[1]BG TND'!$C$1:$C$65531,1,0)</f>
        <v/>
      </c>
      <c r="J338" s="26" t="inlineStr">
        <is>
          <t>Central Training Expense Intraco</t>
        </is>
      </c>
      <c r="K338" s="19" t="n">
        <v>0</v>
      </c>
      <c r="L338" s="19" t="n">
        <v>0</v>
      </c>
      <c r="M338" s="19" t="n">
        <v>0</v>
      </c>
      <c r="N338" s="19" t="n">
        <v>4083.041</v>
      </c>
      <c r="O338" s="17" t="n">
        <v>1304.394</v>
      </c>
      <c r="P338" s="18" t="n">
        <v>0</v>
      </c>
      <c r="Q338" s="19" t="n">
        <v>0</v>
      </c>
      <c r="R338" s="19" t="n">
        <v>0</v>
      </c>
      <c r="S338" s="19" t="n">
        <v>0</v>
      </c>
      <c r="T338" s="1" t="inlineStr">
        <is>
          <t>Charges de personnel</t>
        </is>
      </c>
      <c r="U338" s="20" t="inlineStr">
        <is>
          <t>Charges de personnel</t>
        </is>
      </c>
      <c r="V338" s="20" t="inlineStr">
        <is>
          <t>Charges connexes au salaire</t>
        </is>
      </c>
      <c r="W338" s="17">
        <f>O338-N338</f>
        <v/>
      </c>
      <c r="X338" s="17">
        <f>#REF!-O338</f>
        <v/>
      </c>
    </row>
    <row r="339" ht="15" customHeight="1">
      <c r="A339" s="1" t="inlineStr">
        <is>
          <t>PL</t>
        </is>
      </c>
      <c r="B339" s="1" t="inlineStr">
        <is>
          <t>PL</t>
        </is>
      </c>
      <c r="C339" s="1" t="inlineStr">
        <is>
          <t>8</t>
        </is>
      </c>
      <c r="D339" s="24" t="n">
        <v>8635000</v>
      </c>
      <c r="E339" s="25" t="n"/>
      <c r="F339" s="25" t="n"/>
      <c r="G339" s="25" t="n"/>
      <c r="H339" s="13" t="n">
        <v>8635000</v>
      </c>
      <c r="I339" s="13">
        <f>+VLOOKUP(D339,'[1]BG TND'!$C$1:$C$65531,1,0)</f>
        <v/>
      </c>
      <c r="J339" s="26" t="inlineStr">
        <is>
          <t>Training - Technical</t>
        </is>
      </c>
      <c r="K339" s="19" t="n">
        <v>0</v>
      </c>
      <c r="L339" s="19" t="n">
        <v>0</v>
      </c>
      <c r="M339" s="19" t="n">
        <v>0</v>
      </c>
      <c r="N339" s="19" t="n">
        <v>21360</v>
      </c>
      <c r="O339" s="17" t="n">
        <v>47047.754</v>
      </c>
      <c r="P339" s="18" t="n">
        <v>2027.75</v>
      </c>
      <c r="Q339" s="19" t="n">
        <v>27370.272</v>
      </c>
      <c r="R339" s="19" t="n">
        <v>23822.387</v>
      </c>
      <c r="S339" s="19" t="n">
        <v>37047.4</v>
      </c>
      <c r="T339" s="1" t="inlineStr">
        <is>
          <t>Charges de personnel</t>
        </is>
      </c>
      <c r="U339" s="20" t="inlineStr">
        <is>
          <t>Charges de personnel</t>
        </is>
      </c>
      <c r="V339" s="20" t="inlineStr">
        <is>
          <t>Charges connexes au salaire</t>
        </is>
      </c>
      <c r="W339" s="17">
        <f>O339-N339</f>
        <v/>
      </c>
      <c r="X339" s="17">
        <f>#REF!-O339</f>
        <v/>
      </c>
    </row>
    <row r="340" ht="15" customHeight="1">
      <c r="A340" s="1" t="inlineStr">
        <is>
          <t>PL</t>
        </is>
      </c>
      <c r="B340" s="1" t="inlineStr">
        <is>
          <t>PL</t>
        </is>
      </c>
      <c r="C340" s="1" t="inlineStr">
        <is>
          <t>8</t>
        </is>
      </c>
      <c r="D340" s="13" t="n">
        <v>8640000</v>
      </c>
      <c r="E340" s="14" t="inlineStr">
        <is>
          <t>Achats Consommés de combustibles</t>
        </is>
      </c>
      <c r="F340" s="14" t="n">
        <v>8640000</v>
      </c>
      <c r="G340" s="14" t="n"/>
      <c r="H340" s="13" t="n">
        <v>8640000</v>
      </c>
      <c r="I340" s="13">
        <f>+VLOOKUP(D340,'[1]BG TND'!$C$1:$C$65531,1,0)</f>
        <v/>
      </c>
      <c r="J340" s="15" t="inlineStr">
        <is>
          <t>Pubs - General</t>
        </is>
      </c>
      <c r="K340" s="16" t="n">
        <v>14</v>
      </c>
      <c r="L340" s="16" t="n">
        <v>2601.73</v>
      </c>
      <c r="M340" s="16" t="n">
        <v>3855</v>
      </c>
      <c r="N340" s="16" t="n">
        <v>2000</v>
      </c>
      <c r="O340" s="17" t="n">
        <v>1381.27</v>
      </c>
      <c r="P340" s="18" t="n">
        <v>1410</v>
      </c>
      <c r="Q340" s="19" t="n">
        <v>1280</v>
      </c>
      <c r="R340" s="19" t="n">
        <v>1686</v>
      </c>
      <c r="S340" s="19" t="n">
        <v>595.419</v>
      </c>
      <c r="T340" s="20" t="inlineStr">
        <is>
          <t>Autres Charges d'exploitation</t>
        </is>
      </c>
      <c r="U340" s="20" t="inlineStr">
        <is>
          <t>Autres Charges d'exploitation</t>
        </is>
      </c>
      <c r="V340" s="20" t="inlineStr">
        <is>
          <t>Publicité Publication et relation publiques</t>
        </is>
      </c>
      <c r="W340" s="17">
        <f>O340-N340</f>
        <v/>
      </c>
      <c r="X340" s="17">
        <f>#REF!-O340</f>
        <v/>
      </c>
    </row>
    <row r="341" ht="15" customHeight="1">
      <c r="A341" s="1" t="inlineStr">
        <is>
          <t>PL</t>
        </is>
      </c>
      <c r="B341" s="1" t="inlineStr">
        <is>
          <t>PL</t>
        </is>
      </c>
      <c r="C341" s="1" t="inlineStr">
        <is>
          <t>8</t>
        </is>
      </c>
      <c r="D341" s="13" t="n">
        <v>8650000</v>
      </c>
      <c r="E341" s="14" t="inlineStr">
        <is>
          <t>Achats Consommés de combustibles</t>
        </is>
      </c>
      <c r="F341" s="14" t="n">
        <v>8650000</v>
      </c>
      <c r="G341" s="14" t="n"/>
      <c r="H341" s="13" t="n">
        <v>8650000</v>
      </c>
      <c r="I341" s="13">
        <f>+VLOOKUP(D341,'[1]BG TND'!$C$1:$C$65531,1,0)</f>
        <v/>
      </c>
      <c r="J341" s="15" t="inlineStr">
        <is>
          <t>Pubs - Technical</t>
        </is>
      </c>
      <c r="K341" s="16" t="n">
        <v>1783.653</v>
      </c>
      <c r="L341" s="16" t="n">
        <v>3774.46</v>
      </c>
      <c r="M341" s="16" t="n">
        <v>0</v>
      </c>
      <c r="N341" s="16" t="n">
        <v>0</v>
      </c>
      <c r="O341" s="17" t="n">
        <v>0</v>
      </c>
      <c r="P341" s="18" t="n">
        <v>0</v>
      </c>
      <c r="Q341" s="19" t="n">
        <v>0</v>
      </c>
      <c r="R341" s="19" t="n">
        <v>0</v>
      </c>
      <c r="S341" s="19" t="n">
        <v>0</v>
      </c>
      <c r="T341" s="20" t="inlineStr">
        <is>
          <t>Autres Charges d'exploitation</t>
        </is>
      </c>
      <c r="U341" s="20" t="inlineStr">
        <is>
          <t>Autres Charges d'exploitation</t>
        </is>
      </c>
      <c r="V341" s="20" t="inlineStr">
        <is>
          <t>Publicité Publication et relation publiques</t>
        </is>
      </c>
      <c r="W341" s="17">
        <f>O341-N341</f>
        <v/>
      </c>
      <c r="X341" s="17">
        <f>#REF!-O341</f>
        <v/>
      </c>
    </row>
    <row r="342" ht="15" customHeight="1">
      <c r="A342" s="1" t="inlineStr">
        <is>
          <t>PL</t>
        </is>
      </c>
      <c r="B342" s="1" t="inlineStr">
        <is>
          <t>PL</t>
        </is>
      </c>
      <c r="C342" s="1" t="inlineStr">
        <is>
          <t>8</t>
        </is>
      </c>
      <c r="D342" s="13" t="n">
        <v>8660000</v>
      </c>
      <c r="E342" s="25" t="n"/>
      <c r="F342" s="25" t="n"/>
      <c r="G342" s="25" t="n"/>
      <c r="H342" s="13" t="n">
        <v>8660000</v>
      </c>
      <c r="I342" s="13">
        <f>+VLOOKUP(D342,'[1]BG TND'!$C$1:$C$65531,1,0)</f>
        <v/>
      </c>
      <c r="J342" s="15" t="inlineStr">
        <is>
          <t>Association Subscriptions</t>
        </is>
      </c>
      <c r="K342" s="19" t="n">
        <v>0</v>
      </c>
      <c r="L342" s="16" t="n">
        <v>0</v>
      </c>
      <c r="M342" s="16" t="n">
        <v>1020</v>
      </c>
      <c r="N342" s="16" t="n">
        <v>8000</v>
      </c>
      <c r="O342" s="17" t="n">
        <v>9680.01</v>
      </c>
      <c r="P342" s="18" t="n">
        <v>2500</v>
      </c>
      <c r="Q342" s="19" t="n">
        <v>23640.6</v>
      </c>
      <c r="R342" s="19" t="n">
        <v>23280.6</v>
      </c>
      <c r="S342" s="19" t="n">
        <v>27247.55</v>
      </c>
      <c r="T342" s="20" t="inlineStr">
        <is>
          <t>Autres Charges d'exploitation</t>
        </is>
      </c>
      <c r="U342" s="20" t="inlineStr">
        <is>
          <t>Autres Charges d'exploitation</t>
        </is>
      </c>
      <c r="V342" s="20" t="inlineStr">
        <is>
          <t>Don et autres costisations</t>
        </is>
      </c>
      <c r="W342" s="17">
        <f>O342-N342</f>
        <v/>
      </c>
      <c r="X342" s="17">
        <f>#REF!-O342</f>
        <v/>
      </c>
    </row>
    <row r="343" ht="15" customHeight="1">
      <c r="A343" s="1" t="inlineStr">
        <is>
          <t>PL</t>
        </is>
      </c>
      <c r="B343" s="1" t="inlineStr">
        <is>
          <t>PL</t>
        </is>
      </c>
      <c r="C343" s="1" t="inlineStr">
        <is>
          <t>8</t>
        </is>
      </c>
      <c r="D343" s="13" t="n">
        <v>8670000</v>
      </c>
      <c r="E343" s="14" t="n"/>
      <c r="F343" s="14" t="n">
        <v>8670000</v>
      </c>
      <c r="G343" s="14" t="n"/>
      <c r="H343" s="13" t="n">
        <v>8670000</v>
      </c>
      <c r="I343" s="13">
        <f>+VLOOKUP(D343,'[1]BG TND'!$C$1:$C$65531,1,0)</f>
        <v/>
      </c>
      <c r="J343" s="15" t="inlineStr">
        <is>
          <t>Donations</t>
        </is>
      </c>
      <c r="K343" s="16" t="n">
        <v>1280</v>
      </c>
      <c r="L343" s="16" t="n">
        <v>11500</v>
      </c>
      <c r="M343" s="16" t="n">
        <v>42506.04</v>
      </c>
      <c r="N343" s="16" t="n">
        <v>47139.75</v>
      </c>
      <c r="O343" s="17" t="n">
        <v>60211.96</v>
      </c>
      <c r="P343" s="18" t="n">
        <v>23814.2</v>
      </c>
      <c r="Q343" s="19" t="n">
        <v>1500</v>
      </c>
      <c r="R343" s="19" t="n">
        <v>33249.934</v>
      </c>
      <c r="S343" s="19" t="n">
        <v>14584.82</v>
      </c>
      <c r="T343" s="20" t="inlineStr">
        <is>
          <t>Autres Charges d'exploitation</t>
        </is>
      </c>
      <c r="U343" s="20" t="inlineStr">
        <is>
          <t>Autres Charges d'exploitation</t>
        </is>
      </c>
      <c r="V343" s="20" t="inlineStr">
        <is>
          <t>Don et autres costisations</t>
        </is>
      </c>
      <c r="W343" s="17">
        <f>O343-N343</f>
        <v/>
      </c>
      <c r="X343" s="17">
        <f>#REF!-O343</f>
        <v/>
      </c>
    </row>
    <row r="344" ht="15" customHeight="1">
      <c r="A344" s="1" t="inlineStr">
        <is>
          <t>PL</t>
        </is>
      </c>
      <c r="B344" s="1" t="inlineStr">
        <is>
          <t>PL</t>
        </is>
      </c>
      <c r="C344" s="1" t="inlineStr">
        <is>
          <t>8</t>
        </is>
      </c>
      <c r="D344" s="13" t="n">
        <v>8690000</v>
      </c>
      <c r="E344" s="14" t="inlineStr">
        <is>
          <t>Études, recherches et divers services extérieurs.</t>
        </is>
      </c>
      <c r="F344" s="14" t="n">
        <v>8690000</v>
      </c>
      <c r="G344" s="14" t="n"/>
      <c r="H344" s="13" t="n">
        <v>8690000</v>
      </c>
      <c r="I344" s="13">
        <f>+VLOOKUP(D344,'[1]BG TND'!$C$1:$C$65531,1,0)</f>
        <v/>
      </c>
      <c r="J344" s="15" t="inlineStr">
        <is>
          <t>Eng Consumables</t>
        </is>
      </c>
      <c r="K344" s="16" t="n">
        <v>3710.434</v>
      </c>
      <c r="L344" s="19" t="n">
        <v>0</v>
      </c>
      <c r="M344" s="19" t="n">
        <v>0</v>
      </c>
      <c r="N344" s="19" t="n">
        <v>0</v>
      </c>
      <c r="O344" s="17" t="n">
        <v>515.604</v>
      </c>
      <c r="P344" s="18" t="n">
        <v>0</v>
      </c>
      <c r="Q344" s="19" t="n">
        <v>0</v>
      </c>
      <c r="R344" s="19" t="n">
        <v>0</v>
      </c>
      <c r="S344" s="19" t="n">
        <v>0</v>
      </c>
      <c r="T344" s="20" t="inlineStr">
        <is>
          <t>Autres Charges d'exploitation</t>
        </is>
      </c>
      <c r="U344" s="20" t="inlineStr">
        <is>
          <t>Autres Charges d'exploitation</t>
        </is>
      </c>
      <c r="V344" s="20" t="inlineStr">
        <is>
          <t>Services extérieur</t>
        </is>
      </c>
      <c r="W344" s="17">
        <f>O344-N344</f>
        <v/>
      </c>
      <c r="X344" s="17">
        <f>#REF!-O344</f>
        <v/>
      </c>
    </row>
    <row r="345" ht="15" customHeight="1">
      <c r="A345" s="1" t="inlineStr">
        <is>
          <t>PL</t>
        </is>
      </c>
      <c r="B345" s="1" t="inlineStr">
        <is>
          <t>PL</t>
        </is>
      </c>
      <c r="C345" s="1" t="inlineStr">
        <is>
          <t>8</t>
        </is>
      </c>
      <c r="D345" s="13" t="n">
        <v>8695000</v>
      </c>
      <c r="E345" s="14" t="n"/>
      <c r="F345" s="14" t="n">
        <v>8695000</v>
      </c>
      <c r="G345" s="14" t="n"/>
      <c r="H345" s="13" t="n">
        <v>8695000</v>
      </c>
      <c r="I345" s="13">
        <f>+VLOOKUP(D345,'[1]BG TND'!$C$1:$C$65531,1,0)</f>
        <v/>
      </c>
      <c r="J345" s="15" t="inlineStr">
        <is>
          <t>Protective Clothing</t>
        </is>
      </c>
      <c r="K345" s="16" t="n">
        <v>61553.904</v>
      </c>
      <c r="L345" s="16" t="n">
        <v>1857.15</v>
      </c>
      <c r="M345" s="16" t="n">
        <v>3861</v>
      </c>
      <c r="N345" s="16" t="n">
        <v>83752.588</v>
      </c>
      <c r="O345" s="17" t="n">
        <v>88604.981</v>
      </c>
      <c r="P345" s="18" t="n">
        <v>87534.508</v>
      </c>
      <c r="Q345" s="19" t="n">
        <v>66798.318</v>
      </c>
      <c r="R345" s="19" t="n">
        <v>114254.282</v>
      </c>
      <c r="S345" s="19" t="n">
        <v>109873.719</v>
      </c>
      <c r="T345" s="20" t="inlineStr">
        <is>
          <t>Charges de personnel</t>
        </is>
      </c>
      <c r="U345" s="20" t="inlineStr">
        <is>
          <t>Charges de personnel</t>
        </is>
      </c>
      <c r="V345" s="20" t="inlineStr">
        <is>
          <t>Charges connexes au salaire</t>
        </is>
      </c>
      <c r="W345" s="17">
        <f>O345-N345</f>
        <v/>
      </c>
      <c r="X345" s="17">
        <f>#REF!-O345</f>
        <v/>
      </c>
    </row>
    <row r="346" ht="15" customHeight="1">
      <c r="A346" s="1" t="inlineStr">
        <is>
          <t>PL</t>
        </is>
      </c>
      <c r="B346" s="1" t="inlineStr">
        <is>
          <t>PL</t>
        </is>
      </c>
      <c r="C346" s="1" t="inlineStr">
        <is>
          <t>8</t>
        </is>
      </c>
      <c r="D346" s="13" t="n">
        <v>8710000</v>
      </c>
      <c r="E346" s="14" t="n"/>
      <c r="F346" s="14" t="n">
        <v>8710000</v>
      </c>
      <c r="G346" s="14" t="n"/>
      <c r="H346" s="13" t="n">
        <v>8710000</v>
      </c>
      <c r="I346" s="13">
        <f>+VLOOKUP(D346,'[1]BG TND'!$C$1:$C$65531,1,0)</f>
        <v/>
      </c>
      <c r="J346" s="15" t="inlineStr">
        <is>
          <t>Bank Charges</t>
        </is>
      </c>
      <c r="K346" s="16" t="n">
        <v>56065.31</v>
      </c>
      <c r="L346" s="16" t="n">
        <v>78605.62</v>
      </c>
      <c r="M346" s="16" t="n">
        <v>85427.85000000001</v>
      </c>
      <c r="N346" s="16" t="n">
        <v>107136.889</v>
      </c>
      <c r="O346" s="17" t="n">
        <v>126334.263</v>
      </c>
      <c r="P346" s="18" t="n">
        <v>159123.75</v>
      </c>
      <c r="Q346" s="19" t="n">
        <v>171861.605</v>
      </c>
      <c r="R346" s="19" t="n">
        <v>274642.116</v>
      </c>
      <c r="S346" s="19" t="n">
        <v>311033.446</v>
      </c>
      <c r="T346" s="20" t="inlineStr">
        <is>
          <t>Autres Charges d'exploitation</t>
        </is>
      </c>
      <c r="U346" s="20" t="inlineStr">
        <is>
          <t>Autres Charges d'exploitation</t>
        </is>
      </c>
      <c r="V346" s="20" t="inlineStr">
        <is>
          <t>Service bancaire et assimilé</t>
        </is>
      </c>
      <c r="W346" s="17">
        <f>O346-N346</f>
        <v/>
      </c>
      <c r="X346" s="17">
        <f>#REF!-O346</f>
        <v/>
      </c>
    </row>
    <row r="347" ht="15" customHeight="1">
      <c r="A347" s="1" t="inlineStr">
        <is>
          <t>PL</t>
        </is>
      </c>
      <c r="B347" s="1" t="inlineStr">
        <is>
          <t>PL</t>
        </is>
      </c>
      <c r="C347" s="1" t="inlineStr">
        <is>
          <t>8</t>
        </is>
      </c>
      <c r="D347" s="13" t="n">
        <v>8720000</v>
      </c>
      <c r="E347" s="14" t="n"/>
      <c r="F347" s="14" t="n">
        <v>8720000</v>
      </c>
      <c r="G347" s="14" t="n"/>
      <c r="H347" s="13" t="n">
        <v>8720000</v>
      </c>
      <c r="I347" s="13">
        <f>+VLOOKUP(D347,'[1]BG TND'!$C$1:$C$65531,1,0)</f>
        <v/>
      </c>
      <c r="J347" s="15" t="inlineStr">
        <is>
          <t>Licences &amp; Permits</t>
        </is>
      </c>
      <c r="K347" s="16" t="n">
        <v>0</v>
      </c>
      <c r="L347" s="16" t="n">
        <v>88091.89</v>
      </c>
      <c r="M347" s="16" t="n">
        <v>125587.44</v>
      </c>
      <c r="N347" s="16" t="n">
        <v>0</v>
      </c>
      <c r="O347" s="17" t="n">
        <v>4829.399</v>
      </c>
      <c r="P347" s="18" t="n">
        <v>5332.077</v>
      </c>
      <c r="Q347" s="19" t="n">
        <v>0</v>
      </c>
      <c r="R347" s="19" t="n">
        <v>0</v>
      </c>
      <c r="S347" s="19" t="n">
        <v>0</v>
      </c>
      <c r="T347" s="20" t="inlineStr">
        <is>
          <t>Autres Charges d'exploitation</t>
        </is>
      </c>
      <c r="U347" s="20" t="inlineStr">
        <is>
          <t>Autres Charges d'exploitation</t>
        </is>
      </c>
      <c r="V347" s="20" t="inlineStr">
        <is>
          <t>Licences</t>
        </is>
      </c>
      <c r="W347" s="17">
        <f>O347-N347</f>
        <v/>
      </c>
      <c r="X347" s="17">
        <f>#REF!-O347</f>
        <v/>
      </c>
    </row>
    <row r="348" ht="15" customHeight="1">
      <c r="A348" s="1" t="inlineStr">
        <is>
          <t>PL</t>
        </is>
      </c>
      <c r="B348" s="1" t="inlineStr">
        <is>
          <t>PL</t>
        </is>
      </c>
      <c r="C348" s="1" t="inlineStr">
        <is>
          <t>8</t>
        </is>
      </c>
      <c r="D348" s="13" t="n">
        <v>8730000</v>
      </c>
      <c r="E348" s="14" t="n"/>
      <c r="F348" s="14" t="n">
        <v>8730000</v>
      </c>
      <c r="G348" s="14" t="n"/>
      <c r="H348" s="13" t="n">
        <v>8730000</v>
      </c>
      <c r="I348" s="13">
        <f>+VLOOKUP(D348,'[1]BG TND'!$C$1:$C$65531,1,0)</f>
        <v/>
      </c>
      <c r="J348" s="15" t="inlineStr">
        <is>
          <t>Fines &amp; Pens Fiscal</t>
        </is>
      </c>
      <c r="K348" s="16" t="n">
        <v>42.5</v>
      </c>
      <c r="L348" s="16" t="n">
        <v>0</v>
      </c>
      <c r="M348" s="16" t="n">
        <v>15050.12</v>
      </c>
      <c r="N348" s="16" t="n">
        <v>311.795</v>
      </c>
      <c r="O348" s="17" t="n">
        <v>0</v>
      </c>
      <c r="P348" s="18" t="n">
        <v>5958.519</v>
      </c>
      <c r="Q348" s="19" t="n">
        <v>0</v>
      </c>
      <c r="R348" s="19" t="n">
        <v>13927.97</v>
      </c>
      <c r="S348" s="19" t="n">
        <v>586.67</v>
      </c>
      <c r="T348" s="20" t="inlineStr">
        <is>
          <t>Autres Charges d'exploitation</t>
        </is>
      </c>
      <c r="U348" s="20" t="inlineStr">
        <is>
          <t>Autres Charges d'exploitation</t>
        </is>
      </c>
      <c r="V348" s="20" t="inlineStr">
        <is>
          <t>Impôts et taxes</t>
        </is>
      </c>
      <c r="W348" s="17">
        <f>O348-N348</f>
        <v/>
      </c>
      <c r="X348" s="17">
        <f>#REF!-O348</f>
        <v/>
      </c>
    </row>
    <row r="349" ht="15" customHeight="1">
      <c r="A349" s="1" t="inlineStr">
        <is>
          <t>PL</t>
        </is>
      </c>
      <c r="B349" s="1" t="inlineStr">
        <is>
          <t>PL</t>
        </is>
      </c>
      <c r="C349" s="1" t="inlineStr">
        <is>
          <t>8</t>
        </is>
      </c>
      <c r="D349" s="13" t="n">
        <v>8732000</v>
      </c>
      <c r="E349" s="14" t="n"/>
      <c r="F349" s="14" t="n">
        <v>8732000</v>
      </c>
      <c r="G349" s="14" t="n"/>
      <c r="H349" s="13" t="n">
        <v>8732000</v>
      </c>
      <c r="I349" s="13">
        <f>+VLOOKUP(D349,'[1]BG TND'!$C$1:$C$65531,1,0)</f>
        <v/>
      </c>
      <c r="J349" s="15" t="inlineStr">
        <is>
          <t>Fines &amp; Pens Other</t>
        </is>
      </c>
      <c r="K349" s="16" t="n">
        <v>594.0940000000001</v>
      </c>
      <c r="L349" s="16" t="n">
        <v>419.71</v>
      </c>
      <c r="M349" s="16" t="n">
        <v>1553.26</v>
      </c>
      <c r="N349" s="16" t="n">
        <v>0</v>
      </c>
      <c r="O349" s="17" t="n">
        <v>0</v>
      </c>
      <c r="P349" s="18" t="n">
        <v>366.43</v>
      </c>
      <c r="Q349" s="19" t="n">
        <v>195313.936</v>
      </c>
      <c r="R349" s="19" t="n">
        <v>0</v>
      </c>
      <c r="S349" s="19" t="n">
        <v>0</v>
      </c>
      <c r="T349" s="20" t="inlineStr">
        <is>
          <t>Autres Charges d'exploitation</t>
        </is>
      </c>
      <c r="U349" s="20" t="inlineStr">
        <is>
          <t>Autres Charges d'exploitation</t>
        </is>
      </c>
      <c r="V349" s="20" t="inlineStr">
        <is>
          <t>Impôts et taxes</t>
        </is>
      </c>
      <c r="W349" s="17">
        <f>O349-N349</f>
        <v/>
      </c>
      <c r="X349" s="17">
        <f>#REF!-O349</f>
        <v/>
      </c>
    </row>
    <row r="350" ht="15" customHeight="1">
      <c r="A350" s="1" t="inlineStr">
        <is>
          <t>PL</t>
        </is>
      </c>
      <c r="B350" s="1" t="inlineStr">
        <is>
          <t>PL</t>
        </is>
      </c>
      <c r="C350" s="1" t="inlineStr">
        <is>
          <t>8</t>
        </is>
      </c>
      <c r="D350" s="13" t="n">
        <v>8735000</v>
      </c>
      <c r="E350" s="14" t="inlineStr">
        <is>
          <t>Études, recherches et divers services extérieurs.</t>
        </is>
      </c>
      <c r="F350" s="14" t="n">
        <v>8735000</v>
      </c>
      <c r="G350" s="14" t="n"/>
      <c r="H350" s="13" t="n">
        <v>8735000</v>
      </c>
      <c r="I350" s="13">
        <f>+VLOOKUP(D350,'[1]BG TND'!$C$1:$C$65531,1,0)</f>
        <v/>
      </c>
      <c r="J350" s="15" t="inlineStr">
        <is>
          <t>Stamp Duty Payable</t>
        </is>
      </c>
      <c r="K350" s="16" t="n">
        <v>70867.162</v>
      </c>
      <c r="L350" s="16" t="n">
        <v>95311.75</v>
      </c>
      <c r="M350" s="16" t="n">
        <v>87644.03</v>
      </c>
      <c r="N350" s="16" t="n">
        <v>77521.288</v>
      </c>
      <c r="O350" s="17" t="n">
        <v>37195.592</v>
      </c>
      <c r="P350" s="18" t="n">
        <v>30206.529</v>
      </c>
      <c r="Q350" s="19" t="n">
        <v>54653.375</v>
      </c>
      <c r="R350" s="19" t="n">
        <v>122942.7</v>
      </c>
      <c r="S350" s="19" t="n">
        <v>95063.599</v>
      </c>
      <c r="T350" s="20" t="inlineStr">
        <is>
          <t>Autres Charges d'exploitation</t>
        </is>
      </c>
      <c r="U350" s="20" t="inlineStr">
        <is>
          <t>Autres Charges d'exploitation</t>
        </is>
      </c>
      <c r="V350" s="20" t="inlineStr">
        <is>
          <t>Impôts et taxes</t>
        </is>
      </c>
      <c r="W350" s="17">
        <f>O350-N350</f>
        <v/>
      </c>
      <c r="X350" s="17">
        <f>#REF!-O350</f>
        <v/>
      </c>
    </row>
    <row r="351" ht="13.5" customHeight="1">
      <c r="A351" s="1" t="inlineStr">
        <is>
          <t>PL</t>
        </is>
      </c>
      <c r="B351" s="1" t="inlineStr">
        <is>
          <t>PL</t>
        </is>
      </c>
      <c r="C351" s="1" t="inlineStr">
        <is>
          <t>8</t>
        </is>
      </c>
      <c r="D351" s="13" t="n">
        <v>8740000</v>
      </c>
      <c r="E351" s="14" t="n"/>
      <c r="F351" s="14" t="n">
        <v>8740000</v>
      </c>
      <c r="G351" s="14" t="n"/>
      <c r="H351" s="13" t="n">
        <v>8740000</v>
      </c>
      <c r="I351" s="13">
        <f>+VLOOKUP(D351,'[1]BG TND'!$C$1:$C$65531,1,0)</f>
        <v/>
      </c>
      <c r="J351" s="15" t="inlineStr">
        <is>
          <t>Sundry - Misc Taxes</t>
        </is>
      </c>
      <c r="K351" s="16" t="n">
        <v>110476.183</v>
      </c>
      <c r="L351" s="16" t="n">
        <v>70189.98</v>
      </c>
      <c r="M351" s="16" t="n">
        <v>21125.47</v>
      </c>
      <c r="N351" s="16" t="n">
        <v>121171.03</v>
      </c>
      <c r="O351" s="17" t="n">
        <v>1900.813</v>
      </c>
      <c r="P351" s="18" t="n">
        <v>-12426.172</v>
      </c>
      <c r="Q351" s="19" t="n">
        <v>1147.804</v>
      </c>
      <c r="R351" s="19" t="n">
        <v>6634.552</v>
      </c>
      <c r="S351" s="19" t="n">
        <v>11000.936</v>
      </c>
      <c r="T351" s="20" t="inlineStr">
        <is>
          <t>Autres Charges d'exploitation</t>
        </is>
      </c>
      <c r="U351" s="20" t="inlineStr">
        <is>
          <t>Autres Charges d'exploitation</t>
        </is>
      </c>
      <c r="V351" s="20" t="inlineStr">
        <is>
          <t>Impôts et taxes</t>
        </is>
      </c>
      <c r="W351" s="17">
        <f>O351-N351</f>
        <v/>
      </c>
      <c r="X351" s="17">
        <f>#REF!-O351</f>
        <v/>
      </c>
    </row>
    <row r="352" ht="13.8" customHeight="1">
      <c r="A352" s="1" t="inlineStr">
        <is>
          <t>PL</t>
        </is>
      </c>
      <c r="B352" s="1" t="inlineStr">
        <is>
          <t>PL</t>
        </is>
      </c>
      <c r="C352" s="1" t="inlineStr">
        <is>
          <t>8</t>
        </is>
      </c>
      <c r="D352" s="13" t="n">
        <v>8750000</v>
      </c>
      <c r="E352" s="14" t="n"/>
      <c r="F352" s="14" t="n">
        <v>8750000</v>
      </c>
      <c r="G352" s="14" t="n"/>
      <c r="H352" s="13" t="n">
        <v>8750000</v>
      </c>
      <c r="I352" s="13">
        <f>+VLOOKUP(D352,'[1]BG TND'!$C$1:$C$65531,1,0)</f>
        <v/>
      </c>
      <c r="J352" s="15" t="inlineStr">
        <is>
          <t>Bad Debt W/Off</t>
        </is>
      </c>
      <c r="K352" s="16" t="n">
        <v>730384.817</v>
      </c>
      <c r="L352" s="16" t="n">
        <v>119326.71</v>
      </c>
      <c r="M352" s="16" t="n">
        <v>118388.29</v>
      </c>
      <c r="N352" s="16" t="n">
        <v>248082.78</v>
      </c>
      <c r="O352" s="17" t="n">
        <v>240175.185</v>
      </c>
      <c r="P352" s="18" t="n">
        <v>-176554.55</v>
      </c>
      <c r="Q352" s="19" t="n">
        <v>49341.728</v>
      </c>
      <c r="R352" s="19" t="n">
        <v>0</v>
      </c>
      <c r="S352" s="19" t="n">
        <v>0</v>
      </c>
      <c r="T352" s="20" t="inlineStr">
        <is>
          <t xml:space="preserve">Dotations aux amortissements et aux provisions </t>
        </is>
      </c>
      <c r="U352" s="20" t="inlineStr">
        <is>
          <t xml:space="preserve">Dotations aux amortissements et aux provisions </t>
        </is>
      </c>
      <c r="V352" s="20" t="inlineStr">
        <is>
          <t>Dotation aux provisions pour dépréciation des créances clients</t>
        </is>
      </c>
      <c r="W352" s="17">
        <f>O352-N352</f>
        <v/>
      </c>
      <c r="X352" s="17">
        <f>#REF!-O352</f>
        <v/>
      </c>
    </row>
    <row r="353" ht="15" customHeight="1">
      <c r="A353" s="1" t="inlineStr">
        <is>
          <t>PL</t>
        </is>
      </c>
      <c r="B353" s="1" t="inlineStr">
        <is>
          <t>PL</t>
        </is>
      </c>
      <c r="C353" s="1" t="inlineStr">
        <is>
          <t>8</t>
        </is>
      </c>
      <c r="D353" s="13" t="n">
        <v>8760000</v>
      </c>
      <c r="E353" s="14" t="n"/>
      <c r="F353" s="14" t="n">
        <v>8760000</v>
      </c>
      <c r="G353" s="14" t="n"/>
      <c r="H353" s="13" t="n">
        <v>8760000</v>
      </c>
      <c r="I353" s="13">
        <f>+VLOOKUP(D353,'[1]BG TND'!$C$1:$C$65531,1,0)</f>
        <v/>
      </c>
      <c r="J353" s="15" t="inlineStr">
        <is>
          <t>Deductions</t>
        </is>
      </c>
      <c r="K353" s="16" t="n">
        <v>0</v>
      </c>
      <c r="L353" s="16" t="n">
        <v>0.5</v>
      </c>
      <c r="M353" s="16" t="n">
        <v>0</v>
      </c>
      <c r="N353" s="16" t="n">
        <v>0</v>
      </c>
      <c r="O353" s="17" t="n">
        <v>0</v>
      </c>
      <c r="P353" s="18" t="n">
        <v>0</v>
      </c>
      <c r="Q353" s="19" t="n">
        <v>0</v>
      </c>
      <c r="R353" s="19" t="n">
        <v>0</v>
      </c>
      <c r="S353" s="19" t="n">
        <v>191</v>
      </c>
      <c r="T353" s="20" t="inlineStr">
        <is>
          <t>Autres Charges d'exploitation</t>
        </is>
      </c>
      <c r="U353" s="20" t="inlineStr">
        <is>
          <t>Autres Charges d'exploitation</t>
        </is>
      </c>
      <c r="V353" s="20" t="inlineStr">
        <is>
          <t>Impôts et taxes</t>
        </is>
      </c>
      <c r="W353" s="17">
        <f>O353-N353</f>
        <v/>
      </c>
      <c r="X353" s="17">
        <f>#REF!-O353</f>
        <v/>
      </c>
    </row>
    <row r="354" ht="14.4" customHeight="1">
      <c r="A354" s="1" t="inlineStr">
        <is>
          <t>PL</t>
        </is>
      </c>
      <c r="B354" s="1" t="inlineStr">
        <is>
          <t>PL</t>
        </is>
      </c>
      <c r="C354" s="1" t="inlineStr">
        <is>
          <t>8</t>
        </is>
      </c>
      <c r="D354" s="33" t="n">
        <v>8770000</v>
      </c>
      <c r="E354" s="25" t="n"/>
      <c r="F354" s="25" t="n"/>
      <c r="G354" s="25" t="n"/>
      <c r="H354" s="33" t="n">
        <v>8770000</v>
      </c>
      <c r="I354" s="13">
        <f>+VLOOKUP(D354,'[1]BG TND'!$C$1:$C$65531,1,0)</f>
        <v/>
      </c>
      <c r="J354" t="inlineStr">
        <is>
          <t>Sundry - Settlement Discounts available</t>
        </is>
      </c>
      <c r="O354" s="35" t="n">
        <v>-149269.109</v>
      </c>
      <c r="P354" s="36" t="n">
        <v>-57739.983</v>
      </c>
      <c r="Q354" s="37" t="n">
        <v>0</v>
      </c>
      <c r="R354" s="37" t="n">
        <v>-0.091</v>
      </c>
      <c r="S354" s="37" t="n">
        <v>0</v>
      </c>
      <c r="U354" s="20" t="inlineStr">
        <is>
          <t>Achats d'approvisionnements consommés</t>
        </is>
      </c>
      <c r="V354" s="20" t="inlineStr">
        <is>
          <t>RRR obtenus</t>
        </is>
      </c>
      <c r="W354" s="17">
        <f>O354-N354</f>
        <v/>
      </c>
      <c r="X354" s="17">
        <f>#REF!-O354</f>
        <v/>
      </c>
    </row>
    <row r="355" ht="15" customHeight="1">
      <c r="A355" s="1" t="inlineStr">
        <is>
          <t>PL</t>
        </is>
      </c>
      <c r="B355" s="1" t="inlineStr">
        <is>
          <t>PL</t>
        </is>
      </c>
      <c r="C355" s="1" t="inlineStr">
        <is>
          <t>8</t>
        </is>
      </c>
      <c r="D355" s="13" t="n">
        <v>8790000</v>
      </c>
      <c r="E355" s="14" t="inlineStr">
        <is>
          <t>Autres charges diverses ordinaires</t>
        </is>
      </c>
      <c r="F355" s="14" t="n">
        <v>8790000</v>
      </c>
      <c r="G355" s="14" t="n"/>
      <c r="H355" s="13" t="n">
        <v>8790000</v>
      </c>
      <c r="I355" s="13">
        <f>+VLOOKUP(D355,'[1]BG TND'!$C$1:$C$65531,1,0)</f>
        <v/>
      </c>
      <c r="J355" s="15" t="inlineStr">
        <is>
          <t>Miscellaneous</t>
        </is>
      </c>
      <c r="K355" s="16" t="n">
        <v>561.13</v>
      </c>
      <c r="L355" s="16" t="n">
        <v>0</v>
      </c>
      <c r="M355" s="16" t="n">
        <v>0</v>
      </c>
      <c r="N355" s="16" t="n">
        <v>0</v>
      </c>
      <c r="O355" s="17" t="n">
        <v>0</v>
      </c>
      <c r="P355" s="18" t="n">
        <v>0</v>
      </c>
      <c r="Q355" s="19" t="n">
        <v>-93.75</v>
      </c>
      <c r="R355" s="19" t="n">
        <v>0</v>
      </c>
      <c r="S355" s="19" t="n">
        <v>0</v>
      </c>
      <c r="T355" s="20" t="inlineStr">
        <is>
          <t>Autres Charges d'exploitation</t>
        </is>
      </c>
      <c r="U355" s="20" t="inlineStr">
        <is>
          <t>Autres Charges d'exploitation</t>
        </is>
      </c>
      <c r="V355" s="20" t="inlineStr">
        <is>
          <t>Divers</t>
        </is>
      </c>
      <c r="W355" s="17">
        <f>O355-N355</f>
        <v/>
      </c>
      <c r="X355" s="17">
        <f>#REF!-O355</f>
        <v/>
      </c>
    </row>
    <row r="356" ht="15" customHeight="1">
      <c r="A356" s="1" t="inlineStr">
        <is>
          <t>PL</t>
        </is>
      </c>
      <c r="B356" s="1" t="inlineStr">
        <is>
          <t>PL</t>
        </is>
      </c>
      <c r="C356" s="1" t="inlineStr">
        <is>
          <t>8</t>
        </is>
      </c>
      <c r="D356" s="13" t="n">
        <v>8795000</v>
      </c>
      <c r="E356" s="14" t="inlineStr">
        <is>
          <t>VARIATION DE STOCKS</t>
        </is>
      </c>
      <c r="F356" s="14" t="n">
        <v>8795000</v>
      </c>
      <c r="G356" s="14" t="n"/>
      <c r="H356" s="13" t="n">
        <v>8795000</v>
      </c>
      <c r="I356" s="13">
        <f>+VLOOKUP(D356,'[1]BG TND'!$C$1:$C$65531,1,0)</f>
        <v/>
      </c>
      <c r="J356" s="15" t="inlineStr">
        <is>
          <t>Raw Mat Consumption</t>
        </is>
      </c>
      <c r="K356" s="16" t="n">
        <v>43239788.136</v>
      </c>
      <c r="L356" s="16" t="n">
        <v>68228977.43000001</v>
      </c>
      <c r="M356" s="16" t="n">
        <v>71727355.03</v>
      </c>
      <c r="N356" s="16" t="n">
        <v>84226248.243</v>
      </c>
      <c r="O356" s="17" t="n">
        <v>109669741.223</v>
      </c>
      <c r="P356" s="18" t="n">
        <v>114051902.163</v>
      </c>
      <c r="Q356" s="19" t="n">
        <v>91452095.639</v>
      </c>
      <c r="R356" s="19" t="n">
        <v>131584614.495</v>
      </c>
      <c r="S356" s="19" t="n">
        <v>146674488.289</v>
      </c>
      <c r="T356" s="20" t="inlineStr">
        <is>
          <t>Achats d'approvisionnements consommés</t>
        </is>
      </c>
      <c r="U356" s="20" t="inlineStr">
        <is>
          <t>Achats d'approvisionnements consommés</t>
        </is>
      </c>
      <c r="V356" s="20" t="inlineStr">
        <is>
          <t>Achats consommés de matières premières</t>
        </is>
      </c>
      <c r="W356" s="17">
        <f>O356-N356</f>
        <v/>
      </c>
      <c r="X356" s="17">
        <f>#REF!-O356</f>
        <v/>
      </c>
    </row>
    <row r="357" ht="18.75" customHeight="1">
      <c r="A357" s="1" t="inlineStr">
        <is>
          <t>PL</t>
        </is>
      </c>
      <c r="B357" s="1" t="inlineStr">
        <is>
          <t>PL</t>
        </is>
      </c>
      <c r="C357" s="1" t="inlineStr">
        <is>
          <t>8</t>
        </is>
      </c>
      <c r="D357" s="13" t="n">
        <v>8795011</v>
      </c>
      <c r="E357" s="14" t="inlineStr">
        <is>
          <t>compte réflechis</t>
        </is>
      </c>
      <c r="F357" s="14" t="n">
        <v>8795011</v>
      </c>
      <c r="G357" s="14" t="n"/>
      <c r="H357" s="13" t="n">
        <v>8795011</v>
      </c>
      <c r="I357" s="13">
        <f>+VLOOKUP(D357,'[1]BG TND'!$C$1:$C$65531,1,0)</f>
        <v/>
      </c>
      <c r="J357" s="15" t="inlineStr">
        <is>
          <t>LAB Absorption Cl</t>
        </is>
      </c>
      <c r="K357" s="16" t="n">
        <v>21379282.684</v>
      </c>
      <c r="L357" s="16" t="n">
        <v>43917875.92</v>
      </c>
      <c r="M357" s="16" t="n">
        <v>50823039.09</v>
      </c>
      <c r="N357" s="16" t="n">
        <v>52500515.958</v>
      </c>
      <c r="O357" s="17" t="n">
        <v>46311225.395</v>
      </c>
      <c r="P357" s="18" t="n">
        <v>48939493.383</v>
      </c>
      <c r="Q357" s="19" t="n">
        <v>46360068.468</v>
      </c>
      <c r="R357" s="19" t="n">
        <v>56217108.262</v>
      </c>
      <c r="S357" s="19" t="n">
        <v>61489289.634</v>
      </c>
      <c r="T357" s="20" t="inlineStr">
        <is>
          <t>Achats d'approvisionnements consommés</t>
        </is>
      </c>
      <c r="U357" s="20" t="inlineStr">
        <is>
          <t>Achats d'approvisionnements consommés</t>
        </is>
      </c>
      <c r="V357" s="20" t="inlineStr">
        <is>
          <t>Achats consommés de matières premières</t>
        </is>
      </c>
      <c r="W357" s="17">
        <f>O357-N357</f>
        <v/>
      </c>
      <c r="X357" s="17">
        <f>#REF!-O357</f>
        <v/>
      </c>
    </row>
    <row r="358" ht="15" customHeight="1">
      <c r="A358" s="1" t="inlineStr">
        <is>
          <t>PL</t>
        </is>
      </c>
      <c r="B358" s="1" t="inlineStr">
        <is>
          <t>PL</t>
        </is>
      </c>
      <c r="C358" s="1" t="inlineStr">
        <is>
          <t>8</t>
        </is>
      </c>
      <c r="D358" s="13" t="n">
        <v>8795012</v>
      </c>
      <c r="E358" s="14" t="inlineStr">
        <is>
          <t>compte réflechis</t>
        </is>
      </c>
      <c r="F358" s="14" t="n">
        <v>8795012</v>
      </c>
      <c r="G358" s="14" t="n"/>
      <c r="H358" s="13" t="n">
        <v>8795012</v>
      </c>
      <c r="I358" s="13">
        <f>+VLOOKUP(D358,'[1]BG TND'!$C$1:$C$65531,1,0)</f>
        <v/>
      </c>
      <c r="J358" s="15" t="inlineStr">
        <is>
          <t>LAB Absorp LAB Ind</t>
        </is>
      </c>
      <c r="K358" s="16" t="n">
        <v>-13475565.916</v>
      </c>
      <c r="L358" s="16" t="n">
        <v>-27682646.57</v>
      </c>
      <c r="M358" s="16" t="n">
        <v>-36543564.83</v>
      </c>
      <c r="N358" s="16" t="n">
        <v>-35164348.995</v>
      </c>
      <c r="O358" s="17" t="n">
        <v>-28449181.282</v>
      </c>
      <c r="P358" s="18" t="n">
        <v>-30882309.629</v>
      </c>
      <c r="Q358" s="19" t="n">
        <v>-29098758.402</v>
      </c>
      <c r="R358" s="19" t="n">
        <v>-35227179.346</v>
      </c>
      <c r="S358" s="19" t="n">
        <v>-40567114.232</v>
      </c>
      <c r="T358" s="20" t="inlineStr">
        <is>
          <t>Achats d'approvisionnements consommés</t>
        </is>
      </c>
      <c r="U358" s="20" t="inlineStr">
        <is>
          <t>Achats d'approvisionnements consommés</t>
        </is>
      </c>
      <c r="V358" s="20" t="inlineStr">
        <is>
          <t>Achats consommés de matières premières</t>
        </is>
      </c>
      <c r="W358" s="17">
        <f>O358-N358</f>
        <v/>
      </c>
      <c r="X358" s="17">
        <f>#REF!-O358</f>
        <v/>
      </c>
    </row>
    <row r="359" ht="15" customHeight="1">
      <c r="A359" s="1" t="inlineStr">
        <is>
          <t>PL</t>
        </is>
      </c>
      <c r="B359" s="1" t="inlineStr">
        <is>
          <t>PL</t>
        </is>
      </c>
      <c r="C359" s="1" t="inlineStr">
        <is>
          <t>8</t>
        </is>
      </c>
      <c r="D359" s="13" t="n">
        <v>8795013</v>
      </c>
      <c r="E359" s="14" t="inlineStr">
        <is>
          <t>compte réflechis</t>
        </is>
      </c>
      <c r="F359" s="14" t="n">
        <v>8795013</v>
      </c>
      <c r="G359" s="14" t="n"/>
      <c r="H359" s="13" t="n">
        <v>8795013</v>
      </c>
      <c r="I359" s="13">
        <f>+VLOOKUP(D359,'[1]BG TND'!$C$1:$C$65531,1,0)</f>
        <v/>
      </c>
      <c r="J359" s="15" t="inlineStr">
        <is>
          <t>LAB Absorp LAB Dir</t>
        </is>
      </c>
      <c r="K359" s="16" t="n">
        <v>-7903716.768</v>
      </c>
      <c r="L359" s="16" t="n">
        <v>-16235229.36</v>
      </c>
      <c r="M359" s="16" t="n">
        <v>-14279474.26</v>
      </c>
      <c r="N359" s="16" t="n">
        <v>-17336166.963</v>
      </c>
      <c r="O359" s="17" t="n">
        <v>-17862044.113</v>
      </c>
      <c r="P359" s="18" t="n">
        <v>-18057183.754</v>
      </c>
      <c r="Q359" s="19" t="n">
        <v>-17261310.066</v>
      </c>
      <c r="R359" s="19" t="n">
        <v>-20989928.916</v>
      </c>
      <c r="S359" s="19" t="n">
        <v>-20922175.402</v>
      </c>
      <c r="T359" s="20" t="inlineStr">
        <is>
          <t>Achats d'approvisionnements consommés</t>
        </is>
      </c>
      <c r="U359" s="20" t="inlineStr">
        <is>
          <t>Achats d'approvisionnements consommés</t>
        </is>
      </c>
      <c r="V359" s="20" t="inlineStr">
        <is>
          <t>Achats consommés de matières premières</t>
        </is>
      </c>
      <c r="W359" s="17">
        <f>O359-N359</f>
        <v/>
      </c>
      <c r="X359" s="17">
        <f>#REF!-O359</f>
        <v/>
      </c>
    </row>
    <row r="360" ht="15" customHeight="1">
      <c r="A360" s="1" t="inlineStr">
        <is>
          <t>PL</t>
        </is>
      </c>
      <c r="B360" s="1" t="inlineStr">
        <is>
          <t>PL</t>
        </is>
      </c>
      <c r="C360" s="1" t="inlineStr">
        <is>
          <t>8</t>
        </is>
      </c>
      <c r="D360" s="13" t="n">
        <v>8795110</v>
      </c>
      <c r="E360" s="14" t="inlineStr">
        <is>
          <t>Cout des achats consommes</t>
        </is>
      </c>
      <c r="F360" s="14" t="n">
        <v>8795110</v>
      </c>
      <c r="G360" s="14" t="n"/>
      <c r="H360" s="13" t="n">
        <v>8795110</v>
      </c>
      <c r="I360" s="13">
        <f>+VLOOKUP(D360,'[1]BG TND'!$C$1:$C$65531,1,0)</f>
        <v/>
      </c>
      <c r="J360" s="15" t="inlineStr">
        <is>
          <t>SFG Production</t>
        </is>
      </c>
      <c r="K360" s="16" t="n">
        <v>-32029488.087</v>
      </c>
      <c r="L360" s="16" t="n">
        <v>-56971130.62</v>
      </c>
      <c r="M360" s="16" t="n">
        <v>-55363069.28</v>
      </c>
      <c r="N360" s="16" t="n">
        <v>-65363333.262</v>
      </c>
      <c r="O360" s="17" t="n">
        <v>-87588992.686</v>
      </c>
      <c r="P360" s="18" t="n">
        <v>-88944712.402</v>
      </c>
      <c r="Q360" s="19" t="n">
        <v>-71544058.56</v>
      </c>
      <c r="R360" s="19" t="n">
        <v>-102543725.932</v>
      </c>
      <c r="S360" s="19" t="n">
        <v>-117428295.468</v>
      </c>
      <c r="T360" s="20" t="inlineStr">
        <is>
          <t>Achats d'approvisionnements consommés</t>
        </is>
      </c>
      <c r="U360" s="20" t="inlineStr">
        <is>
          <t>Achats d'approvisionnements consommés</t>
        </is>
      </c>
      <c r="V360" s="20" t="inlineStr">
        <is>
          <t>Achats consommés de matières premières</t>
        </is>
      </c>
      <c r="W360" s="17">
        <f>O360-N360</f>
        <v/>
      </c>
      <c r="X360" s="17">
        <f>#REF!-O360</f>
        <v/>
      </c>
    </row>
    <row r="361" ht="15" customHeight="1">
      <c r="A361" s="1" t="inlineStr">
        <is>
          <t>PL</t>
        </is>
      </c>
      <c r="B361" s="1" t="inlineStr">
        <is>
          <t>PL</t>
        </is>
      </c>
      <c r="C361" s="1" t="inlineStr">
        <is>
          <t>8</t>
        </is>
      </c>
      <c r="D361" s="13" t="n">
        <v>8795120</v>
      </c>
      <c r="E361" s="14" t="inlineStr">
        <is>
          <t>Cout des achats consommes</t>
        </is>
      </c>
      <c r="F361" s="14" t="n">
        <v>8795120</v>
      </c>
      <c r="G361" s="14" t="n"/>
      <c r="H361" s="13" t="n">
        <v>8795120</v>
      </c>
      <c r="I361" s="13">
        <f>+VLOOKUP(D361,'[1]BG TND'!$C$1:$C$65531,1,0)</f>
        <v/>
      </c>
      <c r="J361" s="15" t="inlineStr">
        <is>
          <t>SFG Consumption</t>
        </is>
      </c>
      <c r="K361" s="16" t="n">
        <v>31327339.689</v>
      </c>
      <c r="L361" s="16" t="n">
        <v>54563032.1</v>
      </c>
      <c r="M361" s="16" t="n">
        <v>54341314.87</v>
      </c>
      <c r="N361" s="16" t="n">
        <v>64945001.38</v>
      </c>
      <c r="O361" s="17" t="n">
        <v>86913295.413</v>
      </c>
      <c r="P361" s="18" t="n">
        <v>88080960.49600001</v>
      </c>
      <c r="Q361" s="19" t="n">
        <v>70113407.63500001</v>
      </c>
      <c r="R361" s="19" t="n">
        <v>100823978.226</v>
      </c>
      <c r="S361" s="19" t="n">
        <v>116076923.513</v>
      </c>
      <c r="T361" s="20" t="inlineStr">
        <is>
          <t>Achats d'approvisionnements consommés</t>
        </is>
      </c>
      <c r="U361" s="20" t="inlineStr">
        <is>
          <t>Achats d'approvisionnements consommés</t>
        </is>
      </c>
      <c r="V361" s="20" t="inlineStr">
        <is>
          <t>Achats consommés de matières premières</t>
        </is>
      </c>
      <c r="W361" s="17">
        <f>O361-N361</f>
        <v/>
      </c>
      <c r="X361" s="17">
        <f>#REF!-O361</f>
        <v/>
      </c>
    </row>
    <row r="362" ht="15" customHeight="1">
      <c r="A362" s="1" t="inlineStr">
        <is>
          <t>PL</t>
        </is>
      </c>
      <c r="B362" s="1" t="inlineStr">
        <is>
          <t>PL</t>
        </is>
      </c>
      <c r="C362" s="1" t="inlineStr">
        <is>
          <t>8</t>
        </is>
      </c>
      <c r="D362" s="13" t="n">
        <v>8795130</v>
      </c>
      <c r="E362" s="14" t="inlineStr">
        <is>
          <t>Cout des achats consommes</t>
        </is>
      </c>
      <c r="F362" s="14" t="n">
        <v>8795130</v>
      </c>
      <c r="G362" s="14" t="n"/>
      <c r="H362" s="13" t="n">
        <v>8795130</v>
      </c>
      <c r="I362" s="13">
        <f>+VLOOKUP(D362,'[1]BG TND'!$C$1:$C$65531,1,0)</f>
        <v/>
      </c>
      <c r="J362" s="15" t="inlineStr">
        <is>
          <t>BM Consumption</t>
        </is>
      </c>
      <c r="K362" s="16" t="n">
        <v>3719174.219</v>
      </c>
      <c r="L362" s="16" t="n">
        <v>5863466.4</v>
      </c>
      <c r="M362" s="16" t="n">
        <v>6286516.29</v>
      </c>
      <c r="N362" s="16" t="n">
        <v>6626393.326</v>
      </c>
      <c r="O362" s="17" t="n">
        <v>7875862.376</v>
      </c>
      <c r="P362" s="18" t="n">
        <v>7393566.18</v>
      </c>
      <c r="Q362" s="19" t="n">
        <v>4996654.422</v>
      </c>
      <c r="R362" s="19" t="n">
        <v>6511398.202</v>
      </c>
      <c r="S362" s="19" t="n">
        <v>8020077.221</v>
      </c>
      <c r="T362" s="20" t="inlineStr">
        <is>
          <t>Achats d'approvisionnements consommés</t>
        </is>
      </c>
      <c r="U362" s="20" t="inlineStr">
        <is>
          <t>Achats d'approvisionnements consommés</t>
        </is>
      </c>
      <c r="V362" s="20" t="inlineStr">
        <is>
          <t>Achats consommés de matières premières</t>
        </is>
      </c>
      <c r="W362" s="17">
        <f>O362-N362</f>
        <v/>
      </c>
      <c r="X362" s="17">
        <f>#REF!-O362</f>
        <v/>
      </c>
    </row>
    <row r="363" ht="15" customHeight="1">
      <c r="A363" s="1" t="inlineStr">
        <is>
          <t>PL</t>
        </is>
      </c>
      <c r="B363" s="1" t="inlineStr">
        <is>
          <t>PL</t>
        </is>
      </c>
      <c r="C363" s="1" t="inlineStr">
        <is>
          <t>8</t>
        </is>
      </c>
      <c r="D363" s="13" t="n">
        <v>8795140</v>
      </c>
      <c r="E363" s="14" t="n"/>
      <c r="F363" s="14" t="n">
        <v>8795140</v>
      </c>
      <c r="G363" s="14" t="n"/>
      <c r="H363" s="13" t="n">
        <v>8795140</v>
      </c>
      <c r="I363" s="13">
        <f>+VLOOKUP(D363,'[1]BG TND'!$C$1:$C$65531,1,0)</f>
        <v/>
      </c>
      <c r="J363" s="15" t="inlineStr">
        <is>
          <t>FG Production</t>
        </is>
      </c>
      <c r="K363" s="16" t="n">
        <v>-62104597.53</v>
      </c>
      <c r="L363" s="16" t="n">
        <v>-101252226.15</v>
      </c>
      <c r="M363" s="16" t="n">
        <v>-121046532.16</v>
      </c>
      <c r="N363" s="16" t="n">
        <v>-132437826.442</v>
      </c>
      <c r="O363" s="17" t="n">
        <v>-155103542.861</v>
      </c>
      <c r="P363" s="18" t="n">
        <v>-162128165.321</v>
      </c>
      <c r="Q363" s="19" t="n">
        <v>-136408651.215</v>
      </c>
      <c r="R363" s="19" t="n">
        <v>-192926986.493</v>
      </c>
      <c r="S363" s="19" t="n">
        <v>-201282754.335</v>
      </c>
      <c r="T363" s="20" t="inlineStr">
        <is>
          <t>Achats d'approvisionnements consommés</t>
        </is>
      </c>
      <c r="U363" s="20" t="inlineStr">
        <is>
          <t>Achats d'approvisionnements consommés</t>
        </is>
      </c>
      <c r="V363" s="20" t="inlineStr">
        <is>
          <t>Achats consommés de matières premières</t>
        </is>
      </c>
      <c r="W363" s="17">
        <f>O363-N363</f>
        <v/>
      </c>
      <c r="X363" s="17">
        <f>#REF!-O363</f>
        <v/>
      </c>
    </row>
    <row r="364" ht="15" customHeight="1">
      <c r="A364" s="1" t="inlineStr">
        <is>
          <t>PL</t>
        </is>
      </c>
      <c r="B364" s="1" t="inlineStr">
        <is>
          <t>PL</t>
        </is>
      </c>
      <c r="C364" s="1" t="inlineStr">
        <is>
          <t>8</t>
        </is>
      </c>
      <c r="D364" s="13" t="n">
        <v>8795160</v>
      </c>
      <c r="E364" s="14" t="inlineStr">
        <is>
          <t>VARIATION DE STOCKS</t>
        </is>
      </c>
      <c r="F364" s="14" t="n">
        <v>8795160</v>
      </c>
      <c r="G364" s="14" t="n"/>
      <c r="H364" s="13" t="n">
        <v>8795160</v>
      </c>
      <c r="I364" s="13">
        <f>+VLOOKUP(D364,'[1]BG TND'!$C$1:$C$65531,1,0)</f>
        <v/>
      </c>
      <c r="J364" s="15" t="inlineStr">
        <is>
          <t>RM Industrial scrap</t>
        </is>
      </c>
      <c r="K364" s="16" t="n">
        <v>167441.08</v>
      </c>
      <c r="L364" s="16" t="n">
        <v>378889.9</v>
      </c>
      <c r="M364" s="16" t="n">
        <v>366761.86</v>
      </c>
      <c r="N364" s="16" t="n">
        <v>381681.023</v>
      </c>
      <c r="O364" s="17" t="n">
        <v>476400.319</v>
      </c>
      <c r="P364" s="18" t="n">
        <v>1064010.008</v>
      </c>
      <c r="Q364" s="19" t="n">
        <v>995192.596</v>
      </c>
      <c r="R364" s="19" t="n">
        <v>1347058.15</v>
      </c>
      <c r="S364" s="19" t="n">
        <v>1896189.314</v>
      </c>
      <c r="T364" s="20" t="inlineStr">
        <is>
          <t>Achats d'approvisionnements consommés</t>
        </is>
      </c>
      <c r="U364" s="20" t="inlineStr">
        <is>
          <t>Achats d'approvisionnements consommés</t>
        </is>
      </c>
      <c r="V364" s="20" t="inlineStr">
        <is>
          <t>Déchets (Scrap)</t>
        </is>
      </c>
      <c r="W364" s="17">
        <f>O364-N364</f>
        <v/>
      </c>
      <c r="X364" s="17">
        <f>#REF!-O364</f>
        <v/>
      </c>
    </row>
    <row r="365" ht="15" customHeight="1">
      <c r="A365" s="1" t="inlineStr">
        <is>
          <t>PL</t>
        </is>
      </c>
      <c r="B365" s="1" t="inlineStr">
        <is>
          <t>PL</t>
        </is>
      </c>
      <c r="C365" s="1" t="inlineStr">
        <is>
          <t>8</t>
        </is>
      </c>
      <c r="D365" s="13" t="n">
        <v>8795300</v>
      </c>
      <c r="E365" s="14" t="inlineStr">
        <is>
          <t>compte réflechis</t>
        </is>
      </c>
      <c r="F365" s="14" t="n">
        <v>8795300</v>
      </c>
      <c r="G365" s="14" t="n"/>
      <c r="H365" s="13" t="n">
        <v>8795300</v>
      </c>
      <c r="I365" s="13">
        <f>+VLOOKUP(D365,'[1]BG TND'!$C$1:$C$65531,1,0)</f>
        <v/>
      </c>
      <c r="J365" s="15" t="inlineStr">
        <is>
          <t>To/ From Stock Clear</t>
        </is>
      </c>
      <c r="K365" s="16" t="n">
        <v>2403872.799</v>
      </c>
      <c r="L365" s="16" t="n">
        <v>5767144.93</v>
      </c>
      <c r="M365" s="16" t="n">
        <v>-2919579.34</v>
      </c>
      <c r="N365" s="16" t="n">
        <v>3454064.61</v>
      </c>
      <c r="O365" s="17" t="n">
        <v>4615603.959</v>
      </c>
      <c r="P365" s="18" t="n">
        <v>0</v>
      </c>
      <c r="Q365" s="19" t="n">
        <v>0</v>
      </c>
      <c r="R365" s="19" t="n">
        <v>0</v>
      </c>
      <c r="S365" s="19" t="n">
        <v>0</v>
      </c>
      <c r="T365" s="20" t="inlineStr">
        <is>
          <t>Achats d'approvisionnements consommés</t>
        </is>
      </c>
      <c r="U365" s="20" t="inlineStr">
        <is>
          <t>Achats d'approvisionnements consommés</t>
        </is>
      </c>
      <c r="V365" s="20" t="inlineStr">
        <is>
          <t>Achats consommés de matières premières</t>
        </is>
      </c>
      <c r="W365" s="17">
        <f>O365-N365</f>
        <v/>
      </c>
      <c r="X365" s="17">
        <f>#REF!-O365</f>
        <v/>
      </c>
    </row>
    <row r="366" ht="15" customHeight="1">
      <c r="A366" s="1" t="inlineStr">
        <is>
          <t>PL</t>
        </is>
      </c>
      <c r="B366" s="1" t="inlineStr">
        <is>
          <t>PL</t>
        </is>
      </c>
      <c r="C366" s="1" t="inlineStr">
        <is>
          <t>8</t>
        </is>
      </c>
      <c r="D366" s="13" t="n">
        <v>8795320</v>
      </c>
      <c r="E366" s="14" t="inlineStr">
        <is>
          <t>compte réflechis</t>
        </is>
      </c>
      <c r="F366" s="14" t="n">
        <v>8795320</v>
      </c>
      <c r="G366" s="14" t="n"/>
      <c r="H366" s="13" t="n">
        <v>8795320</v>
      </c>
      <c r="I366" s="13">
        <f>+VLOOKUP(D366,'[1]BG TND'!$C$1:$C$65531,1,0)</f>
        <v/>
      </c>
      <c r="J366" s="15" t="inlineStr">
        <is>
          <t>To/ From Stock Direc</t>
        </is>
      </c>
      <c r="K366" s="16" t="n">
        <v>-925056.106</v>
      </c>
      <c r="L366" s="16" t="n">
        <v>-3065500.82</v>
      </c>
      <c r="M366" s="16" t="n">
        <v>1075019.88</v>
      </c>
      <c r="N366" s="16" t="n">
        <v>858553.39</v>
      </c>
      <c r="O366" s="17" t="n">
        <v>-1563371.269</v>
      </c>
      <c r="P366" s="18" t="n">
        <v>0</v>
      </c>
      <c r="Q366" s="19" t="n">
        <v>0</v>
      </c>
      <c r="R366" s="19" t="n">
        <v>0</v>
      </c>
      <c r="S366" s="19" t="n">
        <v>0</v>
      </c>
      <c r="T366" s="20" t="inlineStr">
        <is>
          <t>Achats d'approvisionnements consommés</t>
        </is>
      </c>
      <c r="U366" s="20" t="inlineStr">
        <is>
          <t>Achats d'approvisionnements consommés</t>
        </is>
      </c>
      <c r="V366" s="20" t="inlineStr">
        <is>
          <t>Achats consommés de matières premières</t>
        </is>
      </c>
      <c r="W366" s="17">
        <f>O366-N366</f>
        <v/>
      </c>
      <c r="X366" s="17">
        <f>#REF!-O366</f>
        <v/>
      </c>
    </row>
    <row r="367" ht="15" customHeight="1">
      <c r="A367" s="1" t="inlineStr">
        <is>
          <t>PL</t>
        </is>
      </c>
      <c r="B367" s="1" t="inlineStr">
        <is>
          <t>PL</t>
        </is>
      </c>
      <c r="C367" s="1" t="inlineStr">
        <is>
          <t>8</t>
        </is>
      </c>
      <c r="D367" s="13" t="n">
        <v>8795330</v>
      </c>
      <c r="E367" s="14" t="inlineStr">
        <is>
          <t>compte réflechis</t>
        </is>
      </c>
      <c r="F367" s="14" t="n">
        <v>8795330</v>
      </c>
      <c r="G367" s="14" t="n"/>
      <c r="H367" s="13" t="n">
        <v>8795330</v>
      </c>
      <c r="I367" s="13">
        <f>+VLOOKUP(D367,'[1]BG TND'!$C$1:$C$65531,1,0)</f>
        <v/>
      </c>
      <c r="J367" s="15" t="inlineStr">
        <is>
          <t>To/ From Stock Suppo</t>
        </is>
      </c>
      <c r="K367" s="16" t="n">
        <v>-463134.253</v>
      </c>
      <c r="L367" s="16" t="n">
        <v>-1083077.47</v>
      </c>
      <c r="M367" s="16" t="n">
        <v>667658.77</v>
      </c>
      <c r="N367" s="16" t="n">
        <v>-5508013.182</v>
      </c>
      <c r="O367" s="17" t="n">
        <v>-964255.423</v>
      </c>
      <c r="P367" s="18" t="n">
        <v>0</v>
      </c>
      <c r="Q367" s="19" t="n">
        <v>0</v>
      </c>
      <c r="R367" s="19" t="n">
        <v>0</v>
      </c>
      <c r="S367" s="19" t="n">
        <v>0</v>
      </c>
      <c r="T367" s="20" t="inlineStr">
        <is>
          <t>Achats d'approvisionnements consommés</t>
        </is>
      </c>
      <c r="U367" s="20" t="inlineStr">
        <is>
          <t>Achats d'approvisionnements consommés</t>
        </is>
      </c>
      <c r="V367" s="20" t="inlineStr">
        <is>
          <t>Achats consommés de matières premières</t>
        </is>
      </c>
      <c r="W367" s="17">
        <f>O367-N367</f>
        <v/>
      </c>
      <c r="X367" s="17">
        <f>#REF!-O367</f>
        <v/>
      </c>
    </row>
    <row r="368" ht="15" customHeight="1">
      <c r="A368" s="1" t="inlineStr">
        <is>
          <t>PL</t>
        </is>
      </c>
      <c r="B368" s="1" t="inlineStr">
        <is>
          <t>PL</t>
        </is>
      </c>
      <c r="C368" s="1" t="inlineStr">
        <is>
          <t>8</t>
        </is>
      </c>
      <c r="D368" s="13" t="n">
        <v>8795340</v>
      </c>
      <c r="E368" s="14" t="inlineStr">
        <is>
          <t>compte réflechis</t>
        </is>
      </c>
      <c r="F368" s="14" t="n">
        <v>8795340</v>
      </c>
      <c r="G368" s="14" t="n"/>
      <c r="H368" s="13" t="n">
        <v>8795340</v>
      </c>
      <c r="I368" s="13">
        <f>+VLOOKUP(D368,'[1]BG TND'!$C$1:$C$65531,1,0)</f>
        <v/>
      </c>
      <c r="J368" s="15" t="inlineStr">
        <is>
          <t>To/ From Stock SGA</t>
        </is>
      </c>
      <c r="K368" s="16" t="n">
        <v>-1015682.44</v>
      </c>
      <c r="L368" s="16" t="n">
        <v>-1618566.64</v>
      </c>
      <c r="M368" s="16" t="n">
        <v>1176900.69</v>
      </c>
      <c r="N368" s="16" t="n">
        <v>1195395.182</v>
      </c>
      <c r="O368" s="17" t="n">
        <v>-2087977.267</v>
      </c>
      <c r="P368" s="18" t="n">
        <v>0</v>
      </c>
      <c r="Q368" s="19" t="n">
        <v>0</v>
      </c>
      <c r="R368" s="19" t="n">
        <v>0</v>
      </c>
      <c r="S368" s="19" t="n">
        <v>0</v>
      </c>
      <c r="T368" s="20" t="inlineStr">
        <is>
          <t>Achats d'approvisionnements consommés</t>
        </is>
      </c>
      <c r="U368" s="20" t="inlineStr">
        <is>
          <t>Achats d'approvisionnements consommés</t>
        </is>
      </c>
      <c r="V368" s="20" t="inlineStr">
        <is>
          <t>Achats consommés de matières premières</t>
        </is>
      </c>
      <c r="W368" s="17">
        <f>O368-N368</f>
        <v/>
      </c>
      <c r="X368" s="17">
        <f>#REF!-O368</f>
        <v/>
      </c>
    </row>
    <row r="369" ht="15" customHeight="1">
      <c r="A369" s="1" t="inlineStr">
        <is>
          <t>PL</t>
        </is>
      </c>
      <c r="B369" s="1" t="inlineStr">
        <is>
          <t>PL</t>
        </is>
      </c>
      <c r="C369" s="1" t="inlineStr">
        <is>
          <t>8</t>
        </is>
      </c>
      <c r="D369" s="13" t="n">
        <v>8799999</v>
      </c>
      <c r="E369" s="14" t="n"/>
      <c r="F369" s="14" t="n">
        <v>8799999</v>
      </c>
      <c r="G369" s="14" t="n"/>
      <c r="H369" s="13" t="n">
        <v>8799999</v>
      </c>
      <c r="I369" s="13">
        <f>+VLOOKUP(D369,'[1]BG TND'!$C$1:$C$65531,1,0)</f>
        <v/>
      </c>
      <c r="J369" s="15" t="inlineStr">
        <is>
          <t>PPR SG&amp;A</t>
        </is>
      </c>
      <c r="K369" s="16" t="n">
        <v>-114441.605</v>
      </c>
      <c r="L369" s="16" t="n">
        <v>-49276.49</v>
      </c>
      <c r="M369" s="16" t="n">
        <v>-24223.51</v>
      </c>
      <c r="N369" s="16" t="n">
        <v>-154249.019</v>
      </c>
      <c r="O369" s="17" t="n">
        <v>-268075.261</v>
      </c>
      <c r="P369" s="18" t="n">
        <v>-372319.096</v>
      </c>
      <c r="Q369" s="19" t="n">
        <v>-59111.423</v>
      </c>
      <c r="R369" s="19" t="n">
        <v>-2773.423</v>
      </c>
      <c r="S369" s="19" t="n">
        <v>-82469.981</v>
      </c>
      <c r="T369" s="20" t="inlineStr">
        <is>
          <t>Achats d'approvisionnements consommés</t>
        </is>
      </c>
      <c r="U369" s="20" t="inlineStr">
        <is>
          <t>Achats d'approvisionnements consommés</t>
        </is>
      </c>
      <c r="V369" s="20" t="inlineStr">
        <is>
          <t>RRR obtenus</t>
        </is>
      </c>
      <c r="W369" s="17">
        <f>O369-N369</f>
        <v/>
      </c>
      <c r="X369" s="17">
        <f>#REF!-O369</f>
        <v/>
      </c>
    </row>
    <row r="370" ht="15" customHeight="1">
      <c r="A370" s="1" t="inlineStr">
        <is>
          <t>PL</t>
        </is>
      </c>
      <c r="B370" s="1" t="inlineStr">
        <is>
          <t>PL</t>
        </is>
      </c>
      <c r="C370" s="1" t="inlineStr">
        <is>
          <t>8</t>
        </is>
      </c>
      <c r="D370" s="13" t="n">
        <v>8810000</v>
      </c>
      <c r="E370" s="14" t="inlineStr">
        <is>
          <t>Transferts de charges</t>
        </is>
      </c>
      <c r="F370" s="14" t="n">
        <v>8810000</v>
      </c>
      <c r="G370" s="14" t="n"/>
      <c r="H370" s="13" t="n">
        <v>8810000</v>
      </c>
      <c r="I370" s="13">
        <f>+VLOOKUP(D370,'[1]BG TND'!$C$1:$C$65531,1,0)</f>
        <v/>
      </c>
      <c r="J370" s="15" t="inlineStr">
        <is>
          <t>Inv Recharge Inc</t>
        </is>
      </c>
      <c r="K370" s="16" t="n">
        <v>-381.549</v>
      </c>
      <c r="L370" s="16" t="n">
        <v>-3642.3</v>
      </c>
      <c r="M370" s="16" t="n">
        <v>-69644.44</v>
      </c>
      <c r="N370" s="16" t="n">
        <v>-151843.152</v>
      </c>
      <c r="O370" s="17" t="n">
        <v>-342098.906</v>
      </c>
      <c r="P370" s="18" t="n">
        <v>-1347503.635</v>
      </c>
      <c r="Q370" s="19" t="n">
        <v>-189020.043</v>
      </c>
      <c r="R370" s="19" t="n">
        <v>-397316.705</v>
      </c>
      <c r="S370" s="19" t="n">
        <v>-142902.848</v>
      </c>
      <c r="T370" s="20" t="inlineStr">
        <is>
          <t>Autres produits d'exploitation</t>
        </is>
      </c>
      <c r="U370" s="20" t="inlineStr">
        <is>
          <t>Autres produits d'exploitation</t>
        </is>
      </c>
      <c r="V370" s="20" t="inlineStr">
        <is>
          <t>Transferts de charges</t>
        </is>
      </c>
      <c r="W370" s="17">
        <f>O370-N370</f>
        <v/>
      </c>
      <c r="X370" s="17">
        <f>#REF!-O370</f>
        <v/>
      </c>
    </row>
    <row r="371" ht="15" customHeight="1">
      <c r="A371" s="1" t="inlineStr">
        <is>
          <t>PL</t>
        </is>
      </c>
      <c r="B371" s="1" t="inlineStr">
        <is>
          <t>PL</t>
        </is>
      </c>
      <c r="C371" s="1" t="inlineStr">
        <is>
          <t>8</t>
        </is>
      </c>
      <c r="D371" s="13" t="n">
        <v>8811000</v>
      </c>
      <c r="E371" s="14" t="inlineStr">
        <is>
          <t>Achats de travaux et d'etudes</t>
        </is>
      </c>
      <c r="F371" s="14" t="n">
        <v>8811000</v>
      </c>
      <c r="G371" s="14" t="n"/>
      <c r="H371" s="13" t="n">
        <v>8811000</v>
      </c>
      <c r="I371" s="13">
        <f>+VLOOKUP(D371,'[1]BG TND'!$C$1:$C$65531,1,0)</f>
        <v/>
      </c>
      <c r="J371" s="15" t="inlineStr">
        <is>
          <t>Inv Recharge Exp</t>
        </is>
      </c>
      <c r="K371" s="16" t="n">
        <v>53848.881</v>
      </c>
      <c r="L371" s="16" t="n">
        <v>44203.13</v>
      </c>
      <c r="M371" s="16" t="n">
        <v>157823.5</v>
      </c>
      <c r="N371" s="16" t="n">
        <v>125090.59</v>
      </c>
      <c r="O371" s="17" t="n">
        <v>306376.639</v>
      </c>
      <c r="P371" s="18" t="n">
        <v>1408123.776</v>
      </c>
      <c r="Q371" s="19" t="n">
        <v>416429.855</v>
      </c>
      <c r="R371" s="19" t="n">
        <v>418305.298</v>
      </c>
      <c r="S371" s="19" t="n">
        <v>142902.848</v>
      </c>
      <c r="T371" s="20" t="inlineStr">
        <is>
          <t>Autres Charges d'exploitation</t>
        </is>
      </c>
      <c r="U371" s="20" t="inlineStr">
        <is>
          <t>Autres Charges d'exploitation</t>
        </is>
      </c>
      <c r="V371" s="20" t="inlineStr">
        <is>
          <t>Divers</t>
        </is>
      </c>
      <c r="W371" s="17">
        <f>O371-N371</f>
        <v/>
      </c>
      <c r="X371" s="17">
        <f>#REF!-O371</f>
        <v/>
      </c>
    </row>
    <row r="372" ht="15" customHeight="1">
      <c r="A372" s="1" t="inlineStr">
        <is>
          <t>PL</t>
        </is>
      </c>
      <c r="B372" s="1" t="inlineStr">
        <is>
          <t>PL</t>
        </is>
      </c>
      <c r="C372" s="1" t="inlineStr">
        <is>
          <t>8</t>
        </is>
      </c>
      <c r="D372" s="24" t="n">
        <v>8812000</v>
      </c>
      <c r="E372" s="25" t="n"/>
      <c r="F372" s="25" t="n"/>
      <c r="G372" s="25" t="n"/>
      <c r="H372" s="13" t="n">
        <v>8812000</v>
      </c>
      <c r="I372" s="13">
        <f>+VLOOKUP(D372,'[1]BG TND'!$C$1:$C$65531,1,0)</f>
        <v/>
      </c>
      <c r="J372" s="26" t="inlineStr">
        <is>
          <t>Recharge - approval pending</t>
        </is>
      </c>
      <c r="K372" s="19" t="n">
        <v>0</v>
      </c>
      <c r="L372" s="19" t="n">
        <v>0</v>
      </c>
      <c r="M372" s="19" t="n">
        <v>0</v>
      </c>
      <c r="N372" s="19" t="n">
        <v>1300</v>
      </c>
      <c r="O372" s="17" t="n">
        <v>0</v>
      </c>
      <c r="P372" s="18" t="n">
        <v>44241.651</v>
      </c>
      <c r="Q372" s="19" t="n">
        <v>43002.644</v>
      </c>
      <c r="R372" s="19" t="n">
        <v>0</v>
      </c>
      <c r="S372" s="19" t="n">
        <v>0</v>
      </c>
      <c r="T372" s="20" t="inlineStr">
        <is>
          <t>Autres Charges d'exploitation</t>
        </is>
      </c>
      <c r="U372" s="20" t="inlineStr">
        <is>
          <t>Autres Charges d'exploitation</t>
        </is>
      </c>
      <c r="V372" s="20" t="inlineStr">
        <is>
          <t>Divers</t>
        </is>
      </c>
      <c r="W372" s="17">
        <f>O372-N372</f>
        <v/>
      </c>
      <c r="X372" s="17">
        <f>#REF!-O372</f>
        <v/>
      </c>
    </row>
    <row r="373" ht="15" customHeight="1">
      <c r="A373" s="1" t="inlineStr">
        <is>
          <t>PL</t>
        </is>
      </c>
      <c r="B373" s="1" t="inlineStr">
        <is>
          <t>PL</t>
        </is>
      </c>
      <c r="C373" s="1" t="inlineStr">
        <is>
          <t>8</t>
        </is>
      </c>
      <c r="D373" s="33" t="n">
        <v>8813000</v>
      </c>
      <c r="E373" s="25" t="n"/>
      <c r="F373" s="25" t="n"/>
      <c r="G373" s="25" t="n"/>
      <c r="H373" s="33" t="n">
        <v>8813000</v>
      </c>
      <c r="I373" s="13">
        <f>+VLOOKUP(D373,'[1]BG TND'!$C$1:$C$65531,1,0)</f>
        <v/>
      </c>
      <c r="J373" t="inlineStr">
        <is>
          <t>Recharge clearing</t>
        </is>
      </c>
      <c r="O373" s="35" t="n">
        <v>1294.569</v>
      </c>
      <c r="P373" s="36" t="n">
        <v>-0.001</v>
      </c>
      <c r="Q373" s="37" t="n">
        <v>0</v>
      </c>
      <c r="R373" s="37" t="n">
        <v>-0.001</v>
      </c>
      <c r="S373" s="37" t="n">
        <v>0</v>
      </c>
      <c r="U373" s="20" t="inlineStr">
        <is>
          <t>Autres Charges d'exploitation</t>
        </is>
      </c>
      <c r="V373" s="20" t="inlineStr">
        <is>
          <t>Divers</t>
        </is>
      </c>
      <c r="W373" s="17">
        <f>O373-N373</f>
        <v/>
      </c>
      <c r="X373" s="17">
        <f>#REF!-O373</f>
        <v/>
      </c>
    </row>
    <row r="374" ht="15" customHeight="1">
      <c r="A374" s="1" t="inlineStr">
        <is>
          <t>PL</t>
        </is>
      </c>
      <c r="B374" s="1" t="inlineStr">
        <is>
          <t>PL</t>
        </is>
      </c>
      <c r="C374" s="1" t="inlineStr">
        <is>
          <t>8</t>
        </is>
      </c>
      <c r="D374" s="13" t="n">
        <v>8815000</v>
      </c>
      <c r="E374" s="14" t="inlineStr">
        <is>
          <t>Transferts de charges</t>
        </is>
      </c>
      <c r="F374" s="14" t="n">
        <v>8815000</v>
      </c>
      <c r="G374" s="14" t="n"/>
      <c r="H374" s="13" t="n">
        <v>8815000</v>
      </c>
      <c r="I374" s="13">
        <f>+VLOOKUP(D374,'[1]BG TND'!$C$1:$C$65531,1,0)</f>
        <v/>
      </c>
      <c r="J374" s="15" t="inlineStr">
        <is>
          <t>Service Fees Inc</t>
        </is>
      </c>
      <c r="K374" s="16" t="n">
        <v>-9644.638000000001</v>
      </c>
      <c r="L374" s="16" t="n">
        <v>-1941.93</v>
      </c>
      <c r="M374" s="16" t="n">
        <v>-46013.23</v>
      </c>
      <c r="N374" s="16" t="n">
        <v>0</v>
      </c>
      <c r="O374" s="17" t="n">
        <v>-325785.99</v>
      </c>
      <c r="P374" s="18" t="n">
        <v>-712091.723</v>
      </c>
      <c r="Q374" s="19" t="n">
        <v>-1543039.559</v>
      </c>
      <c r="R374" s="19" t="n">
        <v>-1559068.388</v>
      </c>
      <c r="S374" s="19" t="n">
        <v>-2275511.199</v>
      </c>
      <c r="T374" s="20" t="inlineStr">
        <is>
          <t>Autres produits d'exploitation</t>
        </is>
      </c>
      <c r="U374" s="20" t="inlineStr">
        <is>
          <t>Autres produits d'exploitation</t>
        </is>
      </c>
      <c r="V374" s="20" t="inlineStr">
        <is>
          <t>Transferts de charges</t>
        </is>
      </c>
      <c r="W374" s="17">
        <f>O374-N374</f>
        <v/>
      </c>
      <c r="X374" s="17">
        <f>#REF!-O374</f>
        <v/>
      </c>
    </row>
    <row r="375" ht="15" customHeight="1">
      <c r="A375" s="1" t="inlineStr">
        <is>
          <t>PL</t>
        </is>
      </c>
      <c r="B375" s="1" t="inlineStr">
        <is>
          <t>PL</t>
        </is>
      </c>
      <c r="C375" s="1" t="inlineStr">
        <is>
          <t>8</t>
        </is>
      </c>
      <c r="D375" s="13" t="n">
        <v>8818000</v>
      </c>
      <c r="E375" s="14" t="n"/>
      <c r="F375" s="14" t="n">
        <v>8818000</v>
      </c>
      <c r="G375" s="14" t="n"/>
      <c r="H375" s="13" t="n">
        <v>8818000</v>
      </c>
      <c r="I375" s="13">
        <f>+VLOOKUP(D375,'[1]BG TND'!$C$1:$C$65531,1,0)</f>
        <v/>
      </c>
      <c r="J375" s="15" t="inlineStr">
        <is>
          <t>Service Fees Exp</t>
        </is>
      </c>
      <c r="K375" s="16" t="n">
        <v>5873946.4</v>
      </c>
      <c r="L375" s="16" t="n">
        <v>809649.83</v>
      </c>
      <c r="M375" s="16" t="n">
        <v>1980971.27</v>
      </c>
      <c r="N375" s="16" t="n">
        <v>311816.477</v>
      </c>
      <c r="O375" s="17" t="n">
        <v>477008.126</v>
      </c>
      <c r="P375" s="18" t="n">
        <v>1428103.049</v>
      </c>
      <c r="Q375" s="19" t="n">
        <v>1048927.445</v>
      </c>
      <c r="R375" s="19" t="n">
        <v>1285998.603</v>
      </c>
      <c r="S375" s="19" t="n">
        <v>2060858.573</v>
      </c>
      <c r="T375" s="20" t="inlineStr">
        <is>
          <t>Autres Charges d'exploitation</t>
        </is>
      </c>
      <c r="U375" s="20" t="inlineStr">
        <is>
          <t>Autres Charges d'exploitation</t>
        </is>
      </c>
      <c r="V375" s="20" t="inlineStr">
        <is>
          <t>Rémunération honoraires et intermédiaire</t>
        </is>
      </c>
      <c r="W375" s="17">
        <f>O375-N375</f>
        <v/>
      </c>
      <c r="X375" s="17">
        <f>#REF!-O375</f>
        <v/>
      </c>
    </row>
    <row r="376" ht="15" customHeight="1">
      <c r="A376" s="1" t="inlineStr">
        <is>
          <t>PL</t>
        </is>
      </c>
      <c r="B376" s="1" t="inlineStr">
        <is>
          <t>PL</t>
        </is>
      </c>
      <c r="C376" s="1" t="inlineStr">
        <is>
          <t>8</t>
        </is>
      </c>
      <c r="D376" s="13" t="n">
        <v>8850360</v>
      </c>
      <c r="E376" s="14" t="n"/>
      <c r="F376" s="14" t="n">
        <v>8850360</v>
      </c>
      <c r="G376" s="14" t="n"/>
      <c r="H376" s="13" t="n">
        <v>8850360</v>
      </c>
      <c r="I376" s="13">
        <f>+VLOOKUP(D376,'[1]BG TND'!$C$1:$C$65531,1,0)</f>
        <v/>
      </c>
      <c r="J376" s="15" t="inlineStr">
        <is>
          <t>SAP Fee Exp SBU</t>
        </is>
      </c>
      <c r="K376" s="16" t="n">
        <v>152099.21</v>
      </c>
      <c r="L376" s="16" t="n">
        <v>291628.68</v>
      </c>
      <c r="M376" s="16" t="n">
        <v>305636.67</v>
      </c>
      <c r="N376" s="16" t="n">
        <v>335718.476</v>
      </c>
      <c r="O376" s="17" t="n">
        <v>401023.269</v>
      </c>
      <c r="P376" s="18" t="n">
        <v>111016.962</v>
      </c>
      <c r="Q376" s="19" t="n">
        <v>0</v>
      </c>
      <c r="R376" s="19" t="n">
        <v>0</v>
      </c>
      <c r="S376" s="19" t="n">
        <v>0</v>
      </c>
      <c r="T376" s="20" t="inlineStr">
        <is>
          <t>Autres Charges d'exploitation</t>
        </is>
      </c>
      <c r="U376" s="20" t="inlineStr">
        <is>
          <t>Autres Charges d'exploitation</t>
        </is>
      </c>
      <c r="V376" s="20" t="inlineStr">
        <is>
          <t>Rémunération honoraires et intermédiaire</t>
        </is>
      </c>
      <c r="W376" s="17">
        <f>O376-N376</f>
        <v/>
      </c>
      <c r="X376" s="17">
        <f>#REF!-O376</f>
        <v/>
      </c>
    </row>
    <row r="377" ht="15" customHeight="1">
      <c r="A377" s="1" t="inlineStr">
        <is>
          <t>PL</t>
        </is>
      </c>
      <c r="B377" s="1" t="inlineStr">
        <is>
          <t>PL</t>
        </is>
      </c>
      <c r="C377" s="1" t="inlineStr">
        <is>
          <t>9</t>
        </is>
      </c>
      <c r="D377" s="13" t="n">
        <v>9110000</v>
      </c>
      <c r="E377" s="14" t="n"/>
      <c r="F377" s="14" t="n">
        <v>9110000</v>
      </c>
      <c r="G377" s="14" t="n"/>
      <c r="H377" s="13" t="n">
        <v>9110000</v>
      </c>
      <c r="I377" s="13">
        <f>+VLOOKUP(D377,'[1]BG TND'!$C$1:$C$65531,1,0)</f>
        <v/>
      </c>
      <c r="J377" s="15" t="inlineStr">
        <is>
          <t>Exch Gain Realised</t>
        </is>
      </c>
      <c r="K377" s="16" t="n">
        <v>-1712891.627</v>
      </c>
      <c r="L377" s="16" t="n">
        <v>-2610914.74</v>
      </c>
      <c r="M377" s="16" t="n">
        <v>-2440993.54</v>
      </c>
      <c r="N377" s="16" t="n">
        <v>-5314077.086</v>
      </c>
      <c r="O377" s="17" t="n">
        <v>-4040877.322</v>
      </c>
      <c r="P377" s="18" t="n">
        <v>-2694978.462</v>
      </c>
      <c r="Q377" s="19" t="n">
        <v>-1250463.779</v>
      </c>
      <c r="R377" s="19" t="n">
        <v>-847715.828</v>
      </c>
      <c r="S377" s="19" t="n">
        <v>-3453060.713</v>
      </c>
      <c r="T377" s="20" t="inlineStr">
        <is>
          <t>Charges financières nettes</t>
        </is>
      </c>
      <c r="U377" s="20" t="inlineStr">
        <is>
          <t>Charges financières nettes</t>
        </is>
      </c>
      <c r="V377" s="20" t="inlineStr">
        <is>
          <t>Gains de change</t>
        </is>
      </c>
      <c r="W377" s="17">
        <f>O377-N377</f>
        <v/>
      </c>
      <c r="X377" s="17">
        <f>#REF!-O377</f>
        <v/>
      </c>
    </row>
    <row r="378" ht="15" customHeight="1">
      <c r="A378" s="1" t="inlineStr">
        <is>
          <t>PL</t>
        </is>
      </c>
      <c r="B378" s="1" t="inlineStr">
        <is>
          <t>PL</t>
        </is>
      </c>
      <c r="C378" s="1" t="inlineStr">
        <is>
          <t>9</t>
        </is>
      </c>
      <c r="D378" s="13" t="n">
        <v>9120000</v>
      </c>
      <c r="E378" s="14" t="n"/>
      <c r="F378" s="14" t="n">
        <v>9120000</v>
      </c>
      <c r="G378" s="14" t="n"/>
      <c r="H378" s="13" t="n">
        <v>9120000</v>
      </c>
      <c r="I378" s="13">
        <f>+VLOOKUP(D378,'[1]BG TND'!$C$1:$C$65531,1,0)</f>
        <v/>
      </c>
      <c r="J378" s="15" t="inlineStr">
        <is>
          <t>Exch Gain Unrealised</t>
        </is>
      </c>
      <c r="K378" s="16" t="n">
        <v>-4873374.991</v>
      </c>
      <c r="L378" s="16" t="n">
        <v>-3352850.26</v>
      </c>
      <c r="M378" s="16" t="n">
        <v>6539735.37</v>
      </c>
      <c r="N378" s="16" t="n">
        <v>-6195156.287</v>
      </c>
      <c r="O378" s="17" t="n">
        <v>-10105180.107</v>
      </c>
      <c r="P378" s="18" t="n">
        <v>3000340.198</v>
      </c>
      <c r="Q378" s="19" t="n">
        <v>-1727705.954</v>
      </c>
      <c r="R378" s="19" t="n">
        <v>-335898.77</v>
      </c>
      <c r="S378" s="19" t="n">
        <v>-4943025.363</v>
      </c>
      <c r="T378" s="20" t="inlineStr">
        <is>
          <t>Charges financières nettes</t>
        </is>
      </c>
      <c r="U378" s="20" t="inlineStr">
        <is>
          <t>Charges financières nettes</t>
        </is>
      </c>
      <c r="V378" s="20" t="inlineStr">
        <is>
          <t>Gains de change latent</t>
        </is>
      </c>
      <c r="W378" s="17">
        <f>O378-N378</f>
        <v/>
      </c>
      <c r="X378" s="17">
        <f>#REF!-O378</f>
        <v/>
      </c>
    </row>
    <row r="379" ht="15" customHeight="1">
      <c r="A379" s="1" t="inlineStr">
        <is>
          <t>PL</t>
        </is>
      </c>
      <c r="B379" s="1" t="inlineStr">
        <is>
          <t>PL</t>
        </is>
      </c>
      <c r="C379" s="1" t="inlineStr">
        <is>
          <t>9</t>
        </is>
      </c>
      <c r="D379" s="13" t="n">
        <v>9250000</v>
      </c>
      <c r="E379" s="14" t="n"/>
      <c r="F379" s="14" t="n">
        <v>9250000</v>
      </c>
      <c r="G379" s="14" t="n"/>
      <c r="H379" s="13" t="n">
        <v>9250000</v>
      </c>
      <c r="I379" s="13">
        <f>+VLOOKUP(D379,'[1]BG TND'!$C$1:$C$65531,1,0)</f>
        <v/>
      </c>
      <c r="J379" s="15" t="inlineStr">
        <is>
          <t>Settlmnt Disc Tkn</t>
        </is>
      </c>
      <c r="K379" s="16" t="n">
        <v>0</v>
      </c>
      <c r="L379" s="16" t="n">
        <v>-380.27</v>
      </c>
      <c r="M379" s="16" t="n">
        <v>-259.9</v>
      </c>
      <c r="N379" s="16" t="n">
        <v>-107494.401</v>
      </c>
      <c r="O379" s="17" t="n">
        <v>-59386.315</v>
      </c>
      <c r="P379" s="18" t="n">
        <v>0</v>
      </c>
      <c r="Q379" s="19" t="n">
        <v>0</v>
      </c>
      <c r="R379" s="19" t="n">
        <v>0</v>
      </c>
      <c r="S379" s="19" t="n">
        <v>0</v>
      </c>
      <c r="T379" s="20" t="inlineStr">
        <is>
          <t>Achats d'approvisionnements consommés</t>
        </is>
      </c>
      <c r="U379" s="20" t="inlineStr">
        <is>
          <t>Achats d'approvisionnements consommés</t>
        </is>
      </c>
      <c r="V379" s="20" t="inlineStr">
        <is>
          <t>RRR obtenus</t>
        </is>
      </c>
      <c r="W379" s="17">
        <f>O379-N379</f>
        <v/>
      </c>
      <c r="X379" s="17">
        <f>#REF!-O379</f>
        <v/>
      </c>
    </row>
    <row r="380" ht="13.5" customHeight="1">
      <c r="A380" s="1" t="inlineStr">
        <is>
          <t>PL</t>
        </is>
      </c>
      <c r="B380" s="1" t="inlineStr">
        <is>
          <t>PL</t>
        </is>
      </c>
      <c r="C380" s="1" t="inlineStr">
        <is>
          <t>9</t>
        </is>
      </c>
      <c r="D380" s="24" t="n">
        <v>9270000</v>
      </c>
      <c r="E380" s="25" t="n"/>
      <c r="F380" s="25" t="n"/>
      <c r="G380" s="25" t="n"/>
      <c r="H380" s="13" t="n">
        <v>9270000</v>
      </c>
      <c r="I380" s="13">
        <f>+VLOOKUP(D380,'[1]BG TND'!$C$1:$C$65531,1,0)</f>
        <v/>
      </c>
      <c r="J380" s="26" t="inlineStr">
        <is>
          <t>Insurance Proceeds</t>
        </is>
      </c>
      <c r="K380" s="19" t="n">
        <v>0</v>
      </c>
      <c r="L380" s="19" t="n">
        <v>0</v>
      </c>
      <c r="M380" s="19" t="n">
        <v>0</v>
      </c>
      <c r="N380" s="19" t="n">
        <v>-2655.042</v>
      </c>
      <c r="O380" s="17" t="n">
        <v>-688.6</v>
      </c>
      <c r="P380" s="18" t="n">
        <v>0</v>
      </c>
      <c r="Q380" s="19" t="n">
        <v>-496283.303</v>
      </c>
      <c r="R380" s="19" t="n">
        <v>-8632811.222999999</v>
      </c>
      <c r="S380" s="19" t="n">
        <v>0</v>
      </c>
      <c r="T380" s="1" t="inlineStr">
        <is>
          <t>Autres gains ordinaires</t>
        </is>
      </c>
      <c r="U380" s="20" t="inlineStr">
        <is>
          <t>Autres gains ordinaires</t>
        </is>
      </c>
      <c r="V380" s="20" t="inlineStr">
        <is>
          <t>Autres gains ordinaires</t>
        </is>
      </c>
      <c r="W380" s="17">
        <f>O380-N380</f>
        <v/>
      </c>
      <c r="X380" s="17">
        <f>#REF!-O380</f>
        <v/>
      </c>
    </row>
    <row r="381" ht="15" customHeight="1">
      <c r="A381" s="1" t="inlineStr">
        <is>
          <t>PL</t>
        </is>
      </c>
      <c r="B381" s="1" t="inlineStr">
        <is>
          <t>PL</t>
        </is>
      </c>
      <c r="C381" s="1" t="inlineStr">
        <is>
          <t>9</t>
        </is>
      </c>
      <c r="D381" s="13" t="n">
        <v>9280000</v>
      </c>
      <c r="E381" s="25" t="n"/>
      <c r="F381" s="25" t="n"/>
      <c r="G381" s="25" t="n"/>
      <c r="H381" s="13" t="n">
        <v>9280000</v>
      </c>
      <c r="I381" s="13">
        <f>+VLOOKUP(D381,'[1]BG TND'!$C$1:$C$65531,1,0)</f>
        <v/>
      </c>
      <c r="J381" s="15" t="inlineStr">
        <is>
          <t>Write Back of Accruals</t>
        </is>
      </c>
      <c r="K381" s="19" t="n">
        <v>0</v>
      </c>
      <c r="L381" s="16" t="n">
        <v>0</v>
      </c>
      <c r="M381" s="16" t="n">
        <v>-40000</v>
      </c>
      <c r="N381" s="16" t="n">
        <v>-40000</v>
      </c>
      <c r="O381" s="17" t="n">
        <v>0</v>
      </c>
      <c r="P381" s="18" t="n">
        <v>0</v>
      </c>
      <c r="Q381" s="19" t="n">
        <v>-20343.437</v>
      </c>
      <c r="R381" s="19" t="n">
        <v>0</v>
      </c>
      <c r="S381" s="19" t="n">
        <v>0</v>
      </c>
      <c r="T381" s="20" t="inlineStr">
        <is>
          <t xml:space="preserve">Dotations aux amortissements et aux provisions </t>
        </is>
      </c>
      <c r="U381" s="20" t="inlineStr">
        <is>
          <t xml:space="preserve">Dotations aux amortissements et aux provisions </t>
        </is>
      </c>
      <c r="V381" s="20" t="inlineStr">
        <is>
          <t>Reprises sur provisions divers</t>
        </is>
      </c>
      <c r="W381" s="17">
        <f>O381-N381</f>
        <v/>
      </c>
      <c r="X381" s="17">
        <f>#REF!-O381</f>
        <v/>
      </c>
    </row>
    <row r="382" ht="12.75" customHeight="1">
      <c r="A382" s="1" t="inlineStr">
        <is>
          <t>PL</t>
        </is>
      </c>
      <c r="B382" s="1" t="inlineStr">
        <is>
          <t>PL</t>
        </is>
      </c>
      <c r="C382" s="1" t="inlineStr">
        <is>
          <t>9</t>
        </is>
      </c>
      <c r="D382" s="33" t="n">
        <v>9285000</v>
      </c>
      <c r="E382" s="25" t="n"/>
      <c r="F382" s="25" t="n"/>
      <c r="G382" s="25" t="n"/>
      <c r="H382" s="33" t="n">
        <v>9285000</v>
      </c>
      <c r="I382" s="13">
        <f>+VLOOKUP(D382,'[1]BG TND'!$C$1:$C$65531,1,0)</f>
        <v/>
      </c>
      <c r="J382" t="inlineStr">
        <is>
          <t>Subsidies Received</t>
        </is>
      </c>
      <c r="O382" s="35" t="n">
        <v>-4865.934</v>
      </c>
      <c r="P382" s="36" t="n">
        <v>0</v>
      </c>
      <c r="Q382" s="37" t="n">
        <v>0</v>
      </c>
      <c r="R382" s="37" t="n">
        <v>0</v>
      </c>
      <c r="S382" s="37" t="n">
        <v>0</v>
      </c>
      <c r="U382" s="20" t="inlineStr">
        <is>
          <t>Autres gains ordinaires</t>
        </is>
      </c>
      <c r="V382" s="20" t="inlineStr">
        <is>
          <t>Autres gains ordinaires</t>
        </is>
      </c>
      <c r="W382" s="17">
        <f>O382-N382</f>
        <v/>
      </c>
      <c r="X382" s="17">
        <f>#REF!-O382</f>
        <v/>
      </c>
    </row>
    <row r="383" ht="12.75" customHeight="1">
      <c r="A383" s="1" t="inlineStr">
        <is>
          <t>PL</t>
        </is>
      </c>
      <c r="B383" s="1" t="inlineStr">
        <is>
          <t>PL</t>
        </is>
      </c>
      <c r="C383" s="1" t="inlineStr">
        <is>
          <t>9</t>
        </is>
      </c>
      <c r="D383" s="13" t="n">
        <v>9290000</v>
      </c>
      <c r="E383" s="14" t="inlineStr">
        <is>
          <t>Produits et gains extraordinaires</t>
        </is>
      </c>
      <c r="F383" s="14" t="n">
        <v>9290000</v>
      </c>
      <c r="G383" s="14" t="n"/>
      <c r="H383" s="13" t="n">
        <v>9290000</v>
      </c>
      <c r="I383" s="13">
        <f>+VLOOKUP(D383,'[1]BG TND'!$C$1:$C$65531,1,0)</f>
        <v/>
      </c>
      <c r="J383" s="15" t="inlineStr">
        <is>
          <t>Other Non Op Inc</t>
        </is>
      </c>
      <c r="K383" s="16" t="n">
        <v>-1106.387</v>
      </c>
      <c r="L383" s="16" t="n">
        <v>-47044.73</v>
      </c>
      <c r="M383" s="16" t="n">
        <v>-179212.64</v>
      </c>
      <c r="N383" s="16" t="n">
        <v>-10328.064</v>
      </c>
      <c r="O383" s="17" t="n">
        <v>-120.312</v>
      </c>
      <c r="P383" s="18" t="n">
        <v>0</v>
      </c>
      <c r="Q383" s="19" t="n">
        <v>0</v>
      </c>
      <c r="R383" s="19" t="n">
        <v>0</v>
      </c>
      <c r="S383" s="19" t="n">
        <v>0</v>
      </c>
      <c r="T383" s="20" t="inlineStr">
        <is>
          <t>Autres gains ordinaires</t>
        </is>
      </c>
      <c r="U383" s="20" t="inlineStr">
        <is>
          <t>Autres gains ordinaires</t>
        </is>
      </c>
      <c r="V383" s="20" t="inlineStr">
        <is>
          <t>Autres gains ordinaires</t>
        </is>
      </c>
      <c r="W383" s="17">
        <f>O383-N383</f>
        <v/>
      </c>
      <c r="X383" s="17">
        <f>#REF!-O383</f>
        <v/>
      </c>
    </row>
    <row r="384" ht="13.8" customHeight="1">
      <c r="A384" s="1" t="inlineStr">
        <is>
          <t>PL</t>
        </is>
      </c>
      <c r="B384" s="1" t="inlineStr">
        <is>
          <t>PL</t>
        </is>
      </c>
      <c r="C384" s="1" t="inlineStr">
        <is>
          <t>9</t>
        </is>
      </c>
      <c r="D384" s="13" t="n">
        <v>9310000</v>
      </c>
      <c r="E384" s="14" t="n"/>
      <c r="F384" s="14" t="n">
        <v>9310000</v>
      </c>
      <c r="G384" s="14" t="n"/>
      <c r="H384" s="13" t="n">
        <v>9310000</v>
      </c>
      <c r="I384" s="13">
        <f>+VLOOKUP(D384,'[1]BG TND'!$C$1:$C$65531,1,0)</f>
        <v/>
      </c>
      <c r="J384" s="15" t="inlineStr">
        <is>
          <t>Exch Loss Realised</t>
        </is>
      </c>
      <c r="K384" s="16" t="n">
        <v>1518292.853</v>
      </c>
      <c r="L384" s="16" t="n">
        <v>1776631.83</v>
      </c>
      <c r="M384" s="16" t="n">
        <v>2609184.2</v>
      </c>
      <c r="N384" s="16" t="n">
        <v>7430416.827</v>
      </c>
      <c r="O384" s="17" t="n">
        <v>20295493.994</v>
      </c>
      <c r="P384" s="18" t="n">
        <v>2459409.725</v>
      </c>
      <c r="Q384" s="19" t="n">
        <v>1470624.697</v>
      </c>
      <c r="R384" s="19" t="n">
        <v>1217273.851</v>
      </c>
      <c r="S384" s="19" t="n">
        <v>3563877.361</v>
      </c>
      <c r="T384" s="20" t="inlineStr">
        <is>
          <t>Charges financières nettes</t>
        </is>
      </c>
      <c r="U384" s="20" t="inlineStr">
        <is>
          <t>Charges financières nettes</t>
        </is>
      </c>
      <c r="V384" s="20" t="inlineStr">
        <is>
          <t>Pertes de change</t>
        </is>
      </c>
      <c r="W384" s="17">
        <f>O384-N384</f>
        <v/>
      </c>
      <c r="X384" s="17">
        <f>#REF!-O384</f>
        <v/>
      </c>
    </row>
    <row r="385" ht="13.8" customHeight="1">
      <c r="A385" s="1" t="inlineStr">
        <is>
          <t>PL</t>
        </is>
      </c>
      <c r="B385" s="1" t="inlineStr">
        <is>
          <t>PL</t>
        </is>
      </c>
      <c r="C385" s="1" t="inlineStr">
        <is>
          <t>9</t>
        </is>
      </c>
      <c r="D385" s="13" t="n">
        <v>9320000</v>
      </c>
      <c r="E385" s="14" t="n"/>
      <c r="F385" s="14" t="n">
        <v>9320000</v>
      </c>
      <c r="G385" s="14" t="n"/>
      <c r="H385" s="13" t="n">
        <v>9320000</v>
      </c>
      <c r="I385" s="13">
        <f>+VLOOKUP(D385,'[1]BG TND'!$C$1:$C$65531,1,0)</f>
        <v/>
      </c>
      <c r="J385" s="15" t="inlineStr">
        <is>
          <t>Exch Loss Unrealised</t>
        </is>
      </c>
      <c r="K385" s="16" t="n">
        <v>1560266.782</v>
      </c>
      <c r="L385" s="16" t="n">
        <v>10126214.03</v>
      </c>
      <c r="M385" s="16" t="n">
        <v>-3150972.98</v>
      </c>
      <c r="N385" s="16" t="n">
        <v>13620653.499</v>
      </c>
      <c r="O385" s="17" t="n">
        <v>-2584389.19</v>
      </c>
      <c r="P385" s="18" t="n">
        <v>-4063802.171</v>
      </c>
      <c r="Q385" s="19" t="n">
        <v>3893692.438</v>
      </c>
      <c r="R385" s="19" t="n">
        <v>67660.393</v>
      </c>
      <c r="S385" s="19" t="n">
        <v>7121131.775</v>
      </c>
      <c r="T385" s="20" t="inlineStr">
        <is>
          <t>Charges financières nettes</t>
        </is>
      </c>
      <c r="U385" s="20" t="inlineStr">
        <is>
          <t>Charges financières nettes</t>
        </is>
      </c>
      <c r="V385" s="20" t="inlineStr">
        <is>
          <t>Pertes de change latentes</t>
        </is>
      </c>
      <c r="W385" s="17">
        <f>O385-N385</f>
        <v/>
      </c>
      <c r="X385" s="17">
        <f>#REF!-O385</f>
        <v/>
      </c>
    </row>
    <row r="386" ht="14.4" customHeight="1">
      <c r="A386" s="1" t="inlineStr">
        <is>
          <t>PL</t>
        </is>
      </c>
      <c r="B386" s="1" t="inlineStr">
        <is>
          <t>PL</t>
        </is>
      </c>
      <c r="C386" s="1" t="inlineStr">
        <is>
          <t>9</t>
        </is>
      </c>
      <c r="D386" s="24" t="n">
        <v>9420100</v>
      </c>
      <c r="E386" s="25" t="n"/>
      <c r="F386" s="25" t="n"/>
      <c r="G386" s="25" t="n"/>
      <c r="H386" s="13" t="n">
        <v>9420100</v>
      </c>
      <c r="I386" s="13">
        <f>+VLOOKUP(D386,'[1]BG TND'!$C$1:$C$65531,1,0)</f>
        <v/>
      </c>
      <c r="J386" s="26" t="inlineStr">
        <is>
          <t>Interest Expense - External</t>
        </is>
      </c>
      <c r="K386" s="19" t="n">
        <v>0</v>
      </c>
      <c r="L386" s="16" t="n">
        <v>0</v>
      </c>
      <c r="M386" s="16" t="n">
        <v>-339.78</v>
      </c>
      <c r="N386" s="16" t="n">
        <v>-74.93000000000001</v>
      </c>
      <c r="O386" s="17" t="n">
        <v>115945.7</v>
      </c>
      <c r="P386" s="18" t="n">
        <v>2976.771</v>
      </c>
      <c r="Q386" s="19" t="n">
        <v>-18.507</v>
      </c>
      <c r="R386" s="19" t="n">
        <v>0</v>
      </c>
      <c r="S386" s="19" t="n">
        <v>0</v>
      </c>
      <c r="T386" s="20" t="inlineStr">
        <is>
          <t>Charges financières nettes</t>
        </is>
      </c>
      <c r="U386" s="20" t="inlineStr">
        <is>
          <t>Charges financières nettes</t>
        </is>
      </c>
      <c r="V386" s="20" t="inlineStr">
        <is>
          <t>Charges des emprunts et dettes</t>
        </is>
      </c>
      <c r="W386" s="17">
        <f>O386-N386</f>
        <v/>
      </c>
      <c r="X386" s="17">
        <f>#REF!-O386</f>
        <v/>
      </c>
    </row>
    <row r="387" ht="13.8" customHeight="1">
      <c r="A387" s="1" t="inlineStr">
        <is>
          <t>PL</t>
        </is>
      </c>
      <c r="B387" s="1" t="inlineStr">
        <is>
          <t>PL</t>
        </is>
      </c>
      <c r="C387" s="1" t="inlineStr">
        <is>
          <t>9</t>
        </is>
      </c>
      <c r="D387" s="13" t="n">
        <v>9420310</v>
      </c>
      <c r="E387" s="14" t="n"/>
      <c r="F387" s="14" t="n">
        <v>9420310</v>
      </c>
      <c r="G387" s="14" t="n"/>
      <c r="H387" s="13" t="n">
        <v>9420310</v>
      </c>
      <c r="I387" s="13">
        <f>+VLOOKUP(D387,'[1]BG TND'!$C$1:$C$65531,1,0)</f>
        <v/>
      </c>
      <c r="J387" s="15" t="inlineStr">
        <is>
          <t>Int Exp Intraco</t>
        </is>
      </c>
      <c r="K387" s="16" t="n">
        <v>153386.774</v>
      </c>
      <c r="L387" s="16" t="n">
        <v>1032329.59</v>
      </c>
      <c r="M387" s="16" t="n">
        <v>53224.21</v>
      </c>
      <c r="N387" s="16" t="n">
        <v>0</v>
      </c>
      <c r="O387" s="17" t="n">
        <v>0</v>
      </c>
      <c r="P387" s="18" t="n">
        <v>0</v>
      </c>
      <c r="Q387" s="19" t="n">
        <v>0</v>
      </c>
      <c r="R387" s="19" t="n">
        <v>0</v>
      </c>
      <c r="S387" s="19" t="n">
        <v>0</v>
      </c>
      <c r="T387" s="20" t="inlineStr">
        <is>
          <t>Charges financières nettes</t>
        </is>
      </c>
      <c r="U387" s="20" t="inlineStr">
        <is>
          <t>Charges financières nettes</t>
        </is>
      </c>
      <c r="V387" s="20" t="inlineStr">
        <is>
          <t>Charges des emprunts et dettes</t>
        </is>
      </c>
      <c r="W387" s="17">
        <f>O387-N387</f>
        <v/>
      </c>
      <c r="X387" s="17">
        <f>#REF!-O387</f>
        <v/>
      </c>
    </row>
    <row r="388" ht="14.4" customHeight="1">
      <c r="A388" s="1" t="inlineStr">
        <is>
          <t>PL</t>
        </is>
      </c>
      <c r="B388" s="1" t="inlineStr">
        <is>
          <t>PL</t>
        </is>
      </c>
      <c r="C388" s="1" t="inlineStr">
        <is>
          <t>9</t>
        </is>
      </c>
      <c r="D388" s="24" t="n">
        <v>9420360</v>
      </c>
      <c r="E388" s="25" t="n"/>
      <c r="F388" s="25" t="n"/>
      <c r="G388" s="25" t="n"/>
      <c r="H388" s="13" t="n">
        <v>9420360</v>
      </c>
      <c r="I388" s="13">
        <f>+VLOOKUP(D388,'[1]BG TND'!$C$1:$C$65531,1,0)</f>
        <v/>
      </c>
      <c r="J388" s="26" t="inlineStr">
        <is>
          <t>Interest Expense - Europe SBU</t>
        </is>
      </c>
      <c r="K388" s="19" t="n">
        <v>0</v>
      </c>
      <c r="L388" s="19" t="n">
        <v>0</v>
      </c>
      <c r="M388" s="19" t="n">
        <v>1080688.57</v>
      </c>
      <c r="N388" s="16" t="n">
        <v>1008224.434</v>
      </c>
      <c r="O388" s="17" t="n">
        <v>686345.952</v>
      </c>
      <c r="P388" s="18" t="n">
        <v>497436.32</v>
      </c>
      <c r="Q388" s="19" t="n">
        <v>573775.1899999999</v>
      </c>
      <c r="R388" s="19" t="n">
        <v>282454.046</v>
      </c>
      <c r="S388" s="19" t="n">
        <v>478996.787</v>
      </c>
      <c r="T388" s="20" t="inlineStr">
        <is>
          <t>Charges financières nettes</t>
        </is>
      </c>
      <c r="U388" s="20" t="inlineStr">
        <is>
          <t>Charges financières nettes</t>
        </is>
      </c>
      <c r="V388" s="20" t="inlineStr">
        <is>
          <t>Charges des emprunts et dettes</t>
        </is>
      </c>
      <c r="W388" s="17">
        <f>O388-N388</f>
        <v/>
      </c>
      <c r="X388" s="17">
        <f>#REF!-O388</f>
        <v/>
      </c>
    </row>
    <row r="389" ht="13.8" customHeight="1">
      <c r="A389" s="1" t="inlineStr">
        <is>
          <t>PL</t>
        </is>
      </c>
      <c r="B389" s="1" t="inlineStr">
        <is>
          <t>PL</t>
        </is>
      </c>
      <c r="C389" s="1" t="inlineStr">
        <is>
          <t>9</t>
        </is>
      </c>
      <c r="D389" s="42" t="n">
        <v>9425000</v>
      </c>
      <c r="E389" s="14" t="n"/>
      <c r="F389" s="14" t="n">
        <v>9425000</v>
      </c>
      <c r="G389" s="14" t="n"/>
      <c r="H389" s="42" t="n">
        <v>9425000</v>
      </c>
      <c r="I389" s="13">
        <f>+VLOOKUP(D389,'[1]BG TND'!$C$1:$C$65531,1,0)</f>
        <v/>
      </c>
      <c r="J389" s="15" t="inlineStr">
        <is>
          <t>Fin Lease Charges</t>
        </is>
      </c>
      <c r="K389" s="16" t="n">
        <v>533.308</v>
      </c>
      <c r="L389" s="16" t="n">
        <v>24521.33</v>
      </c>
      <c r="M389" s="16" t="n">
        <v>40939.82</v>
      </c>
      <c r="N389" s="16" t="n">
        <v>32679.715</v>
      </c>
      <c r="O389" s="17" t="n">
        <v>-98674.174</v>
      </c>
      <c r="P389" s="18" t="n">
        <v>0</v>
      </c>
      <c r="Q389" s="19" t="n">
        <v>543451.35</v>
      </c>
      <c r="R389" s="19" t="n">
        <v>698938.45</v>
      </c>
      <c r="S389" s="19" t="n">
        <v>506926.79</v>
      </c>
      <c r="T389" s="20" t="inlineStr">
        <is>
          <t>Charges financières nettes</t>
        </is>
      </c>
      <c r="U389" s="20" t="inlineStr">
        <is>
          <t>Charges financières nettes</t>
        </is>
      </c>
      <c r="V389" s="20" t="inlineStr">
        <is>
          <t>Charges des emprunts et dettes</t>
        </is>
      </c>
      <c r="W389" s="17">
        <f>O389-N389</f>
        <v/>
      </c>
      <c r="X389" s="17">
        <f>#REF!-O389</f>
        <v/>
      </c>
    </row>
    <row r="390" ht="13.8" customHeight="1">
      <c r="A390" s="1" t="inlineStr">
        <is>
          <t>PL</t>
        </is>
      </c>
      <c r="B390" s="1" t="inlineStr">
        <is>
          <t>PL</t>
        </is>
      </c>
      <c r="C390" s="1" t="inlineStr">
        <is>
          <t>9</t>
        </is>
      </c>
      <c r="D390" s="13" t="n">
        <v>9490000</v>
      </c>
      <c r="E390" s="14" t="inlineStr">
        <is>
          <t>Études, recherches et divers services extérieurs.</t>
        </is>
      </c>
      <c r="F390" s="14" t="n">
        <v>9490000</v>
      </c>
      <c r="G390" s="14" t="n"/>
      <c r="H390" s="13" t="n">
        <v>9490000</v>
      </c>
      <c r="I390" s="13">
        <f>+VLOOKUP(D390,'[1]BG TND'!$C$1:$C$65531,1,0)</f>
        <v/>
      </c>
      <c r="J390" s="15" t="inlineStr">
        <is>
          <t>Other Non Op</t>
        </is>
      </c>
      <c r="K390" s="16" t="n">
        <v>101015.2</v>
      </c>
      <c r="L390" s="16" t="n">
        <v>-101015.2</v>
      </c>
      <c r="M390" s="16" t="n">
        <v>42362.4</v>
      </c>
      <c r="N390" s="16" t="n">
        <v>953.764</v>
      </c>
      <c r="O390" s="17" t="n">
        <v>437724.013</v>
      </c>
      <c r="P390" s="18" t="n">
        <v>0</v>
      </c>
      <c r="Q390" s="19" t="n">
        <v>0</v>
      </c>
      <c r="R390" s="19" t="n">
        <v>0</v>
      </c>
      <c r="S390" s="19" t="n">
        <v>0</v>
      </c>
      <c r="T390" s="20" t="inlineStr">
        <is>
          <t>Autres pertes ordinaires</t>
        </is>
      </c>
      <c r="U390" s="20" t="inlineStr">
        <is>
          <t>Autres pertes ordinaires</t>
        </is>
      </c>
      <c r="V390" s="20" t="inlineStr">
        <is>
          <t>Autres pertes ordinaires</t>
        </is>
      </c>
      <c r="W390" s="17">
        <f>O390-N390</f>
        <v/>
      </c>
      <c r="X390" s="17">
        <f>#REF!-O390</f>
        <v/>
      </c>
    </row>
    <row r="391" ht="13.8" customHeight="1">
      <c r="A391" s="1" t="inlineStr">
        <is>
          <t>PL</t>
        </is>
      </c>
      <c r="B391" s="1" t="inlineStr">
        <is>
          <t>PL</t>
        </is>
      </c>
      <c r="C391" s="1" t="inlineStr">
        <is>
          <t>9</t>
        </is>
      </c>
      <c r="D391" s="13" t="n">
        <v>9491000</v>
      </c>
      <c r="E391" s="14" t="inlineStr">
        <is>
          <t>Études, recherches et divers services extérieurs.</t>
        </is>
      </c>
      <c r="F391" s="14" t="n">
        <v>9491000</v>
      </c>
      <c r="G391" s="14" t="n"/>
      <c r="H391" s="13" t="n">
        <v>9491000</v>
      </c>
      <c r="I391" s="13">
        <f>+VLOOKUP(D391,'[1]BG TND'!$C$1:$C$65531,1,0)</f>
        <v/>
      </c>
      <c r="J391" s="15" t="inlineStr">
        <is>
          <t>Non Op Non Deduct</t>
        </is>
      </c>
      <c r="K391" s="16" t="n">
        <v>16987.16</v>
      </c>
      <c r="L391" s="16" t="n">
        <v>0</v>
      </c>
      <c r="M391" s="16" t="n">
        <v>0</v>
      </c>
      <c r="N391" s="16" t="n">
        <v>0</v>
      </c>
      <c r="O391" s="17" t="n">
        <v>0</v>
      </c>
      <c r="P391" s="18" t="n">
        <v>0</v>
      </c>
      <c r="Q391" s="19" t="n">
        <v>0</v>
      </c>
      <c r="R391" s="19" t="n">
        <v>0</v>
      </c>
      <c r="S391" s="19" t="n">
        <v>0</v>
      </c>
      <c r="T391" s="20" t="inlineStr">
        <is>
          <t>Autres pertes ordinaires</t>
        </is>
      </c>
      <c r="U391" s="20" t="inlineStr">
        <is>
          <t>Autres pertes ordinaires</t>
        </is>
      </c>
      <c r="V391" s="20" t="inlineStr">
        <is>
          <t>Autres pertes ordinaires</t>
        </is>
      </c>
      <c r="W391" s="17">
        <f>O391-N391</f>
        <v/>
      </c>
      <c r="X391" s="17">
        <f>#REF!-O391</f>
        <v/>
      </c>
    </row>
    <row r="392" ht="14.4" customHeight="1">
      <c r="A392" s="1" t="inlineStr">
        <is>
          <t>PL</t>
        </is>
      </c>
      <c r="B392" s="1" t="inlineStr">
        <is>
          <t>PL</t>
        </is>
      </c>
      <c r="C392" s="1" t="inlineStr">
        <is>
          <t>9</t>
        </is>
      </c>
      <c r="D392" s="33" t="n">
        <v>9495000</v>
      </c>
      <c r="E392" s="25" t="n"/>
      <c r="F392" s="25" t="n"/>
      <c r="G392" s="25" t="n"/>
      <c r="H392" s="33" t="n">
        <v>9495000</v>
      </c>
      <c r="I392" s="13">
        <f>+VLOOKUP(D392,'[1]BG TND'!$C$1:$C$65531,1,0)</f>
        <v/>
      </c>
      <c r="J392" t="inlineStr">
        <is>
          <t>Roundings</t>
        </is>
      </c>
      <c r="O392" s="35" t="n">
        <v>-0.101</v>
      </c>
      <c r="P392" s="36" t="n">
        <v>-0.215</v>
      </c>
      <c r="Q392" s="37" t="n">
        <v>0.036</v>
      </c>
      <c r="R392" s="37" t="n">
        <v>8506.628000000001</v>
      </c>
      <c r="S392" s="37" t="n">
        <v>-7512.99</v>
      </c>
      <c r="U392" s="20" t="inlineStr">
        <is>
          <t>Autres Charges d'exploitation</t>
        </is>
      </c>
      <c r="V392" s="20" t="inlineStr">
        <is>
          <t>Divers</t>
        </is>
      </c>
      <c r="W392" s="17">
        <f>O392-N392</f>
        <v/>
      </c>
      <c r="X392" s="17">
        <f>#REF!-O392</f>
        <v/>
      </c>
    </row>
    <row r="393" ht="13.8" customHeight="1">
      <c r="A393" s="1" t="inlineStr">
        <is>
          <t>PL</t>
        </is>
      </c>
      <c r="B393" s="1" t="inlineStr">
        <is>
          <t>PL</t>
        </is>
      </c>
      <c r="C393" s="1" t="inlineStr">
        <is>
          <t>9</t>
        </is>
      </c>
      <c r="D393" s="13" t="n">
        <v>9720000</v>
      </c>
      <c r="E393" s="14" t="inlineStr">
        <is>
          <t>Autres charges sur elements exceptionels</t>
        </is>
      </c>
      <c r="F393" s="14" t="n">
        <v>9720000</v>
      </c>
      <c r="G393" s="14" t="n"/>
      <c r="H393" s="13" t="n">
        <v>9720000</v>
      </c>
      <c r="I393" s="13">
        <f>+VLOOKUP(D393,'[1]BG TND'!$C$1:$C$65531,1,0)</f>
        <v/>
      </c>
      <c r="J393" s="15" t="inlineStr">
        <is>
          <t>Except Items - Exp</t>
        </is>
      </c>
      <c r="K393" s="16" t="n">
        <v>1238.774</v>
      </c>
      <c r="L393" s="16" t="n">
        <v>0.67</v>
      </c>
      <c r="M393" s="16" t="n">
        <v>2285.78</v>
      </c>
      <c r="N393" s="16" t="n">
        <v>6024.502</v>
      </c>
      <c r="O393" s="17" t="n">
        <v>0</v>
      </c>
      <c r="P393" s="18" t="n">
        <v>200</v>
      </c>
      <c r="Q393" s="19" t="n">
        <v>0</v>
      </c>
      <c r="R393" s="19" t="n">
        <v>0</v>
      </c>
      <c r="S393" s="19" t="n">
        <v>0</v>
      </c>
      <c r="T393" s="20" t="inlineStr">
        <is>
          <t>Autres Charges d'exploitation</t>
        </is>
      </c>
      <c r="U393" s="20" t="inlineStr">
        <is>
          <t>Impôts sur les bénéfices</t>
        </is>
      </c>
      <c r="V393" s="20" t="inlineStr">
        <is>
          <t>Impôts sur les bénéfices</t>
        </is>
      </c>
      <c r="W393" s="17">
        <f>O393-N393</f>
        <v/>
      </c>
      <c r="X393" s="17">
        <f>#REF!-O393</f>
        <v/>
      </c>
    </row>
    <row r="394" ht="14.4" customHeight="1">
      <c r="A394" s="1" t="inlineStr">
        <is>
          <t>PL</t>
        </is>
      </c>
      <c r="B394" s="1" t="inlineStr">
        <is>
          <t>PL</t>
        </is>
      </c>
      <c r="C394" s="1" t="inlineStr">
        <is>
          <t>9</t>
        </is>
      </c>
      <c r="D394" s="24" t="n">
        <v>9910000</v>
      </c>
      <c r="E394" s="25" t="n"/>
      <c r="F394" s="25" t="n"/>
      <c r="G394" s="25" t="n"/>
      <c r="H394" s="13" t="n">
        <v>9910000</v>
      </c>
      <c r="I394" s="13">
        <f>+VLOOKUP(D394,'[1]BG TND'!$C$1:$C$65531,1,0)</f>
        <v/>
      </c>
      <c r="J394" s="26" t="inlineStr">
        <is>
          <t>Corporation Tax on Current Years Profit</t>
        </is>
      </c>
      <c r="K394" s="19" t="n">
        <v>0</v>
      </c>
      <c r="L394" s="19" t="n">
        <v>0</v>
      </c>
      <c r="M394" s="19" t="n">
        <v>0</v>
      </c>
      <c r="N394" s="19" t="n">
        <v>30000</v>
      </c>
      <c r="O394" s="17" t="n">
        <v>0</v>
      </c>
      <c r="P394" s="18" t="n">
        <v>0</v>
      </c>
      <c r="Q394" s="19" t="n">
        <v>152955.622</v>
      </c>
      <c r="R394" s="19" t="n">
        <v>3771694</v>
      </c>
      <c r="S394" s="19" t="n">
        <v>1560833.7</v>
      </c>
      <c r="T394" s="1" t="inlineStr">
        <is>
          <t>Impôts sur les bénéfices</t>
        </is>
      </c>
      <c r="U394" s="20" t="inlineStr">
        <is>
          <t>Impôts sur les bénéfices</t>
        </is>
      </c>
      <c r="V394" s="20" t="inlineStr">
        <is>
          <t>Impôts sur les bénéfices</t>
        </is>
      </c>
      <c r="W394" s="17">
        <f>O394-N394</f>
        <v/>
      </c>
      <c r="X394" s="17">
        <f>#REF!-O394</f>
        <v/>
      </c>
    </row>
    <row r="395" ht="14.4" customHeight="1">
      <c r="A395" s="1" t="inlineStr">
        <is>
          <t>PL</t>
        </is>
      </c>
      <c r="B395" s="1" t="inlineStr">
        <is>
          <t>PL</t>
        </is>
      </c>
      <c r="C395" s="1" t="inlineStr">
        <is>
          <t>9</t>
        </is>
      </c>
      <c r="D395" s="33" t="n">
        <v>9920000</v>
      </c>
      <c r="E395" s="25" t="n"/>
      <c r="F395" s="25" t="n"/>
      <c r="G395" s="25" t="n"/>
      <c r="H395" s="33" t="n">
        <v>9920000</v>
      </c>
      <c r="I395" s="13">
        <f>+VLOOKUP(D395,'[1]BG TND'!$C$1:$C$65531,1,0)</f>
        <v/>
      </c>
      <c r="J395" t="inlineStr">
        <is>
          <t>Corporation Tax on Prior Years Profits</t>
        </is>
      </c>
      <c r="O395" s="35" t="n">
        <v>-30000</v>
      </c>
      <c r="P395" s="36" t="n">
        <v>0</v>
      </c>
      <c r="Q395" s="37" t="n">
        <v>0</v>
      </c>
      <c r="R395" s="37" t="n">
        <v>-89735.978</v>
      </c>
      <c r="S395" s="37" t="n">
        <v>236849.687</v>
      </c>
      <c r="U395" s="20" t="inlineStr">
        <is>
          <t>Impôts sur les bénéfices</t>
        </is>
      </c>
      <c r="V395" s="20" t="inlineStr">
        <is>
          <t>Impôts sur les bénéfices</t>
        </is>
      </c>
      <c r="W395" s="17">
        <f>O395-N395</f>
        <v/>
      </c>
      <c r="X395" s="17">
        <f>#REF!-O395</f>
        <v/>
      </c>
    </row>
    <row r="396" ht="13.8" customHeight="1">
      <c r="A396" s="1" t="inlineStr">
        <is>
          <t>X</t>
        </is>
      </c>
      <c r="B396" s="1" t="inlineStr">
        <is>
          <t>BS</t>
        </is>
      </c>
      <c r="C396" s="1" t="inlineStr">
        <is>
          <t>X</t>
        </is>
      </c>
      <c r="D396" s="13" t="inlineStr">
        <is>
          <t>X212000</t>
        </is>
      </c>
      <c r="E396" s="14">
        <f>+VLOOKUP(D396,'[2]GL Accounts list'!B$1:O$1145,14,0)</f>
        <v/>
      </c>
      <c r="F396" s="14" t="n">
        <v>212000</v>
      </c>
      <c r="G396" s="14" t="n"/>
      <c r="H396" s="13" t="inlineStr">
        <is>
          <t>212000</t>
        </is>
      </c>
      <c r="I396" s="13">
        <f>+VLOOKUP(D396,'[1]BG TND'!$C$1:$C$65531,1,0)</f>
        <v/>
      </c>
      <c r="J396" s="15" t="inlineStr">
        <is>
          <t>FA Cost Buildings</t>
        </is>
      </c>
      <c r="K396" s="16" t="n">
        <v>-1755.939</v>
      </c>
      <c r="L396" s="16" t="n">
        <v>-1755.94</v>
      </c>
      <c r="M396" s="16" t="n">
        <v>-1755.94</v>
      </c>
      <c r="N396" s="16" t="n">
        <v>-1755.939</v>
      </c>
      <c r="O396" s="17" t="n">
        <v>-1739.119</v>
      </c>
      <c r="P396" s="18" t="n">
        <v>0.011</v>
      </c>
      <c r="Q396" s="19" t="n">
        <v>0.011</v>
      </c>
      <c r="R396" s="19" t="n">
        <v>0.011</v>
      </c>
      <c r="S396" s="19" t="n">
        <v>0.011</v>
      </c>
      <c r="T396" s="41" t="inlineStr">
        <is>
          <t>Immobilisations corporelles</t>
        </is>
      </c>
      <c r="U396" s="20" t="inlineStr">
        <is>
          <t>Immobilisations corporelles</t>
        </is>
      </c>
      <c r="V396" s="20" t="inlineStr">
        <is>
          <t>Construction</t>
        </is>
      </c>
      <c r="W396" s="17">
        <f>O396-N396</f>
        <v/>
      </c>
      <c r="X396" s="17">
        <f>#REF!-O396</f>
        <v/>
      </c>
    </row>
    <row r="397" ht="13.8" customHeight="1">
      <c r="A397" s="1" t="inlineStr">
        <is>
          <t>X</t>
        </is>
      </c>
      <c r="B397" s="1" t="inlineStr">
        <is>
          <t>BS</t>
        </is>
      </c>
      <c r="C397" s="1" t="inlineStr">
        <is>
          <t>X</t>
        </is>
      </c>
      <c r="D397" s="13" t="inlineStr">
        <is>
          <t>X214000</t>
        </is>
      </c>
      <c r="E397" s="14">
        <f>+VLOOKUP(D397,'[2]GL Accounts list'!B$1:O$1145,14,0)</f>
        <v/>
      </c>
      <c r="F397" s="14" t="n">
        <v>214000</v>
      </c>
      <c r="G397" s="14" t="n">
        <v>2140000</v>
      </c>
      <c r="H397" s="13" t="inlineStr">
        <is>
          <t>214000</t>
        </is>
      </c>
      <c r="I397" s="13">
        <f>+VLOOKUP(D397,'[1]BG TND'!$C$1:$C$65531,1,0)</f>
        <v/>
      </c>
      <c r="J397" s="15" t="inlineStr">
        <is>
          <t>FA Cost M&amp;E Office</t>
        </is>
      </c>
      <c r="K397" s="16" t="n">
        <v>-2586.737</v>
      </c>
      <c r="L397" s="16" t="n">
        <v>-2586.74</v>
      </c>
      <c r="M397" s="16" t="n">
        <v>-2586.74</v>
      </c>
      <c r="N397" s="16" t="n">
        <v>-1993.277</v>
      </c>
      <c r="O397" s="17" t="n">
        <v>-1993.277</v>
      </c>
      <c r="P397" s="18" t="n">
        <v>-1993.277</v>
      </c>
      <c r="Q397" s="19" t="n">
        <v>0.023</v>
      </c>
      <c r="R397" s="19" t="n">
        <v>0.023</v>
      </c>
      <c r="S397" s="19" t="n">
        <v>0.023</v>
      </c>
      <c r="T397" s="41" t="inlineStr">
        <is>
          <t>Immobilisations corporelles</t>
        </is>
      </c>
      <c r="U397" s="20" t="inlineStr">
        <is>
          <t>Immobilisations corporelles</t>
        </is>
      </c>
      <c r="V397" s="20" t="inlineStr">
        <is>
          <t>Machines et équipements</t>
        </is>
      </c>
      <c r="W397" s="17">
        <f>O397-N397</f>
        <v/>
      </c>
      <c r="X397" s="17">
        <f>#REF!-O397</f>
        <v/>
      </c>
    </row>
    <row r="398" ht="13.8" customHeight="1">
      <c r="A398" s="1" t="inlineStr">
        <is>
          <t>X</t>
        </is>
      </c>
      <c r="B398" s="1" t="inlineStr">
        <is>
          <t>BS</t>
        </is>
      </c>
      <c r="C398" s="1" t="inlineStr">
        <is>
          <t>X</t>
        </is>
      </c>
      <c r="D398" s="13" t="inlineStr">
        <is>
          <t>X214100</t>
        </is>
      </c>
      <c r="E398" s="14">
        <f>+VLOOKUP(D398,'[2]GL Accounts list'!B$1:O$1145,14,0)</f>
        <v/>
      </c>
      <c r="F398" s="14" t="n">
        <v>214100</v>
      </c>
      <c r="G398" s="14" t="n">
        <v>2141000</v>
      </c>
      <c r="H398" s="13" t="inlineStr">
        <is>
          <t>214100</t>
        </is>
      </c>
      <c r="I398" s="13">
        <f>+VLOOKUP(D398,'[1]BG TND'!$C$1:$C$65531,1,0)</f>
        <v/>
      </c>
      <c r="J398" s="15" t="inlineStr">
        <is>
          <t>FA Cost M&amp;E Manuf</t>
        </is>
      </c>
      <c r="K398" s="16" t="n">
        <v>-280106.164</v>
      </c>
      <c r="L398" s="16" t="n">
        <v>-267344.84</v>
      </c>
      <c r="M398" s="16" t="n">
        <v>-186334.28</v>
      </c>
      <c r="N398" s="16" t="n">
        <v>-186361.544</v>
      </c>
      <c r="O398" s="17" t="n">
        <v>-160537.124</v>
      </c>
      <c r="P398" s="18" t="n">
        <v>-50745.804</v>
      </c>
      <c r="Q398" s="19" t="n">
        <v>-22099.834</v>
      </c>
      <c r="R398" s="19" t="n">
        <v>-22099.834</v>
      </c>
      <c r="S398" s="19" t="n">
        <v>-22083.174</v>
      </c>
      <c r="T398" s="41" t="inlineStr">
        <is>
          <t>Immobilisations corporelles</t>
        </is>
      </c>
      <c r="U398" s="20" t="inlineStr">
        <is>
          <t>Immobilisations corporelles</t>
        </is>
      </c>
      <c r="V398" s="20" t="inlineStr">
        <is>
          <t>Machines et équipements</t>
        </is>
      </c>
      <c r="W398" s="17">
        <f>O398-N398</f>
        <v/>
      </c>
      <c r="X398" s="17">
        <f>#REF!-O398</f>
        <v/>
      </c>
    </row>
    <row r="399" ht="13.8" customHeight="1">
      <c r="A399" s="1" t="inlineStr">
        <is>
          <t>X</t>
        </is>
      </c>
      <c r="B399" s="1" t="inlineStr">
        <is>
          <t>BS</t>
        </is>
      </c>
      <c r="C399" s="1" t="inlineStr">
        <is>
          <t>X</t>
        </is>
      </c>
      <c r="D399" s="13" t="inlineStr">
        <is>
          <t>X214500</t>
        </is>
      </c>
      <c r="E399" s="14">
        <f>+VLOOKUP(D399,'[2]GL Accounts list'!B$1:O$1145,14,0)</f>
        <v/>
      </c>
      <c r="F399" s="14" t="n">
        <v>214500</v>
      </c>
      <c r="G399" s="14" t="n">
        <v>2145000</v>
      </c>
      <c r="H399" s="13" t="inlineStr">
        <is>
          <t>214500</t>
        </is>
      </c>
      <c r="I399" s="13">
        <f>+VLOOKUP(D399,'[1]BG TND'!$C$1:$C$65531,1,0)</f>
        <v/>
      </c>
      <c r="J399" s="15" t="inlineStr">
        <is>
          <t>FA Cost Computer</t>
        </is>
      </c>
      <c r="K399" s="16" t="n">
        <v>-676.075</v>
      </c>
      <c r="L399" s="16" t="n">
        <v>-676.08</v>
      </c>
      <c r="M399" s="16" t="n">
        <v>-605.8</v>
      </c>
      <c r="N399" s="16" t="n">
        <v>-448.575</v>
      </c>
      <c r="O399" s="17" t="n">
        <v>-476.305</v>
      </c>
      <c r="P399" s="18" t="n">
        <v>-406.805</v>
      </c>
      <c r="Q399" s="19" t="n">
        <v>-218.895</v>
      </c>
      <c r="R399" s="19" t="n">
        <v>-218.895</v>
      </c>
      <c r="S399" s="19" t="n">
        <v>-141.675</v>
      </c>
      <c r="T399" s="41" t="inlineStr">
        <is>
          <t>Immobilisations corporelles</t>
        </is>
      </c>
      <c r="U399" s="20" t="inlineStr">
        <is>
          <t>Immobilisations corporelles</t>
        </is>
      </c>
      <c r="V399" s="20" t="inlineStr">
        <is>
          <t>Machines et équipements</t>
        </is>
      </c>
      <c r="W399" s="17">
        <f>O399-N399</f>
        <v/>
      </c>
      <c r="X399" s="17">
        <f>#REF!-O399</f>
        <v/>
      </c>
    </row>
    <row r="400" ht="13.8" customHeight="1">
      <c r="A400" s="1" t="inlineStr">
        <is>
          <t>X</t>
        </is>
      </c>
      <c r="B400" s="1" t="inlineStr">
        <is>
          <t>BS</t>
        </is>
      </c>
      <c r="C400" s="1" t="inlineStr">
        <is>
          <t>X</t>
        </is>
      </c>
      <c r="D400" s="13" t="inlineStr">
        <is>
          <t>X216000</t>
        </is>
      </c>
      <c r="E400" s="14">
        <f>+VLOOKUP(D400,'[2]GL Accounts list'!B$1:O$1145,14,0)</f>
        <v/>
      </c>
      <c r="F400" s="14" t="n">
        <v>216000</v>
      </c>
      <c r="G400" s="14" t="n">
        <v>2160000</v>
      </c>
      <c r="H400" s="13" t="inlineStr">
        <is>
          <t>216000</t>
        </is>
      </c>
      <c r="I400" s="13">
        <f>+VLOOKUP(D400,'[1]BG TND'!$C$1:$C$65531,1,0)</f>
        <v/>
      </c>
      <c r="J400" s="15" t="inlineStr">
        <is>
          <t>FA Cost Vehicles</t>
        </is>
      </c>
      <c r="K400" s="16" t="n">
        <v>-29809.46</v>
      </c>
      <c r="L400" s="16" t="n">
        <v>-29809.46</v>
      </c>
      <c r="M400" s="16" t="n">
        <v>-29809.46</v>
      </c>
      <c r="N400" s="16" t="n">
        <v>2524.8</v>
      </c>
      <c r="O400" s="17" t="n">
        <v>2673.65</v>
      </c>
      <c r="P400" s="18" t="n">
        <v>-2552.41</v>
      </c>
      <c r="Q400" s="19" t="n">
        <v>-2552.41</v>
      </c>
      <c r="R400" s="19" t="n">
        <v>-2552.41</v>
      </c>
      <c r="S400" s="19" t="n">
        <v>-2552.41</v>
      </c>
      <c r="T400" s="41" t="inlineStr">
        <is>
          <t>Immobilisations corporelles</t>
        </is>
      </c>
      <c r="U400" s="20" t="inlineStr">
        <is>
          <t>Immobilisations corporelles</t>
        </is>
      </c>
      <c r="V400" s="20" t="inlineStr">
        <is>
          <t>Matériel de transport</t>
        </is>
      </c>
      <c r="W400" s="17">
        <f>O400-N400</f>
        <v/>
      </c>
      <c r="X400" s="17">
        <f>#REF!-O400</f>
        <v/>
      </c>
    </row>
    <row r="401" ht="13.8" customHeight="1">
      <c r="A401" s="1" t="inlineStr">
        <is>
          <t>X</t>
        </is>
      </c>
      <c r="B401" s="1" t="inlineStr">
        <is>
          <t>BS</t>
        </is>
      </c>
      <c r="C401" s="1" t="inlineStr">
        <is>
          <t>X</t>
        </is>
      </c>
      <c r="D401" s="42" t="inlineStr">
        <is>
          <t>X217000</t>
        </is>
      </c>
      <c r="E401" s="14">
        <f>+VLOOKUP(D401,'[2]GL Accounts list'!B$1:O$1145,14,0)</f>
        <v/>
      </c>
      <c r="F401" s="14" t="n">
        <v>217000</v>
      </c>
      <c r="G401" s="14" t="n">
        <v>2170000</v>
      </c>
      <c r="H401" s="42" t="inlineStr">
        <is>
          <t>217000</t>
        </is>
      </c>
      <c r="I401" s="13">
        <f>+VLOOKUP(D401,'[1]BG TND'!$C$1:$C$65531,1,0)</f>
        <v/>
      </c>
      <c r="J401" s="15" t="inlineStr">
        <is>
          <t>FA Cost Lsd Assets</t>
        </is>
      </c>
      <c r="K401" s="16" t="n">
        <v>-64089.655</v>
      </c>
      <c r="L401" s="16" t="n">
        <v>-64089.66</v>
      </c>
      <c r="M401" s="16" t="n">
        <v>-64290.66</v>
      </c>
      <c r="N401" s="16" t="n">
        <v>-6248.125</v>
      </c>
      <c r="O401" s="43" t="n">
        <v>-6449.125</v>
      </c>
      <c r="P401" s="44" t="n">
        <v>-6449.125</v>
      </c>
      <c r="Q401" s="45" t="n">
        <v>-6449.125</v>
      </c>
      <c r="R401" s="45" t="n">
        <v>-6449.125</v>
      </c>
      <c r="S401" s="45" t="n">
        <v>0.045</v>
      </c>
      <c r="T401" s="41" t="inlineStr">
        <is>
          <t>Immobilisations corporelles</t>
        </is>
      </c>
      <c r="U401" s="20" t="inlineStr">
        <is>
          <t>Immobilisations corporelles</t>
        </is>
      </c>
      <c r="V401" s="20" t="inlineStr">
        <is>
          <t>Matériel de transport</t>
        </is>
      </c>
      <c r="W401" s="17">
        <f>O401-N401</f>
        <v/>
      </c>
      <c r="X401" s="17">
        <f>#REF!-O401</f>
        <v/>
      </c>
    </row>
    <row r="402" ht="13.8" customHeight="1">
      <c r="A402" s="1" t="inlineStr">
        <is>
          <t>X</t>
        </is>
      </c>
      <c r="B402" s="1" t="inlineStr">
        <is>
          <t>BS</t>
        </is>
      </c>
      <c r="C402" s="1" t="inlineStr">
        <is>
          <t>X</t>
        </is>
      </c>
      <c r="D402" s="13" t="inlineStr">
        <is>
          <t>X218000</t>
        </is>
      </c>
      <c r="E402" s="14">
        <f>+VLOOKUP(D402,'[2]GL Accounts list'!B$1:O$1145,14,0)</f>
        <v/>
      </c>
      <c r="F402" s="14" t="n">
        <v>218000</v>
      </c>
      <c r="G402" s="14" t="n">
        <v>2180000</v>
      </c>
      <c r="H402" s="13" t="inlineStr">
        <is>
          <t>218000</t>
        </is>
      </c>
      <c r="I402" s="13">
        <f>+VLOOKUP(D402,'[1]BG TND'!$C$1:$C$65531,1,0)</f>
        <v/>
      </c>
      <c r="J402" s="15" t="inlineStr">
        <is>
          <t>FA Cost Mldng Dies</t>
        </is>
      </c>
      <c r="K402" s="16" t="n">
        <v>-461.563</v>
      </c>
      <c r="L402" s="16" t="n">
        <v>-461.56</v>
      </c>
      <c r="M402" s="16" t="n">
        <v>-364.64</v>
      </c>
      <c r="N402" s="16" t="n">
        <v>-364.643</v>
      </c>
      <c r="O402" s="17" t="n">
        <v>-0.013</v>
      </c>
      <c r="P402" s="18" t="n">
        <v>-0.013</v>
      </c>
      <c r="Q402" s="19" t="n">
        <v>-0.013</v>
      </c>
      <c r="R402" s="19" t="n">
        <v>-0.013</v>
      </c>
      <c r="S402" s="19" t="n">
        <v>-0.013</v>
      </c>
      <c r="T402" s="41" t="inlineStr">
        <is>
          <t>Immobilisations corporelles</t>
        </is>
      </c>
      <c r="U402" s="20" t="inlineStr">
        <is>
          <t>Immobilisations corporelles</t>
        </is>
      </c>
      <c r="V402" s="20" t="inlineStr">
        <is>
          <t>Moules</t>
        </is>
      </c>
      <c r="W402" s="17">
        <f>O402-N402</f>
        <v/>
      </c>
      <c r="X402" s="17">
        <f>#REF!-O402</f>
        <v/>
      </c>
    </row>
    <row r="403" ht="13.8" customHeight="1">
      <c r="A403" s="1" t="inlineStr">
        <is>
          <t>X</t>
        </is>
      </c>
      <c r="B403" s="1" t="inlineStr">
        <is>
          <t>BS</t>
        </is>
      </c>
      <c r="C403" s="1" t="inlineStr">
        <is>
          <t>X</t>
        </is>
      </c>
      <c r="D403" s="13" t="inlineStr">
        <is>
          <t>X222000</t>
        </is>
      </c>
      <c r="E403" s="14" t="n"/>
      <c r="F403" s="14" t="n">
        <v>222000</v>
      </c>
      <c r="G403" s="14" t="n">
        <v>2220000</v>
      </c>
      <c r="H403" s="13" t="n">
        <v>2220000</v>
      </c>
      <c r="I403" s="13">
        <f>+VLOOKUP(D403,'[1]BG TND'!$C$1:$C$65531,1,0)</f>
        <v/>
      </c>
      <c r="J403" s="15" t="inlineStr">
        <is>
          <t>Acc Deprn Buildings</t>
        </is>
      </c>
      <c r="K403" s="16" t="n">
        <v>4493.6</v>
      </c>
      <c r="L403" s="16" t="n">
        <v>-46684.5</v>
      </c>
      <c r="M403" s="16" t="n">
        <v>-48101.67</v>
      </c>
      <c r="N403" s="16" t="n">
        <v>-66055.159</v>
      </c>
      <c r="O403" s="17" t="n">
        <v>-3439.271</v>
      </c>
      <c r="P403" s="18" t="n">
        <v>-26370.013</v>
      </c>
      <c r="Q403" s="19" t="n">
        <v>-32831.413</v>
      </c>
      <c r="R403" s="19" t="n">
        <v>-39171.4</v>
      </c>
      <c r="S403" s="19" t="n">
        <v>-45341.408</v>
      </c>
      <c r="T403" s="41" t="inlineStr">
        <is>
          <t>Moins: Amortissements IC</t>
        </is>
      </c>
      <c r="U403" s="20" t="inlineStr">
        <is>
          <t>Moins: Amortissements IC</t>
        </is>
      </c>
      <c r="V403" s="20" t="inlineStr">
        <is>
          <t>At construction</t>
        </is>
      </c>
      <c r="W403" s="17">
        <f>O403-N403</f>
        <v/>
      </c>
      <c r="X403" s="17">
        <f>#REF!-O403</f>
        <v/>
      </c>
    </row>
    <row r="404" ht="14.4" customHeight="1">
      <c r="A404" s="1" t="inlineStr">
        <is>
          <t>X</t>
        </is>
      </c>
      <c r="B404" s="1" t="inlineStr">
        <is>
          <t>BS</t>
        </is>
      </c>
      <c r="C404" s="1" t="inlineStr">
        <is>
          <t>X</t>
        </is>
      </c>
      <c r="D404" s="33" t="inlineStr">
        <is>
          <t>X222001</t>
        </is>
      </c>
      <c r="E404" s="25" t="n"/>
      <c r="F404" s="25" t="n"/>
      <c r="G404" s="25" t="n"/>
      <c r="H404" s="33" t="n">
        <v>2220001</v>
      </c>
      <c r="I404" s="13">
        <f>+VLOOKUP(D404,'[1]BG TND'!$C$1:$C$65531,1,0)</f>
        <v/>
      </c>
      <c r="J404" t="inlineStr">
        <is>
          <t>Accumulated Impairment - Buildings</t>
        </is>
      </c>
      <c r="O404" s="50" t="n">
        <v>3164.264</v>
      </c>
      <c r="P404" s="51" t="n">
        <v>0</v>
      </c>
      <c r="Q404" s="52" t="n">
        <v>0</v>
      </c>
      <c r="R404" s="52" t="n">
        <v>0</v>
      </c>
      <c r="S404" s="52" t="n">
        <v>0</v>
      </c>
      <c r="U404" s="20" t="inlineStr">
        <is>
          <t>Moins: Amortissements IC</t>
        </is>
      </c>
      <c r="V404" s="20" t="inlineStr">
        <is>
          <t>Provision pour dépréciation des immos.</t>
        </is>
      </c>
      <c r="W404" s="17">
        <f>O404-N404</f>
        <v/>
      </c>
      <c r="X404" s="17">
        <f>#REF!-O404</f>
        <v/>
      </c>
    </row>
    <row r="405" ht="13.8" customHeight="1">
      <c r="A405" s="1" t="inlineStr">
        <is>
          <t>X</t>
        </is>
      </c>
      <c r="B405" s="1" t="inlineStr">
        <is>
          <t>BS</t>
        </is>
      </c>
      <c r="C405" s="1" t="inlineStr">
        <is>
          <t>X</t>
        </is>
      </c>
      <c r="D405" s="13" t="inlineStr">
        <is>
          <t>X223000</t>
        </is>
      </c>
      <c r="E405" s="14" t="n"/>
      <c r="F405" s="14" t="n">
        <v>223000</v>
      </c>
      <c r="G405" s="14" t="n">
        <v>2230000</v>
      </c>
      <c r="H405" s="13" t="n">
        <v>2230000</v>
      </c>
      <c r="I405" s="13">
        <f>+VLOOKUP(D405,'[1]BG TND'!$C$1:$C$65531,1,0)</f>
        <v/>
      </c>
      <c r="J405" s="15" t="inlineStr">
        <is>
          <t>Acc Deprn L'hold Imp</t>
        </is>
      </c>
      <c r="K405" s="16" t="n">
        <v>10440.605</v>
      </c>
      <c r="L405" s="16" t="n">
        <v>29838.78</v>
      </c>
      <c r="M405" s="16" t="n">
        <v>32461.6</v>
      </c>
      <c r="N405" s="16" t="n">
        <v>45569.02</v>
      </c>
      <c r="O405" s="17" t="n">
        <v>58723.687</v>
      </c>
      <c r="P405" s="18" t="n">
        <v>76213.075</v>
      </c>
      <c r="Q405" s="19" t="n">
        <v>94338.298</v>
      </c>
      <c r="R405" s="19" t="n">
        <v>109284.346</v>
      </c>
      <c r="S405" s="19" t="n">
        <v>124230.396</v>
      </c>
      <c r="T405" s="41" t="inlineStr">
        <is>
          <t>Moins: Amortissements IC</t>
        </is>
      </c>
      <c r="U405" s="20" t="inlineStr">
        <is>
          <t>Moins: Amortissements IC</t>
        </is>
      </c>
      <c r="V405" s="20" t="inlineStr">
        <is>
          <t>At construction</t>
        </is>
      </c>
      <c r="W405" s="17">
        <f>O405-N405</f>
        <v/>
      </c>
      <c r="X405" s="17">
        <f>#REF!-O405</f>
        <v/>
      </c>
    </row>
    <row r="406" ht="13.8" customHeight="1">
      <c r="A406" s="1" t="inlineStr">
        <is>
          <t>X</t>
        </is>
      </c>
      <c r="B406" s="1" t="inlineStr">
        <is>
          <t>BS</t>
        </is>
      </c>
      <c r="C406" s="1" t="inlineStr">
        <is>
          <t>X</t>
        </is>
      </c>
      <c r="D406" s="13" t="inlineStr">
        <is>
          <t>X224000</t>
        </is>
      </c>
      <c r="E406" s="14" t="n"/>
      <c r="F406" s="14" t="n">
        <v>224000</v>
      </c>
      <c r="G406" s="14" t="n">
        <v>2240000</v>
      </c>
      <c r="H406" s="13" t="n">
        <v>2240000</v>
      </c>
      <c r="I406" s="13">
        <f>+VLOOKUP(D406,'[1]BG TND'!$C$1:$C$65531,1,0)</f>
        <v/>
      </c>
      <c r="J406" s="15" t="inlineStr">
        <is>
          <t>Acc Deprn M&amp;E Office</t>
        </is>
      </c>
      <c r="K406" s="16" t="n">
        <v>24991.193</v>
      </c>
      <c r="L406" s="16" t="n">
        <v>44299.69</v>
      </c>
      <c r="M406" s="16" t="n">
        <v>64841.28</v>
      </c>
      <c r="N406" s="16" t="n">
        <v>63041.56</v>
      </c>
      <c r="O406" s="17" t="n">
        <v>17556.254</v>
      </c>
      <c r="P406" s="18" t="n">
        <v>1993.3</v>
      </c>
      <c r="Q406" s="19" t="n">
        <v>0</v>
      </c>
      <c r="R406" s="19" t="n">
        <v>4344.463</v>
      </c>
      <c r="S406" s="19" t="n">
        <v>10137.08</v>
      </c>
      <c r="T406" s="41" t="inlineStr">
        <is>
          <t>Moins: Amortissements IC</t>
        </is>
      </c>
      <c r="U406" s="20" t="inlineStr">
        <is>
          <t>Moins: Amortissements IC</t>
        </is>
      </c>
      <c r="V406" s="20" t="inlineStr">
        <is>
          <t>At Machines et équipements</t>
        </is>
      </c>
      <c r="W406" s="17">
        <f>O406-N406</f>
        <v/>
      </c>
      <c r="X406" s="17">
        <f>#REF!-O406</f>
        <v/>
      </c>
    </row>
    <row r="407" ht="13.8" customHeight="1">
      <c r="A407" s="1" t="inlineStr">
        <is>
          <t>X</t>
        </is>
      </c>
      <c r="B407" s="1" t="inlineStr">
        <is>
          <t>BS</t>
        </is>
      </c>
      <c r="C407" s="1" t="inlineStr">
        <is>
          <t>X</t>
        </is>
      </c>
      <c r="D407" s="13" t="inlineStr">
        <is>
          <t>X224100</t>
        </is>
      </c>
      <c r="E407" s="14" t="n"/>
      <c r="F407" s="14" t="n">
        <v>224100</v>
      </c>
      <c r="G407" s="14" t="n">
        <v>2241000</v>
      </c>
      <c r="H407" s="13" t="n">
        <v>2241000</v>
      </c>
      <c r="I407" s="13">
        <f>+VLOOKUP(D407,'[1]BG TND'!$C$1:$C$65531,1,0)</f>
        <v/>
      </c>
      <c r="J407" s="15" t="inlineStr">
        <is>
          <t>Acc Deprn M&amp;E Manuf</t>
        </is>
      </c>
      <c r="K407" s="16" t="n">
        <v>1342993.343</v>
      </c>
      <c r="L407" s="16" t="n">
        <v>-171565.01</v>
      </c>
      <c r="M407" s="16" t="n">
        <v>-1127456.49</v>
      </c>
      <c r="N407" s="16" t="n">
        <v>-2253075.559</v>
      </c>
      <c r="O407" s="17" t="n">
        <v>-1095261.091</v>
      </c>
      <c r="P407" s="18" t="n">
        <v>-1303768.582</v>
      </c>
      <c r="Q407" s="19" t="n">
        <v>-1234560.199</v>
      </c>
      <c r="R407" s="19" t="n">
        <v>274010.667</v>
      </c>
      <c r="S407" s="19" t="n">
        <v>2356022.372</v>
      </c>
      <c r="T407" s="41" t="inlineStr">
        <is>
          <t>Moins: Amortissements IC</t>
        </is>
      </c>
      <c r="U407" s="20" t="inlineStr">
        <is>
          <t>Moins: Amortissements IC</t>
        </is>
      </c>
      <c r="V407" s="20" t="inlineStr">
        <is>
          <t>At Machines et équipements</t>
        </is>
      </c>
      <c r="W407" s="17">
        <f>O407-N407</f>
        <v/>
      </c>
      <c r="X407" s="17">
        <f>#REF!-O407</f>
        <v/>
      </c>
    </row>
    <row r="408" ht="14.4" customHeight="1">
      <c r="A408" s="1" t="inlineStr">
        <is>
          <t>X</t>
        </is>
      </c>
      <c r="B408" s="1" t="inlineStr">
        <is>
          <t>BS</t>
        </is>
      </c>
      <c r="C408" s="1" t="inlineStr">
        <is>
          <t>X</t>
        </is>
      </c>
      <c r="D408" s="33" t="inlineStr">
        <is>
          <t>X224101</t>
        </is>
      </c>
      <c r="E408" s="25" t="n"/>
      <c r="F408" s="25" t="n"/>
      <c r="G408" s="25" t="n"/>
      <c r="H408" s="33" t="n">
        <v>2241001</v>
      </c>
      <c r="I408" s="13">
        <f>+VLOOKUP(D408,'[1]BG TND'!$C$1:$C$65531,1,0)</f>
        <v/>
      </c>
      <c r="J408" t="inlineStr">
        <is>
          <t>Accumulated Impairment - Mach and Equip</t>
        </is>
      </c>
      <c r="O408" s="50" t="n">
        <v>78134.97900000001</v>
      </c>
      <c r="P408" s="51" t="n">
        <v>2227.643</v>
      </c>
      <c r="Q408" s="52" t="n">
        <v>0</v>
      </c>
      <c r="R408" s="52" t="n">
        <v>33292.689</v>
      </c>
      <c r="S408" s="52" t="n">
        <v>33292.689</v>
      </c>
      <c r="U408" s="20" t="inlineStr">
        <is>
          <t>Moins: Amortissements IC</t>
        </is>
      </c>
      <c r="V408" s="20" t="inlineStr">
        <is>
          <t>Provision pour dépréciation des immos.</t>
        </is>
      </c>
      <c r="W408" s="17">
        <f>O408-N408</f>
        <v/>
      </c>
      <c r="X408" s="17">
        <f>#REF!-O408</f>
        <v/>
      </c>
    </row>
    <row r="409" ht="13.8" customHeight="1">
      <c r="A409" s="1" t="inlineStr">
        <is>
          <t>X</t>
        </is>
      </c>
      <c r="B409" s="1" t="inlineStr">
        <is>
          <t>BS</t>
        </is>
      </c>
      <c r="C409" s="1" t="inlineStr">
        <is>
          <t>X</t>
        </is>
      </c>
      <c r="D409" s="13" t="inlineStr">
        <is>
          <t>X224500</t>
        </is>
      </c>
      <c r="E409" s="14" t="n"/>
      <c r="F409" s="14" t="n">
        <v>224500</v>
      </c>
      <c r="G409" s="14" t="n">
        <v>2245000</v>
      </c>
      <c r="H409" s="13" t="n">
        <v>2245000</v>
      </c>
      <c r="I409" s="13">
        <f>+VLOOKUP(D409,'[1]BG TND'!$C$1:$C$65531,1,0)</f>
        <v/>
      </c>
      <c r="J409" s="15" t="inlineStr">
        <is>
          <t>Acc Deprn Computer</t>
        </is>
      </c>
      <c r="K409" s="16" t="n">
        <v>485.244</v>
      </c>
      <c r="L409" s="16" t="n">
        <v>-1079.35</v>
      </c>
      <c r="M409" s="16" t="n">
        <v>-1251.99</v>
      </c>
      <c r="N409" s="16" t="n">
        <v>-1556.795</v>
      </c>
      <c r="O409" s="17" t="n">
        <v>230958.841</v>
      </c>
      <c r="P409" s="18" t="n">
        <v>89570.423</v>
      </c>
      <c r="Q409" s="19" t="n">
        <v>14790.006</v>
      </c>
      <c r="R409" s="19" t="n">
        <v>32978.637</v>
      </c>
      <c r="S409" s="19" t="n">
        <v>149789.741</v>
      </c>
      <c r="T409" s="41" t="inlineStr">
        <is>
          <t>Moins: Amortissements IC</t>
        </is>
      </c>
      <c r="U409" s="20" t="inlineStr">
        <is>
          <t>Moins: Amortissements IC</t>
        </is>
      </c>
      <c r="V409" s="20" t="inlineStr">
        <is>
          <t>At Machines et équipements</t>
        </is>
      </c>
      <c r="W409" s="17">
        <f>O409-N409</f>
        <v/>
      </c>
      <c r="X409" s="17">
        <f>#REF!-O409</f>
        <v/>
      </c>
    </row>
    <row r="410" ht="13.8" customHeight="1">
      <c r="A410" s="1" t="inlineStr">
        <is>
          <t>X</t>
        </is>
      </c>
      <c r="B410" s="1" t="inlineStr">
        <is>
          <t>BS</t>
        </is>
      </c>
      <c r="C410" s="1" t="inlineStr">
        <is>
          <t>X</t>
        </is>
      </c>
      <c r="D410" s="13" t="inlineStr">
        <is>
          <t>X225000</t>
        </is>
      </c>
      <c r="E410" s="25" t="n"/>
      <c r="F410" s="25" t="n"/>
      <c r="G410" s="25" t="n"/>
      <c r="H410" s="13" t="n">
        <v>2250000</v>
      </c>
      <c r="I410" s="13">
        <f>+VLOOKUP(D410,'[1]BG TND'!$C$1:$C$65531,1,0)</f>
        <v/>
      </c>
      <c r="J410" s="15" t="inlineStr">
        <is>
          <t>Accumulated Depreciation - Furniture an</t>
        </is>
      </c>
      <c r="K410" s="19" t="n">
        <v>0</v>
      </c>
      <c r="L410" s="16" t="n">
        <v>0</v>
      </c>
      <c r="M410" s="16" t="n">
        <v>188.1</v>
      </c>
      <c r="N410" s="16" t="n">
        <v>376.2</v>
      </c>
      <c r="O410" s="17" t="n">
        <v>85419.99099999999</v>
      </c>
      <c r="P410" s="18" t="n">
        <v>70653.709</v>
      </c>
      <c r="Q410" s="19" t="n">
        <v>55916.519</v>
      </c>
      <c r="R410" s="19" t="n">
        <v>48580.239</v>
      </c>
      <c r="S410" s="19" t="n">
        <v>54914.386</v>
      </c>
      <c r="T410" s="41" t="inlineStr">
        <is>
          <t>Moins: Amortissements IC</t>
        </is>
      </c>
      <c r="U410" s="20" t="inlineStr">
        <is>
          <t>Moins: Amortissements IC</t>
        </is>
      </c>
      <c r="V410" s="20" t="inlineStr">
        <is>
          <t>at outillage et fournitures</t>
        </is>
      </c>
      <c r="W410" s="17">
        <f>O410-N410</f>
        <v/>
      </c>
      <c r="X410" s="17">
        <f>#REF!-O410</f>
        <v/>
      </c>
    </row>
    <row r="411" ht="13.8" customHeight="1">
      <c r="A411" s="1" t="inlineStr">
        <is>
          <t>X</t>
        </is>
      </c>
      <c r="B411" s="1" t="inlineStr">
        <is>
          <t>BS</t>
        </is>
      </c>
      <c r="C411" s="1" t="inlineStr">
        <is>
          <t>X</t>
        </is>
      </c>
      <c r="D411" s="13" t="inlineStr">
        <is>
          <t>X226000</t>
        </is>
      </c>
      <c r="E411" s="14" t="n"/>
      <c r="F411" s="14" t="n">
        <v>226000</v>
      </c>
      <c r="G411" s="14" t="n">
        <v>2260000</v>
      </c>
      <c r="H411" s="13" t="n">
        <v>2260000</v>
      </c>
      <c r="I411" s="13">
        <f>+VLOOKUP(D411,'[1]BG TND'!$C$1:$C$65531,1,0)</f>
        <v/>
      </c>
      <c r="J411" s="15" t="inlineStr">
        <is>
          <t>Acc Deprn Vehicles</t>
        </is>
      </c>
      <c r="K411" s="16" t="n">
        <v>49788.476</v>
      </c>
      <c r="L411" s="16" t="n">
        <v>21133.22</v>
      </c>
      <c r="M411" s="16" t="n">
        <v>19092.19</v>
      </c>
      <c r="N411" s="16" t="n">
        <v>-8835.254000000001</v>
      </c>
      <c r="O411" s="17" t="n">
        <v>34617.375</v>
      </c>
      <c r="P411" s="18" t="n">
        <v>42977.164</v>
      </c>
      <c r="Q411" s="19" t="n">
        <v>98020.505</v>
      </c>
      <c r="R411" s="19" t="n">
        <v>194986.418</v>
      </c>
      <c r="S411" s="19" t="n">
        <v>277232.104</v>
      </c>
      <c r="T411" s="41" t="inlineStr">
        <is>
          <t>Moins: Amortissements IC</t>
        </is>
      </c>
      <c r="U411" s="20" t="inlineStr">
        <is>
          <t>Moins: Amortissements IC</t>
        </is>
      </c>
      <c r="V411" s="20" t="inlineStr">
        <is>
          <t>at materiel de transport</t>
        </is>
      </c>
      <c r="W411" s="17">
        <f>O411-N411</f>
        <v/>
      </c>
      <c r="X411" s="17">
        <f>#REF!-O411</f>
        <v/>
      </c>
    </row>
    <row r="412" ht="13.8" customHeight="1">
      <c r="A412" s="1" t="inlineStr">
        <is>
          <t>X</t>
        </is>
      </c>
      <c r="B412" s="1" t="inlineStr">
        <is>
          <t>BS</t>
        </is>
      </c>
      <c r="C412" s="1" t="inlineStr">
        <is>
          <t>X</t>
        </is>
      </c>
      <c r="D412" s="13" t="inlineStr">
        <is>
          <t>X227000</t>
        </is>
      </c>
      <c r="E412" s="14" t="n"/>
      <c r="F412" s="14" t="n">
        <v>227000</v>
      </c>
      <c r="G412" s="14" t="n">
        <v>2270000</v>
      </c>
      <c r="H412" s="13" t="n">
        <v>2270000</v>
      </c>
      <c r="I412" s="13">
        <f>+VLOOKUP(D412,'[1]BG TND'!$C$1:$C$65531,1,0)</f>
        <v/>
      </c>
      <c r="J412" s="15" t="inlineStr">
        <is>
          <t>Acc Deprn Lsd Assets</t>
        </is>
      </c>
      <c r="K412" s="16" t="n">
        <v>50028.016</v>
      </c>
      <c r="L412" s="16" t="n">
        <v>61158.47</v>
      </c>
      <c r="M412" s="16" t="n">
        <v>63053.71</v>
      </c>
      <c r="N412" s="16" t="n">
        <v>5011.181</v>
      </c>
      <c r="O412" s="34" t="n">
        <v>6449.17</v>
      </c>
      <c r="P412" s="53" t="n">
        <v>6449.17</v>
      </c>
      <c r="Q412" s="39" t="n">
        <v>6449.17</v>
      </c>
      <c r="R412" s="39" t="n">
        <v>6449.17</v>
      </c>
      <c r="S412" s="39" t="n">
        <v>0</v>
      </c>
      <c r="T412" s="41" t="inlineStr">
        <is>
          <t>Moins: Amortissements IC</t>
        </is>
      </c>
      <c r="U412" s="20" t="inlineStr">
        <is>
          <t>Moins: Amortissements IC</t>
        </is>
      </c>
      <c r="V412" s="20" t="inlineStr">
        <is>
          <t>at materiel de transport</t>
        </is>
      </c>
      <c r="W412" s="17">
        <f>O412-N412</f>
        <v/>
      </c>
      <c r="X412" s="17">
        <f>#REF!-O412</f>
        <v/>
      </c>
    </row>
    <row r="413" ht="13.8" customHeight="1">
      <c r="A413" s="1" t="inlineStr">
        <is>
          <t>X</t>
        </is>
      </c>
      <c r="B413" s="1" t="inlineStr">
        <is>
          <t>BS</t>
        </is>
      </c>
      <c r="C413" s="1" t="inlineStr">
        <is>
          <t>X</t>
        </is>
      </c>
      <c r="D413" s="13" t="inlineStr">
        <is>
          <t>X228000</t>
        </is>
      </c>
      <c r="E413" s="14" t="n"/>
      <c r="F413" s="14" t="n">
        <v>228000</v>
      </c>
      <c r="G413" s="14" t="n">
        <v>2280000</v>
      </c>
      <c r="H413" s="13" t="n">
        <v>2280000</v>
      </c>
      <c r="I413" s="13">
        <f>+VLOOKUP(D413,'[1]BG TND'!$C$1:$C$65531,1,0)</f>
        <v/>
      </c>
      <c r="J413" s="15" t="inlineStr">
        <is>
          <t>Acc Deprn Mldng Dies</t>
        </is>
      </c>
      <c r="K413" s="16" t="n">
        <v>7704.336</v>
      </c>
      <c r="L413" s="16" t="n">
        <v>1130.4</v>
      </c>
      <c r="M413" s="16" t="n">
        <v>-1690.08</v>
      </c>
      <c r="N413" s="16" t="n">
        <v>-4790.781</v>
      </c>
      <c r="O413" s="17" t="n">
        <v>0</v>
      </c>
      <c r="P413" s="18" t="n">
        <v>0</v>
      </c>
      <c r="Q413" s="19" t="n">
        <v>0</v>
      </c>
      <c r="R413" s="19" t="n">
        <v>0</v>
      </c>
      <c r="S413" s="19" t="n">
        <v>0</v>
      </c>
      <c r="T413" s="41" t="inlineStr">
        <is>
          <t>Moins: Amortissements IC</t>
        </is>
      </c>
      <c r="U413" s="20" t="inlineStr">
        <is>
          <t>Moins: Amortissements IC</t>
        </is>
      </c>
      <c r="V413" s="20" t="inlineStr">
        <is>
          <t>at moules</t>
        </is>
      </c>
      <c r="W413" s="17">
        <f>O413-N413</f>
        <v/>
      </c>
      <c r="X413" s="17">
        <f>#REF!-O413</f>
        <v/>
      </c>
    </row>
    <row r="414" ht="14.4" customHeight="1">
      <c r="A414" s="1" t="inlineStr">
        <is>
          <t>X</t>
        </is>
      </c>
      <c r="B414" s="1" t="inlineStr">
        <is>
          <t>BS</t>
        </is>
      </c>
      <c r="C414" s="1" t="inlineStr">
        <is>
          <t>X</t>
        </is>
      </c>
      <c r="D414" s="33" t="inlineStr">
        <is>
          <t>X229500</t>
        </is>
      </c>
      <c r="E414" s="25" t="n"/>
      <c r="F414" s="25" t="n"/>
      <c r="G414" s="25" t="n"/>
      <c r="I414" s="13">
        <f>+VLOOKUP(D414,'[1]BG TND'!$C$1:$C$65531,1,0)</f>
        <v/>
      </c>
      <c r="O414" s="50" t="n">
        <v>210310.158</v>
      </c>
      <c r="P414" s="51" t="n">
        <v>1359013.955</v>
      </c>
      <c r="Q414" s="52" t="n">
        <v>1545088.988</v>
      </c>
      <c r="R414" s="52" t="n">
        <v>1130049.233</v>
      </c>
      <c r="S414" s="52" t="n">
        <v>1114688.013</v>
      </c>
      <c r="U414" s="20" t="inlineStr">
        <is>
          <t>Moins: Amortissements IC</t>
        </is>
      </c>
      <c r="V414" s="20" t="inlineStr">
        <is>
          <t>At immobilisations faible valeur</t>
        </is>
      </c>
      <c r="W414" s="17">
        <f>O414-N414</f>
        <v/>
      </c>
      <c r="X414" s="17">
        <f>#REF!-O414</f>
        <v/>
      </c>
    </row>
    <row r="415" ht="13.8" customHeight="1">
      <c r="A415" s="1" t="inlineStr">
        <is>
          <t>X</t>
        </is>
      </c>
      <c r="B415" s="1" t="inlineStr">
        <is>
          <t>BS</t>
        </is>
      </c>
      <c r="C415" s="1" t="inlineStr">
        <is>
          <t>X</t>
        </is>
      </c>
      <c r="D415" s="13" t="inlineStr">
        <is>
          <t>X231000</t>
        </is>
      </c>
      <c r="E415" s="14">
        <f>+VLOOKUP(D415,'[2]GL Accounts list'!B$1:O$1145,14,0)</f>
        <v/>
      </c>
      <c r="F415" s="14" t="n">
        <v>231000</v>
      </c>
      <c r="G415" s="14" t="n"/>
      <c r="H415" s="13" t="inlineStr">
        <is>
          <t>231000</t>
        </is>
      </c>
      <c r="I415" s="13">
        <f>+VLOOKUP(D415,'[1]BG TND'!$C$1:$C$65531,1,0)</f>
        <v/>
      </c>
      <c r="J415" s="15" t="inlineStr">
        <is>
          <t>IA Software Licences</t>
        </is>
      </c>
      <c r="K415" s="16" t="n">
        <v>366.278</v>
      </c>
      <c r="L415" s="16" t="n">
        <v>366.28</v>
      </c>
      <c r="M415" s="16" t="n">
        <v>366.28</v>
      </c>
      <c r="N415" s="16" t="n">
        <v>366.278</v>
      </c>
      <c r="O415" s="17" t="n">
        <v>366.278</v>
      </c>
      <c r="P415" s="18" t="n">
        <v>366.278</v>
      </c>
      <c r="Q415" s="19" t="n">
        <v>366.278</v>
      </c>
      <c r="R415" s="19" t="n">
        <v>24.998</v>
      </c>
      <c r="S415" s="19" t="n">
        <v>24.998</v>
      </c>
      <c r="T415" s="41" t="inlineStr">
        <is>
          <t>Immobilisations incorporelles</t>
        </is>
      </c>
      <c r="U415" s="20" t="inlineStr">
        <is>
          <t>Immobilisations incorporelles</t>
        </is>
      </c>
      <c r="V415" s="20" t="inlineStr">
        <is>
          <t>Logiciels</t>
        </is>
      </c>
      <c r="W415" s="17">
        <f>O415-N415</f>
        <v/>
      </c>
      <c r="X415" s="17">
        <f>#REF!-O415</f>
        <v/>
      </c>
    </row>
    <row r="416" ht="13.8" customHeight="1">
      <c r="A416" s="1" t="inlineStr">
        <is>
          <t>X</t>
        </is>
      </c>
      <c r="B416" s="1" t="inlineStr">
        <is>
          <t>BS</t>
        </is>
      </c>
      <c r="C416" s="1" t="inlineStr">
        <is>
          <t>X</t>
        </is>
      </c>
      <c r="D416" s="13" t="inlineStr">
        <is>
          <t>X231500</t>
        </is>
      </c>
      <c r="E416" s="14">
        <f>+VLOOKUP(D416,'[2]GL Accounts list'!B$1:O$1145,14,0)</f>
        <v/>
      </c>
      <c r="F416" s="14" t="n">
        <v>231500</v>
      </c>
      <c r="G416" s="14" t="n"/>
      <c r="H416" s="13" t="inlineStr">
        <is>
          <t>231500</t>
        </is>
      </c>
      <c r="I416" s="13">
        <f>+VLOOKUP(D416,'[1]BG TND'!$C$1:$C$65531,1,0)</f>
        <v/>
      </c>
      <c r="J416" s="15" t="inlineStr">
        <is>
          <t>IA ERP Licences</t>
        </is>
      </c>
      <c r="K416" s="16" t="n">
        <v>-50541.395</v>
      </c>
      <c r="L416" s="16" t="n">
        <v>-50541.4</v>
      </c>
      <c r="M416" s="16" t="n">
        <v>-50541.4</v>
      </c>
      <c r="N416" s="16" t="n">
        <v>-50541.395</v>
      </c>
      <c r="O416" s="17" t="n">
        <v>-50541.395</v>
      </c>
      <c r="P416" s="18" t="n">
        <v>-50541.395</v>
      </c>
      <c r="Q416" s="19" t="n">
        <v>-50541.395</v>
      </c>
      <c r="R416" s="19" t="n">
        <v>-0.005</v>
      </c>
      <c r="S416" s="19" t="n">
        <v>-0.005</v>
      </c>
      <c r="T416" s="41" t="inlineStr">
        <is>
          <t>Immobilisations incorporelles</t>
        </is>
      </c>
      <c r="U416" s="20" t="inlineStr">
        <is>
          <t>Immobilisations incorporelles</t>
        </is>
      </c>
      <c r="V416" s="20" t="inlineStr">
        <is>
          <t>Logiciels</t>
        </is>
      </c>
      <c r="W416" s="17">
        <f>O416-N416</f>
        <v/>
      </c>
      <c r="X416" s="17">
        <f>#REF!-O416</f>
        <v/>
      </c>
    </row>
    <row r="417" ht="13.8" customHeight="1">
      <c r="A417" s="1" t="inlineStr">
        <is>
          <t>X</t>
        </is>
      </c>
      <c r="B417" s="1" t="inlineStr">
        <is>
          <t>BS</t>
        </is>
      </c>
      <c r="C417" s="1" t="inlineStr">
        <is>
          <t>X</t>
        </is>
      </c>
      <c r="D417" s="13" t="inlineStr">
        <is>
          <t>X241000</t>
        </is>
      </c>
      <c r="E417" s="14" t="n"/>
      <c r="F417" s="14" t="n">
        <v>241000</v>
      </c>
      <c r="G417" s="14" t="n"/>
      <c r="H417" s="13" t="inlineStr">
        <is>
          <t>241000</t>
        </is>
      </c>
      <c r="I417" s="13">
        <f>+VLOOKUP(D417,'[1]BG TND'!$C$1:$C$65531,1,0)</f>
        <v/>
      </c>
      <c r="J417" s="15" t="inlineStr">
        <is>
          <t>Acc Amort Software</t>
        </is>
      </c>
      <c r="K417" s="16" t="n">
        <v>-2785.39</v>
      </c>
      <c r="L417" s="16" t="n">
        <v>-2784.45</v>
      </c>
      <c r="M417" s="16" t="n">
        <v>-2784.45</v>
      </c>
      <c r="N417" s="16" t="n">
        <v>-366.291</v>
      </c>
      <c r="O417" s="17" t="n">
        <v>1573.907</v>
      </c>
      <c r="P417" s="18" t="n">
        <v>69.702</v>
      </c>
      <c r="Q417" s="19" t="n">
        <v>-366.291</v>
      </c>
      <c r="R417" s="19" t="n">
        <v>-25.011</v>
      </c>
      <c r="S417" s="19" t="n">
        <v>-25.011</v>
      </c>
      <c r="T417" s="41" t="inlineStr">
        <is>
          <t>Moins: Amortissements II</t>
        </is>
      </c>
      <c r="U417" s="20" t="inlineStr">
        <is>
          <t>Moins: Amortissements II</t>
        </is>
      </c>
      <c r="V417" s="20" t="inlineStr">
        <is>
          <t>AT Logiciels</t>
        </is>
      </c>
      <c r="W417" s="17">
        <f>O417-N417</f>
        <v/>
      </c>
      <c r="X417" s="17">
        <f>#REF!-O417</f>
        <v/>
      </c>
    </row>
    <row r="418" ht="13.8" customHeight="1">
      <c r="A418" s="1" t="inlineStr">
        <is>
          <t>X</t>
        </is>
      </c>
      <c r="B418" s="1" t="inlineStr">
        <is>
          <t>BS</t>
        </is>
      </c>
      <c r="C418" s="1" t="inlineStr">
        <is>
          <t>X</t>
        </is>
      </c>
      <c r="D418" s="13" t="inlineStr">
        <is>
          <t>X241500</t>
        </is>
      </c>
      <c r="E418" s="14" t="n"/>
      <c r="F418" s="14" t="n">
        <v>241500</v>
      </c>
      <c r="G418" s="14" t="n"/>
      <c r="H418" s="13" t="inlineStr">
        <is>
          <t>241500</t>
        </is>
      </c>
      <c r="I418" s="13">
        <f>+VLOOKUP(D418,'[1]BG TND'!$C$1:$C$65531,1,0)</f>
        <v/>
      </c>
      <c r="J418" s="15" t="inlineStr">
        <is>
          <t>Acc Amort ERP</t>
        </is>
      </c>
      <c r="K418" s="16" t="n">
        <v>52469.741</v>
      </c>
      <c r="L418" s="16" t="n">
        <v>49290.15</v>
      </c>
      <c r="M418" s="16" t="n">
        <v>47064.08</v>
      </c>
      <c r="N418" s="16" t="n">
        <v>48807.241</v>
      </c>
      <c r="O418" s="17" t="n">
        <v>50490.368</v>
      </c>
      <c r="P418" s="18" t="n">
        <v>50541.384</v>
      </c>
      <c r="Q418" s="19" t="n">
        <v>50541.384</v>
      </c>
      <c r="R418" s="19" t="n">
        <v>-0.006</v>
      </c>
      <c r="S418" s="19" t="n">
        <v>-0.006</v>
      </c>
      <c r="T418" s="41" t="inlineStr">
        <is>
          <t>Moins: Amortissements II</t>
        </is>
      </c>
      <c r="U418" s="20" t="inlineStr">
        <is>
          <t>Moins: Amortissements II</t>
        </is>
      </c>
      <c r="V418" s="20" t="inlineStr">
        <is>
          <t>AT Logiciels</t>
        </is>
      </c>
      <c r="W418" s="17">
        <f>O418-N418</f>
        <v/>
      </c>
      <c r="X418" s="17">
        <f>#REF!-O418</f>
        <v/>
      </c>
    </row>
    <row r="419" ht="13.8" customHeight="1">
      <c r="A419" s="1" t="inlineStr">
        <is>
          <t>X</t>
        </is>
      </c>
      <c r="B419" s="1" t="inlineStr">
        <is>
          <t>BS</t>
        </is>
      </c>
      <c r="C419" s="1" t="inlineStr">
        <is>
          <t>X</t>
        </is>
      </c>
      <c r="D419" s="13" t="inlineStr">
        <is>
          <t>X242000</t>
        </is>
      </c>
      <c r="E419" s="14" t="n"/>
      <c r="F419" s="14" t="n">
        <v>242000</v>
      </c>
      <c r="G419" s="14" t="n"/>
      <c r="H419" s="13" t="inlineStr">
        <is>
          <t>242000</t>
        </is>
      </c>
      <c r="I419" s="13">
        <f>+VLOOKUP(D419,'[1]BG TND'!$C$1:$C$65531,1,0)</f>
        <v/>
      </c>
      <c r="J419" s="15" t="inlineStr">
        <is>
          <t>Acc Amort Goodwill</t>
        </is>
      </c>
      <c r="K419" s="16" t="n">
        <v>-292619.071</v>
      </c>
      <c r="L419" s="16" t="n">
        <v>-384812.16</v>
      </c>
      <c r="M419" s="16" t="n">
        <v>-476965.4</v>
      </c>
      <c r="N419" s="16" t="n">
        <v>-569118.6409999999</v>
      </c>
      <c r="O419" s="17" t="n">
        <v>-592156.95</v>
      </c>
      <c r="P419" s="18" t="n">
        <v>-592156.95</v>
      </c>
      <c r="Q419" s="19" t="n">
        <v>-592156.95</v>
      </c>
      <c r="R419" s="19" t="n">
        <v>-592156.95</v>
      </c>
      <c r="S419" s="19" t="n">
        <v>-592156.95</v>
      </c>
      <c r="T419" s="41" t="inlineStr">
        <is>
          <t>Moins: Amortissements II</t>
        </is>
      </c>
      <c r="U419" s="20" t="inlineStr">
        <is>
          <t>Moins: Amortissements II</t>
        </is>
      </c>
      <c r="V419" s="20" t="inlineStr">
        <is>
          <t>AT fond de commerce</t>
        </is>
      </c>
      <c r="W419" s="17">
        <f>O419-N419</f>
        <v/>
      </c>
      <c r="X419" s="17">
        <f>#REF!-O419</f>
        <v/>
      </c>
    </row>
    <row r="420" ht="14.4" customHeight="1">
      <c r="A420" s="1" t="inlineStr">
        <is>
          <t>X</t>
        </is>
      </c>
      <c r="B420" s="1" t="inlineStr">
        <is>
          <t>BS</t>
        </is>
      </c>
      <c r="C420" s="1" t="inlineStr">
        <is>
          <t>X</t>
        </is>
      </c>
      <c r="D420" s="33" t="inlineStr">
        <is>
          <t>X242001</t>
        </is>
      </c>
      <c r="E420" s="25" t="n"/>
      <c r="F420" s="25" t="n"/>
      <c r="G420" s="25" t="n"/>
      <c r="H420" s="33" t="n">
        <v>2420001</v>
      </c>
      <c r="I420" s="13">
        <f>+VLOOKUP(D420,'[1]BG TND'!$C$1:$C$65531,1,0)</f>
        <v/>
      </c>
      <c r="J420" t="inlineStr">
        <is>
          <t>Accumulated Impairment - Goodwill</t>
        </is>
      </c>
      <c r="O420" s="35" t="n">
        <v>592156.95</v>
      </c>
      <c r="P420" s="36" t="n">
        <v>592156.95</v>
      </c>
      <c r="Q420" s="37" t="n">
        <v>592156.95</v>
      </c>
      <c r="R420" s="37" t="n">
        <v>592156.95</v>
      </c>
      <c r="S420" s="37" t="n">
        <v>592156.95</v>
      </c>
      <c r="U420" s="20" t="inlineStr">
        <is>
          <t>Moins: Amortissements II</t>
        </is>
      </c>
      <c r="V420" s="20" t="inlineStr">
        <is>
          <t>Depreciation Fond de commerce</t>
        </is>
      </c>
      <c r="W420" s="17">
        <f>O420-N420</f>
        <v/>
      </c>
      <c r="X420" s="17">
        <f>#REF!-O420</f>
        <v/>
      </c>
    </row>
    <row r="421" ht="13.8" customHeight="1">
      <c r="A421" s="1" t="inlineStr">
        <is>
          <t>X</t>
        </is>
      </c>
      <c r="B421" s="1" t="inlineStr">
        <is>
          <t>BS</t>
        </is>
      </c>
      <c r="C421" s="1" t="inlineStr">
        <is>
          <t>X</t>
        </is>
      </c>
      <c r="D421" s="13" t="inlineStr">
        <is>
          <t>X451099</t>
        </is>
      </c>
      <c r="E421" s="14" t="n"/>
      <c r="F421" s="14" t="n">
        <v>451099</v>
      </c>
      <c r="G421" s="14" t="n"/>
      <c r="H421" s="13" t="inlineStr">
        <is>
          <t>451099</t>
        </is>
      </c>
      <c r="I421" s="13">
        <f>+VLOOKUP(D421,'[1]BG TND'!$C$1:$C$65531,1,0)</f>
        <v/>
      </c>
      <c r="J421" s="15" t="inlineStr">
        <is>
          <t>Cum ret earnings PY</t>
        </is>
      </c>
      <c r="K421" s="16" t="n">
        <v>-1458497.99</v>
      </c>
      <c r="L421" s="16" t="n">
        <v>-1458497.99</v>
      </c>
      <c r="M421" s="16" t="n">
        <v>-1458497.99</v>
      </c>
      <c r="N421" s="16" t="n">
        <v>-1458497.99</v>
      </c>
      <c r="O421" s="17" t="n">
        <v>0</v>
      </c>
      <c r="P421" s="18" t="n">
        <v>0</v>
      </c>
      <c r="Q421" s="19" t="n">
        <v>0</v>
      </c>
      <c r="R421" s="19" t="n">
        <v>0</v>
      </c>
      <c r="S421" s="19" t="n">
        <v>0</v>
      </c>
      <c r="T421" s="20" t="inlineStr">
        <is>
          <t>Résultat reporté</t>
        </is>
      </c>
      <c r="U421" s="20" t="inlineStr">
        <is>
          <t>Résultat reporté</t>
        </is>
      </c>
      <c r="V421" s="20" t="n"/>
      <c r="W421" s="17">
        <f>O421-N421</f>
        <v/>
      </c>
      <c r="X421" s="17">
        <f>#REF!-O421</f>
        <v/>
      </c>
    </row>
    <row r="422" ht="13.8" customHeight="1">
      <c r="A422" s="1" t="inlineStr">
        <is>
          <t>X</t>
        </is>
      </c>
      <c r="B422" s="1" t="inlineStr">
        <is>
          <t>BS</t>
        </is>
      </c>
      <c r="C422" s="1" t="inlineStr">
        <is>
          <t>X</t>
        </is>
      </c>
      <c r="D422" s="13" t="inlineStr">
        <is>
          <t>X452000</t>
        </is>
      </c>
      <c r="E422" s="14" t="n"/>
      <c r="F422" s="14" t="n">
        <v>452000</v>
      </c>
      <c r="G422" s="14" t="n"/>
      <c r="H422" s="13" t="inlineStr">
        <is>
          <t>452000</t>
        </is>
      </c>
      <c r="I422" s="13">
        <f>+VLOOKUP(D422,'[1]BG TND'!$C$1:$C$65531,1,0)</f>
        <v/>
      </c>
      <c r="J422" s="15" t="inlineStr">
        <is>
          <t>CY Profit / Loss</t>
        </is>
      </c>
      <c r="K422" s="16" t="n">
        <v>0</v>
      </c>
      <c r="L422" s="16" t="n">
        <v>179796.62</v>
      </c>
      <c r="M422" s="16" t="n">
        <v>1815100.16</v>
      </c>
      <c r="N422" s="16" t="n">
        <v>2765597.751</v>
      </c>
      <c r="O422" s="17" t="n">
        <v>2525443.713</v>
      </c>
      <c r="P422" s="18" t="n">
        <v>79625.81299999999</v>
      </c>
      <c r="Q422" s="19" t="n">
        <v>-724348.775</v>
      </c>
      <c r="R422" s="19" t="n">
        <v>-1799413.142</v>
      </c>
      <c r="S422" s="19" t="n">
        <v>-7300843.709</v>
      </c>
      <c r="T422" s="20" t="inlineStr">
        <is>
          <t>Résultat reporté</t>
        </is>
      </c>
      <c r="U422" s="20" t="inlineStr">
        <is>
          <t>Résultat reporté</t>
        </is>
      </c>
      <c r="V422" s="20" t="n"/>
      <c r="W422" s="17">
        <f>O422-N422</f>
        <v/>
      </c>
      <c r="X422" s="17">
        <f>#REF!-O422</f>
        <v/>
      </c>
    </row>
    <row r="423" ht="13.8" customHeight="1">
      <c r="A423" s="1" t="inlineStr">
        <is>
          <t>X</t>
        </is>
      </c>
      <c r="B423" s="1" t="inlineStr">
        <is>
          <t>BS</t>
        </is>
      </c>
      <c r="C423" s="1" t="inlineStr">
        <is>
          <t>X</t>
        </is>
      </c>
      <c r="D423" s="13" t="inlineStr">
        <is>
          <t>X453011</t>
        </is>
      </c>
      <c r="E423" s="14" t="n"/>
      <c r="F423" s="14" t="n">
        <v>453011</v>
      </c>
      <c r="G423" s="14" t="n"/>
      <c r="H423" s="13" t="inlineStr">
        <is>
          <t>453011</t>
        </is>
      </c>
      <c r="I423" s="13">
        <f>+VLOOKUP(D423,'[1]BG TND'!$C$1:$C$65531,1,0)</f>
        <v/>
      </c>
      <c r="J423" s="15" t="inlineStr">
        <is>
          <t>Reserve Translation-</t>
        </is>
      </c>
      <c r="K423" s="16" t="n">
        <v>460372</v>
      </c>
      <c r="L423" s="16" t="n">
        <v>460372</v>
      </c>
      <c r="M423" s="16" t="n">
        <v>460372</v>
      </c>
      <c r="N423" s="16" t="n">
        <v>460372</v>
      </c>
      <c r="O423" s="17" t="n">
        <v>460372</v>
      </c>
      <c r="P423" s="18" t="n">
        <v>460372</v>
      </c>
      <c r="Q423" s="19" t="n">
        <v>460372</v>
      </c>
      <c r="R423" s="19" t="n">
        <v>460372</v>
      </c>
      <c r="S423" s="19" t="n">
        <v>460372</v>
      </c>
      <c r="T423" s="20" t="inlineStr">
        <is>
          <t>Résultat reporté</t>
        </is>
      </c>
      <c r="U423" s="20" t="inlineStr">
        <is>
          <t>Résultat reporté</t>
        </is>
      </c>
      <c r="V423" s="20" t="n"/>
      <c r="W423" s="17">
        <f>O423-N423</f>
        <v/>
      </c>
      <c r="X423" s="17">
        <f>#REF!-O423</f>
        <v/>
      </c>
    </row>
    <row r="424" ht="13.8" customHeight="1">
      <c r="A424" s="1" t="inlineStr">
        <is>
          <t>X</t>
        </is>
      </c>
      <c r="B424" s="1" t="inlineStr">
        <is>
          <t>PL</t>
        </is>
      </c>
      <c r="C424" s="1" t="inlineStr">
        <is>
          <t>X</t>
        </is>
      </c>
      <c r="D424" s="13" t="inlineStr">
        <is>
          <t>X665000</t>
        </is>
      </c>
      <c r="E424" s="14" t="inlineStr">
        <is>
          <t>Achats .stockés</t>
        </is>
      </c>
      <c r="F424" s="14" t="n">
        <v>665000</v>
      </c>
      <c r="G424" s="14" t="n"/>
      <c r="H424" s="13" t="n">
        <v>6650000</v>
      </c>
      <c r="I424" s="13">
        <f>+VLOOKUP(D424,'[1]BG TND'!$C$1:$C$65531,1,0)</f>
        <v/>
      </c>
      <c r="J424" s="15" t="inlineStr">
        <is>
          <t>Offset Purch Acc</t>
        </is>
      </c>
      <c r="K424" s="16" t="n">
        <v>-101864705.295</v>
      </c>
      <c r="L424" s="16" t="n">
        <v>-70777062.13</v>
      </c>
      <c r="M424" s="16" t="n">
        <v>-87102765.45999999</v>
      </c>
      <c r="N424" s="16" t="n">
        <v>-115766039.886</v>
      </c>
      <c r="O424" s="17" t="n">
        <v>-143295258.858</v>
      </c>
      <c r="P424" s="18" t="n">
        <v>-129698799.431</v>
      </c>
      <c r="Q424" s="19" t="n">
        <v>-114548419.547</v>
      </c>
      <c r="R424" s="19" t="n">
        <v>-148839124.553</v>
      </c>
      <c r="S424" s="19" t="n">
        <v>-167644019.358</v>
      </c>
      <c r="T424" s="20" t="inlineStr">
        <is>
          <t>Achats d'approvisionnements consommés</t>
        </is>
      </c>
      <c r="U424" s="20" t="inlineStr">
        <is>
          <t>Achats d'approvisionnements consommés</t>
        </is>
      </c>
      <c r="V424" s="20" t="inlineStr">
        <is>
          <t>Achats consommés de matières premières</t>
        </is>
      </c>
      <c r="W424" s="17">
        <f>O424-N424</f>
        <v/>
      </c>
      <c r="X424" s="17">
        <f>#REF!-O424</f>
        <v/>
      </c>
    </row>
    <row r="425" ht="13.8" customHeight="1">
      <c r="A425" s="1" t="inlineStr">
        <is>
          <t>X</t>
        </is>
      </c>
      <c r="B425" s="1" t="inlineStr">
        <is>
          <t>PL</t>
        </is>
      </c>
      <c r="C425" s="1" t="inlineStr">
        <is>
          <t>X</t>
        </is>
      </c>
      <c r="D425" s="13" t="inlineStr">
        <is>
          <t>X699100</t>
        </is>
      </c>
      <c r="E425" s="14" t="n"/>
      <c r="F425" s="14" t="n">
        <v>6991000</v>
      </c>
      <c r="G425" s="14" t="n"/>
      <c r="H425" s="13" t="inlineStr">
        <is>
          <t>699100</t>
        </is>
      </c>
      <c r="I425" s="13">
        <f>+VLOOKUP(D425,'[1]BG TND'!$C$1:$C$65531,1,0)</f>
        <v/>
      </c>
      <c r="J425" s="15" t="inlineStr">
        <is>
          <t>Purch Freight acc</t>
        </is>
      </c>
      <c r="K425" s="16" t="n">
        <v>3593752.382</v>
      </c>
      <c r="L425" s="16" t="n">
        <v>2023547.35</v>
      </c>
      <c r="M425" s="16" t="n">
        <v>2993805.78</v>
      </c>
      <c r="N425" s="16" t="n">
        <v>3451283.315</v>
      </c>
      <c r="O425" s="17" t="n">
        <v>2552931.776</v>
      </c>
      <c r="P425" s="18" t="n">
        <v>1910902.603</v>
      </c>
      <c r="Q425" s="19" t="n">
        <v>2316469.459</v>
      </c>
      <c r="R425" s="19" t="n">
        <v>1982007.232</v>
      </c>
      <c r="S425" s="19" t="n">
        <v>5657375.47</v>
      </c>
      <c r="T425" s="20" t="inlineStr">
        <is>
          <t>Achats d'approvisionnements consommés</t>
        </is>
      </c>
      <c r="U425" s="20" t="inlineStr">
        <is>
          <t>Achats d'approvisionnements consommés</t>
        </is>
      </c>
      <c r="V425" s="20" t="inlineStr">
        <is>
          <t>Transport sur Achats</t>
        </is>
      </c>
      <c r="W425" s="17">
        <f>O425-N425</f>
        <v/>
      </c>
      <c r="X425" s="17">
        <f>#REF!-O425</f>
        <v/>
      </c>
    </row>
    <row r="426" ht="13.8" customHeight="1">
      <c r="A426" s="1" t="inlineStr">
        <is>
          <t>X</t>
        </is>
      </c>
      <c r="B426" s="1" t="inlineStr">
        <is>
          <t>PL</t>
        </is>
      </c>
      <c r="C426" s="1" t="inlineStr">
        <is>
          <t>X</t>
        </is>
      </c>
      <c r="D426" s="13" t="inlineStr">
        <is>
          <t>X699300</t>
        </is>
      </c>
      <c r="E426" s="14" t="inlineStr">
        <is>
          <t>Ach.stockés- Matières prem. et fournitures liées</t>
        </is>
      </c>
      <c r="F426" s="14" t="n">
        <v>699300</v>
      </c>
      <c r="G426" s="14" t="n"/>
      <c r="H426" s="13" t="inlineStr">
        <is>
          <t>699300</t>
        </is>
      </c>
      <c r="I426" s="13">
        <f>+VLOOKUP(D426,'[1]BG TND'!$C$1:$C$65531,1,0)</f>
        <v/>
      </c>
      <c r="J426" s="15" t="inlineStr">
        <is>
          <t>Purch Raw Materials</t>
        </is>
      </c>
      <c r="K426" s="16" t="n">
        <v>97095143.427</v>
      </c>
      <c r="L426" s="16" t="n">
        <v>67443523.8</v>
      </c>
      <c r="M426" s="16" t="n">
        <v>82737353.72</v>
      </c>
      <c r="N426" s="16" t="n">
        <v>109969060.056</v>
      </c>
      <c r="O426" s="17" t="n">
        <v>139478229.19</v>
      </c>
      <c r="P426" s="18" t="n">
        <v>126714958.738</v>
      </c>
      <c r="Q426" s="19" t="n">
        <v>111041274.094</v>
      </c>
      <c r="R426" s="19" t="n">
        <v>145503792.283</v>
      </c>
      <c r="S426" s="19" t="n">
        <v>160759728.174</v>
      </c>
      <c r="T426" s="20" t="inlineStr">
        <is>
          <t>Achats d'approvisionnements consommés</t>
        </is>
      </c>
      <c r="U426" s="20" t="inlineStr">
        <is>
          <t>Achats d'approvisionnements consommés</t>
        </is>
      </c>
      <c r="V426" s="20" t="inlineStr">
        <is>
          <t>Achats consommés de matières premières</t>
        </is>
      </c>
      <c r="W426" s="17">
        <f>O426-N426</f>
        <v/>
      </c>
      <c r="X426" s="17">
        <f>#REF!-O426</f>
        <v/>
      </c>
    </row>
    <row r="427" ht="13.8" customHeight="1">
      <c r="A427" s="1" t="inlineStr">
        <is>
          <t>X</t>
        </is>
      </c>
      <c r="B427" s="1" t="inlineStr">
        <is>
          <t>PL</t>
        </is>
      </c>
      <c r="C427" s="1" t="inlineStr">
        <is>
          <t>X</t>
        </is>
      </c>
      <c r="D427" s="13" t="inlineStr">
        <is>
          <t>X699400</t>
        </is>
      </c>
      <c r="E427" s="14" t="n"/>
      <c r="F427" s="14" t="n">
        <v>699400</v>
      </c>
      <c r="G427" s="14" t="n"/>
      <c r="H427" s="13" t="inlineStr">
        <is>
          <t>699400</t>
        </is>
      </c>
      <c r="I427" s="13">
        <f>+VLOOKUP(D427,'[1]BG TND'!$C$1:$C$65531,1,0)</f>
        <v/>
      </c>
      <c r="J427" s="15" t="inlineStr">
        <is>
          <t>Purch Semi-finished</t>
        </is>
      </c>
      <c r="K427" s="16" t="n">
        <v>179980.753</v>
      </c>
      <c r="L427" s="16" t="n">
        <v>0</v>
      </c>
      <c r="M427" s="16" t="n">
        <v>0</v>
      </c>
      <c r="N427" s="16" t="n">
        <v>0</v>
      </c>
      <c r="O427" s="17" t="n">
        <v>0</v>
      </c>
      <c r="P427" s="18" t="n">
        <v>0</v>
      </c>
      <c r="Q427" s="19" t="n">
        <v>0</v>
      </c>
      <c r="R427" s="19" t="n">
        <v>0</v>
      </c>
      <c r="S427" s="19" t="n">
        <v>333865.74</v>
      </c>
      <c r="T427" s="20" t="inlineStr">
        <is>
          <t>Achats d'approvisionnements consommés</t>
        </is>
      </c>
      <c r="U427" s="20" t="inlineStr">
        <is>
          <t>Achats d'approvisionnements consommés</t>
        </is>
      </c>
      <c r="V427" s="20" t="inlineStr">
        <is>
          <t>Achats de produits semi finis</t>
        </is>
      </c>
      <c r="W427" s="17">
        <f>O427-N427</f>
        <v/>
      </c>
      <c r="X427" s="17">
        <f>#REF!-O427</f>
        <v/>
      </c>
    </row>
    <row r="428" ht="13.8" customHeight="1">
      <c r="A428" s="1" t="inlineStr">
        <is>
          <t>X</t>
        </is>
      </c>
      <c r="B428" s="1" t="inlineStr">
        <is>
          <t>PL</t>
        </is>
      </c>
      <c r="C428" s="1" t="inlineStr">
        <is>
          <t>X</t>
        </is>
      </c>
      <c r="D428" s="13" t="inlineStr">
        <is>
          <t>X699500</t>
        </is>
      </c>
      <c r="E428" s="14" t="n"/>
      <c r="F428" s="14" t="n">
        <v>699500</v>
      </c>
      <c r="G428" s="14" t="n"/>
      <c r="H428" s="13" t="inlineStr">
        <is>
          <t>699500</t>
        </is>
      </c>
      <c r="I428" s="13">
        <f>+VLOOKUP(D428,'[1]BG TND'!$C$1:$C$65531,1,0)</f>
        <v/>
      </c>
      <c r="J428" s="15" t="inlineStr">
        <is>
          <t>Purch Finished goods</t>
        </is>
      </c>
      <c r="K428" s="16" t="n">
        <v>995828.733</v>
      </c>
      <c r="L428" s="16" t="n">
        <v>1309990.99</v>
      </c>
      <c r="M428" s="16" t="n">
        <v>1371605.96</v>
      </c>
      <c r="N428" s="16" t="n">
        <v>2345696.515</v>
      </c>
      <c r="O428" s="17" t="n">
        <v>1264097.892</v>
      </c>
      <c r="P428" s="18" t="n">
        <v>1072938.09</v>
      </c>
      <c r="Q428" s="19" t="n">
        <v>1190675.994</v>
      </c>
      <c r="R428" s="19" t="n">
        <v>1353325.038</v>
      </c>
      <c r="S428" s="19" t="n">
        <v>893049.974</v>
      </c>
      <c r="T428" s="20" t="inlineStr">
        <is>
          <t>Achats d'approvisionnements consommés</t>
        </is>
      </c>
      <c r="U428" s="20" t="inlineStr">
        <is>
          <t>Achats d'approvisionnements consommés</t>
        </is>
      </c>
      <c r="V428" s="20" t="inlineStr">
        <is>
          <t>Achats de produits finis</t>
        </is>
      </c>
      <c r="W428" s="17">
        <f>O428-N428</f>
        <v/>
      </c>
      <c r="X428" s="17">
        <f>#REF!-O428</f>
        <v/>
      </c>
    </row>
    <row r="429" ht="13.5" customHeight="1">
      <c r="A429" s="1" t="inlineStr">
        <is>
          <t>X</t>
        </is>
      </c>
      <c r="B429" s="1" t="inlineStr">
        <is>
          <t>PL</t>
        </is>
      </c>
      <c r="C429" s="1" t="inlineStr">
        <is>
          <t>X</t>
        </is>
      </c>
      <c r="D429" s="13" t="inlineStr">
        <is>
          <t>X731000</t>
        </is>
      </c>
      <c r="E429" s="14" t="n"/>
      <c r="F429" s="14" t="n">
        <v>731000</v>
      </c>
      <c r="G429" s="14" t="n"/>
      <c r="H429" s="13" t="inlineStr">
        <is>
          <t>731000</t>
        </is>
      </c>
      <c r="I429" s="13">
        <f>+VLOOKUP(D429,'[1]BG TND'!$C$1:$C$65531,1,0)</f>
        <v/>
      </c>
      <c r="J429" s="15" t="inlineStr">
        <is>
          <t>Salaries Basic</t>
        </is>
      </c>
      <c r="K429" s="16" t="n">
        <v>13790.534</v>
      </c>
      <c r="L429" s="16" t="n">
        <v>0</v>
      </c>
      <c r="M429" s="16" t="n">
        <v>0</v>
      </c>
      <c r="N429" s="16" t="n">
        <v>0</v>
      </c>
      <c r="O429" s="17" t="n">
        <v>0</v>
      </c>
      <c r="P429" s="18" t="n">
        <v>0</v>
      </c>
      <c r="Q429" s="19" t="n">
        <v>0</v>
      </c>
      <c r="R429" s="19" t="n">
        <v>0</v>
      </c>
      <c r="S429" s="19" t="n">
        <v>0</v>
      </c>
      <c r="T429" s="20" t="inlineStr">
        <is>
          <t>Charges de personnel</t>
        </is>
      </c>
      <c r="U429" s="20" t="inlineStr">
        <is>
          <t>Charges de personnel</t>
        </is>
      </c>
      <c r="V429" s="20" t="inlineStr">
        <is>
          <t>Charges connexes au salaire</t>
        </is>
      </c>
      <c r="W429" s="17">
        <f>O429-N429</f>
        <v/>
      </c>
      <c r="X429" s="17">
        <f>#REF!-O429</f>
        <v/>
      </c>
    </row>
    <row r="430" ht="13.5" customHeight="1">
      <c r="A430" s="1" t="inlineStr">
        <is>
          <t>X</t>
        </is>
      </c>
      <c r="B430" s="1" t="inlineStr">
        <is>
          <t>PL</t>
        </is>
      </c>
      <c r="C430" s="1" t="inlineStr">
        <is>
          <t>X</t>
        </is>
      </c>
      <c r="D430" s="33" t="inlineStr">
        <is>
          <t>X831500</t>
        </is>
      </c>
      <c r="E430" s="25" t="n"/>
      <c r="F430" s="25" t="n"/>
      <c r="G430" s="25" t="n"/>
      <c r="H430" s="33" t="n">
        <v>8315000</v>
      </c>
      <c r="I430" s="13">
        <f>+VLOOKUP(D430,'[1]BG TND'!$C$1:$C$65531,1,0)</f>
        <v/>
      </c>
      <c r="J430" t="inlineStr">
        <is>
          <t>Office - Low Value Asset Depreciation (</t>
        </is>
      </c>
      <c r="O430" s="35" t="n">
        <v>-210310.158</v>
      </c>
      <c r="P430" s="36" t="n">
        <v>-1153710.685</v>
      </c>
      <c r="Q430" s="37" t="n">
        <v>-186075.033</v>
      </c>
      <c r="R430" s="37" t="n">
        <v>406395.682</v>
      </c>
      <c r="S430" s="37" t="n">
        <v>15361.22</v>
      </c>
      <c r="U430" s="20" t="inlineStr">
        <is>
          <t xml:space="preserve">Dotations aux amortissements et aux provisions </t>
        </is>
      </c>
      <c r="V430" s="1" t="inlineStr">
        <is>
          <t>Dotation aux Amortissement des immobilisations corporelles et incorporelles</t>
        </is>
      </c>
      <c r="W430" s="17">
        <f>O430-N430</f>
        <v/>
      </c>
      <c r="X430" s="17">
        <f>#REF!-O430</f>
        <v/>
      </c>
    </row>
    <row r="431" ht="13.5" customHeight="1">
      <c r="A431" s="1" t="inlineStr">
        <is>
          <t>X</t>
        </is>
      </c>
      <c r="B431" s="1" t="inlineStr">
        <is>
          <t>PL</t>
        </is>
      </c>
      <c r="C431" s="1" t="inlineStr">
        <is>
          <t>X</t>
        </is>
      </c>
      <c r="D431" s="13" t="inlineStr">
        <is>
          <t>X842000</t>
        </is>
      </c>
      <c r="E431" s="14" t="inlineStr">
        <is>
          <t>DEA constructions</t>
        </is>
      </c>
      <c r="F431" s="14" t="n">
        <v>842000</v>
      </c>
      <c r="G431" s="14" t="n"/>
      <c r="H431" s="13" t="n">
        <v>8420000</v>
      </c>
      <c r="I431" s="13">
        <f>+VLOOKUP(D431,'[1]BG TND'!$C$1:$C$65531,1,0)</f>
        <v/>
      </c>
      <c r="J431" s="15" t="inlineStr">
        <is>
          <t>Deprn Buildings</t>
        </is>
      </c>
      <c r="K431" s="16" t="n">
        <v>-25053.104</v>
      </c>
      <c r="L431" s="16" t="n">
        <v>51178.1</v>
      </c>
      <c r="M431" s="16" t="n">
        <v>1417.17</v>
      </c>
      <c r="N431" s="16" t="n">
        <v>17953.488</v>
      </c>
      <c r="O431" s="17" t="n">
        <v>-140649.193</v>
      </c>
      <c r="P431" s="18" t="n">
        <v>9618.258</v>
      </c>
      <c r="Q431" s="19" t="n">
        <v>6461.4</v>
      </c>
      <c r="R431" s="19" t="n">
        <v>6339.987</v>
      </c>
      <c r="S431" s="19" t="n">
        <v>6170.008</v>
      </c>
      <c r="T431" s="20" t="inlineStr">
        <is>
          <t xml:space="preserve">Dotations aux amortissements et aux provisions </t>
        </is>
      </c>
      <c r="U431" s="20" t="inlineStr">
        <is>
          <t xml:space="preserve">Dotations aux amortissements et aux provisions </t>
        </is>
      </c>
      <c r="V431" s="20" t="inlineStr">
        <is>
          <t>Dotation aux Amortissement des immobilisations corporelles et incorporelles</t>
        </is>
      </c>
      <c r="W431" s="17">
        <f>O431-N431</f>
        <v/>
      </c>
      <c r="X431" s="17">
        <f>#REF!-O431</f>
        <v/>
      </c>
    </row>
    <row r="432" ht="13.5" customHeight="1">
      <c r="A432" s="1" t="inlineStr">
        <is>
          <t>X</t>
        </is>
      </c>
      <c r="B432" s="1" t="inlineStr">
        <is>
          <t>PL</t>
        </is>
      </c>
      <c r="C432" s="1" t="inlineStr">
        <is>
          <t>X</t>
        </is>
      </c>
      <c r="D432" s="33" t="inlineStr">
        <is>
          <t>X842001</t>
        </is>
      </c>
      <c r="E432" s="25" t="n"/>
      <c r="F432" s="25" t="n"/>
      <c r="G432" s="25" t="n"/>
      <c r="H432" s="55" t="n">
        <v>8420001</v>
      </c>
      <c r="I432" s="13">
        <f>+VLOOKUP(D432,'[1]BG TND'!$C$1:$C$65531,1,0)</f>
        <v/>
      </c>
      <c r="J432" t="inlineStr">
        <is>
          <t>Impairment - Buildings</t>
        </is>
      </c>
      <c r="O432" s="35" t="n">
        <v>-3164.264</v>
      </c>
      <c r="P432" s="36" t="n">
        <v>0</v>
      </c>
      <c r="Q432" s="37" t="n">
        <v>0</v>
      </c>
      <c r="R432" s="37" t="n">
        <v>0</v>
      </c>
      <c r="S432" s="37" t="n">
        <v>0</v>
      </c>
      <c r="U432" s="20" t="inlineStr">
        <is>
          <t xml:space="preserve">Dotations aux amortissements et aux provisions </t>
        </is>
      </c>
      <c r="V432" s="40" t="inlineStr">
        <is>
          <t>Dotation aux Amortissement des immobilisations corporelles et incorporelles</t>
        </is>
      </c>
      <c r="W432" s="17">
        <f>O432-N432</f>
        <v/>
      </c>
      <c r="X432" s="17">
        <f>#REF!-O432</f>
        <v/>
      </c>
    </row>
    <row r="433" ht="13.5" customHeight="1">
      <c r="A433" s="1" t="inlineStr">
        <is>
          <t>X</t>
        </is>
      </c>
      <c r="B433" s="1" t="inlineStr">
        <is>
          <t>PL</t>
        </is>
      </c>
      <c r="C433" s="1" t="inlineStr">
        <is>
          <t>X</t>
        </is>
      </c>
      <c r="D433" s="13" t="inlineStr">
        <is>
          <t>X843000</t>
        </is>
      </c>
      <c r="E433" s="14" t="inlineStr">
        <is>
          <t>DEA d'agencements et autres installations</t>
        </is>
      </c>
      <c r="F433" s="14" t="n">
        <v>843000</v>
      </c>
      <c r="G433" s="14" t="n"/>
      <c r="H433" s="13" t="inlineStr">
        <is>
          <t>843000</t>
        </is>
      </c>
      <c r="I433" s="13">
        <f>+VLOOKUP(D433,'[1]BG TND'!$C$1:$C$65531,1,0)</f>
        <v/>
      </c>
      <c r="J433" s="15" t="inlineStr">
        <is>
          <t>Deprn Leasehold Imps</t>
        </is>
      </c>
      <c r="K433" s="16" t="n">
        <v>139304.753</v>
      </c>
      <c r="L433" s="16" t="n">
        <v>-19398.18</v>
      </c>
      <c r="M433" s="16" t="n">
        <v>-17825.49</v>
      </c>
      <c r="N433" s="16" t="n">
        <v>-13107.418</v>
      </c>
      <c r="O433" s="17" t="n">
        <v>-13154.667</v>
      </c>
      <c r="P433" s="18" t="n">
        <v>-17489.388</v>
      </c>
      <c r="Q433" s="19" t="n">
        <v>-18125.223</v>
      </c>
      <c r="R433" s="19" t="n">
        <v>-14946.048</v>
      </c>
      <c r="S433" s="19" t="n">
        <v>-14946.05</v>
      </c>
      <c r="T433" s="20" t="inlineStr">
        <is>
          <t xml:space="preserve">Dotations aux amortissements et aux provisions </t>
        </is>
      </c>
      <c r="U433" s="20" t="inlineStr">
        <is>
          <t xml:space="preserve">Dotations aux amortissements et aux provisions </t>
        </is>
      </c>
      <c r="V433" s="20" t="inlineStr">
        <is>
          <t>Dotation aux Amortissement des immobilisations corporelles et incorporelles</t>
        </is>
      </c>
      <c r="W433" s="17">
        <f>O433-N433</f>
        <v/>
      </c>
      <c r="X433" s="17">
        <f>#REF!-O433</f>
        <v/>
      </c>
    </row>
    <row r="434" ht="13.5" customHeight="1">
      <c r="A434" s="1" t="inlineStr">
        <is>
          <t>X</t>
        </is>
      </c>
      <c r="B434" s="1" t="inlineStr">
        <is>
          <t>PL</t>
        </is>
      </c>
      <c r="C434" s="1" t="inlineStr">
        <is>
          <t>X</t>
        </is>
      </c>
      <c r="D434" s="13" t="inlineStr">
        <is>
          <t>X844000</t>
        </is>
      </c>
      <c r="E434" s="14" t="inlineStr">
        <is>
          <t>DEA Mobilier et matériel de bureau</t>
        </is>
      </c>
      <c r="F434" s="14" t="n">
        <v>844000</v>
      </c>
      <c r="G434" s="14" t="n"/>
      <c r="H434" s="13" t="inlineStr">
        <is>
          <t>844000</t>
        </is>
      </c>
      <c r="I434" s="13">
        <f>+VLOOKUP(D434,'[1]BG TND'!$C$1:$C$65531,1,0)</f>
        <v/>
      </c>
      <c r="J434" s="15" t="inlineStr">
        <is>
          <t>Deprn Office M&amp;E</t>
        </is>
      </c>
      <c r="K434" s="16" t="n">
        <v>-12518.334</v>
      </c>
      <c r="L434" s="16" t="n">
        <v>-19308.5</v>
      </c>
      <c r="M434" s="16" t="n">
        <v>-27553.6</v>
      </c>
      <c r="N434" s="16" t="n">
        <v>1206.258</v>
      </c>
      <c r="O434" s="17" t="n">
        <v>22212.45</v>
      </c>
      <c r="P434" s="18" t="n">
        <v>15562.954</v>
      </c>
      <c r="Q434" s="19" t="n">
        <v>0</v>
      </c>
      <c r="R434" s="19" t="n">
        <v>-4344.463</v>
      </c>
      <c r="S434" s="19" t="n">
        <v>-5792.617</v>
      </c>
      <c r="T434" s="20" t="inlineStr">
        <is>
          <t xml:space="preserve">Dotations aux amortissements et aux provisions </t>
        </is>
      </c>
      <c r="U434" s="20" t="inlineStr">
        <is>
          <t xml:space="preserve">Dotations aux amortissements et aux provisions </t>
        </is>
      </c>
      <c r="V434" s="20" t="inlineStr">
        <is>
          <t>Dotation aux Amortissement des immobilisations corporelles et incorporelles</t>
        </is>
      </c>
      <c r="W434" s="17">
        <f>O434-N434</f>
        <v/>
      </c>
      <c r="X434" s="17">
        <f>#REF!-O434</f>
        <v/>
      </c>
    </row>
    <row r="435" ht="13.5" customHeight="1">
      <c r="A435" s="1" t="inlineStr">
        <is>
          <t>X</t>
        </is>
      </c>
      <c r="B435" s="1" t="inlineStr">
        <is>
          <t>PL</t>
        </is>
      </c>
      <c r="C435" s="1" t="inlineStr">
        <is>
          <t>X</t>
        </is>
      </c>
      <c r="D435" s="13" t="inlineStr">
        <is>
          <t>X844100</t>
        </is>
      </c>
      <c r="E435" s="14" t="inlineStr">
        <is>
          <t>DEA materiel et outillage de production</t>
        </is>
      </c>
      <c r="F435" s="14" t="n">
        <v>844100</v>
      </c>
      <c r="G435" s="14" t="n"/>
      <c r="H435" s="13" t="inlineStr">
        <is>
          <t>844100</t>
        </is>
      </c>
      <c r="I435" s="13">
        <f>+VLOOKUP(D435,'[1]BG TND'!$C$1:$C$65531,1,0)</f>
        <v/>
      </c>
      <c r="J435" s="15" t="inlineStr">
        <is>
          <t>Deprn Production M&amp;E</t>
        </is>
      </c>
      <c r="K435" s="16" t="n">
        <v>-743.029</v>
      </c>
      <c r="L435" s="16" t="n">
        <v>1488772.27</v>
      </c>
      <c r="M435" s="16" t="n">
        <v>868758.22</v>
      </c>
      <c r="N435" s="16" t="n">
        <v>1129457.596</v>
      </c>
      <c r="O435" s="17" t="n">
        <v>-1198519.87</v>
      </c>
      <c r="P435" s="18" t="n">
        <v>208957.221</v>
      </c>
      <c r="Q435" s="19" t="n">
        <v>-104071.034</v>
      </c>
      <c r="R435" s="19" t="n">
        <v>-1493982.798</v>
      </c>
      <c r="S435" s="19" t="n">
        <v>-2063934.218</v>
      </c>
      <c r="T435" s="20" t="inlineStr">
        <is>
          <t xml:space="preserve">Dotations aux amortissements et aux provisions </t>
        </is>
      </c>
      <c r="U435" s="20" t="inlineStr">
        <is>
          <t xml:space="preserve">Dotations aux amortissements et aux provisions </t>
        </is>
      </c>
      <c r="V435" s="20" t="inlineStr">
        <is>
          <t>Dotation aux Amortissement des immobilisations corporelles et incorporelles</t>
        </is>
      </c>
      <c r="W435" s="17">
        <f>O435-N435</f>
        <v/>
      </c>
      <c r="X435" s="17">
        <f>#REF!-O435</f>
        <v/>
      </c>
    </row>
    <row r="436" ht="13.5" customHeight="1">
      <c r="A436" s="1" t="inlineStr">
        <is>
          <t>X</t>
        </is>
      </c>
      <c r="B436" s="1" t="inlineStr">
        <is>
          <t>PL</t>
        </is>
      </c>
      <c r="C436" s="1" t="inlineStr">
        <is>
          <t>X</t>
        </is>
      </c>
      <c r="D436" s="33" t="inlineStr">
        <is>
          <t>X844101</t>
        </is>
      </c>
      <c r="E436" s="25" t="n"/>
      <c r="F436" s="25" t="n"/>
      <c r="G436" s="25" t="n"/>
      <c r="H436" s="33" t="n">
        <v>8441001</v>
      </c>
      <c r="I436" s="13">
        <f>+VLOOKUP(D436,'[1]BG TND'!$C$1:$C$65531,1,0)</f>
        <v/>
      </c>
      <c r="J436" t="inlineStr">
        <is>
          <t>Impairment - Machinery and Equipment (M</t>
        </is>
      </c>
      <c r="O436" s="35" t="n">
        <v>-78134.97900000001</v>
      </c>
      <c r="P436" s="36" t="n">
        <v>73802.614</v>
      </c>
      <c r="Q436" s="37" t="n">
        <v>0</v>
      </c>
      <c r="R436" s="37" t="n">
        <v>-34278.378</v>
      </c>
      <c r="S436" s="37" t="n">
        <v>0</v>
      </c>
      <c r="U436" s="20" t="inlineStr">
        <is>
          <t xml:space="preserve">Dotations aux amortissements et aux provisions </t>
        </is>
      </c>
      <c r="V436" s="40" t="inlineStr">
        <is>
          <t>Dotation aux Amortissement des immobilisations corporelles et incorporelles</t>
        </is>
      </c>
      <c r="W436" s="17">
        <f>O436-N436</f>
        <v/>
      </c>
      <c r="X436" s="17">
        <f>#REF!-O436</f>
        <v/>
      </c>
    </row>
    <row r="437" ht="13.5" customHeight="1">
      <c r="A437" s="1" t="inlineStr">
        <is>
          <t>X</t>
        </is>
      </c>
      <c r="B437" s="1" t="inlineStr">
        <is>
          <t>PL</t>
        </is>
      </c>
      <c r="C437" s="1" t="inlineStr">
        <is>
          <t>X</t>
        </is>
      </c>
      <c r="D437" s="13" t="inlineStr">
        <is>
          <t>X844500</t>
        </is>
      </c>
      <c r="E437" s="14" t="inlineStr">
        <is>
          <t>DEA matériel informatique</t>
        </is>
      </c>
      <c r="F437" s="14" t="n">
        <v>844500</v>
      </c>
      <c r="G437" s="14" t="n"/>
      <c r="H437" s="13" t="inlineStr">
        <is>
          <t>844500</t>
        </is>
      </c>
      <c r="I437" s="13">
        <f>+VLOOKUP(D437,'[1]BG TND'!$C$1:$C$65531,1,0)</f>
        <v/>
      </c>
      <c r="J437" s="15" t="inlineStr">
        <is>
          <t>Deprn Comps Periph</t>
        </is>
      </c>
      <c r="K437" s="16" t="n">
        <v>10733.203</v>
      </c>
      <c r="L437" s="16" t="n">
        <v>1564.6</v>
      </c>
      <c r="M437" s="16" t="n">
        <v>102.36</v>
      </c>
      <c r="N437" s="16" t="n">
        <v>147.586</v>
      </c>
      <c r="O437" s="17" t="n">
        <v>-235511.413</v>
      </c>
      <c r="P437" s="18" t="n">
        <v>138999.527</v>
      </c>
      <c r="Q437" s="19" t="n">
        <v>74396.47</v>
      </c>
      <c r="R437" s="19" t="n">
        <v>-18188.631</v>
      </c>
      <c r="S437" s="19" t="n">
        <v>-116888.324</v>
      </c>
      <c r="T437" s="20" t="inlineStr">
        <is>
          <t xml:space="preserve">Dotations aux amortissements et aux provisions </t>
        </is>
      </c>
      <c r="U437" s="20" t="inlineStr">
        <is>
          <t xml:space="preserve">Dotations aux amortissements et aux provisions </t>
        </is>
      </c>
      <c r="V437" s="20" t="inlineStr">
        <is>
          <t>Dotation aux Amortissement des immobilisations corporelles et incorporelles</t>
        </is>
      </c>
      <c r="W437" s="17">
        <f>O437-N437</f>
        <v/>
      </c>
      <c r="X437" s="17">
        <f>#REF!-O437</f>
        <v/>
      </c>
    </row>
    <row r="438" ht="13.5" customHeight="1">
      <c r="A438" s="1" t="inlineStr">
        <is>
          <t>X</t>
        </is>
      </c>
      <c r="B438" s="1" t="inlineStr">
        <is>
          <t>PL</t>
        </is>
      </c>
      <c r="C438" s="1" t="inlineStr">
        <is>
          <t>X</t>
        </is>
      </c>
      <c r="D438" s="13" t="inlineStr">
        <is>
          <t>X845000</t>
        </is>
      </c>
      <c r="E438" s="25" t="n"/>
      <c r="F438" s="25" t="n"/>
      <c r="G438" s="25" t="n"/>
      <c r="H438" s="13" t="inlineStr">
        <is>
          <t>845000</t>
        </is>
      </c>
      <c r="I438" s="13">
        <f>+VLOOKUP(D438,'[1]BG TND'!$C$1:$C$65531,1,0)</f>
        <v/>
      </c>
      <c r="J438" s="15" t="inlineStr">
        <is>
          <t>Depreciation - Furniture and Fixtures</t>
        </is>
      </c>
      <c r="K438" s="19" t="n">
        <v>0</v>
      </c>
      <c r="L438" s="16" t="n">
        <v>0</v>
      </c>
      <c r="M438" s="16" t="n">
        <v>-188.1</v>
      </c>
      <c r="N438" s="16" t="n">
        <v>-188.1</v>
      </c>
      <c r="O438" s="17" t="n">
        <v>-87621.588</v>
      </c>
      <c r="P438" s="18" t="n">
        <v>14766.282</v>
      </c>
      <c r="Q438" s="19" t="n">
        <v>14737.19</v>
      </c>
      <c r="R438" s="19" t="n">
        <v>7336.28</v>
      </c>
      <c r="S438" s="19" t="n">
        <v>-6334.147</v>
      </c>
      <c r="T438" s="20" t="inlineStr">
        <is>
          <t xml:space="preserve">Dotations aux amortissements et aux provisions </t>
        </is>
      </c>
      <c r="U438" s="20" t="inlineStr">
        <is>
          <t xml:space="preserve">Dotations aux amortissements et aux provisions </t>
        </is>
      </c>
      <c r="V438" s="56" t="inlineStr">
        <is>
          <t>Dotation aux Amortissement des immobilisations corporelles et incorporelles</t>
        </is>
      </c>
      <c r="W438" s="17">
        <f>O438-N438</f>
        <v/>
      </c>
      <c r="X438" s="17">
        <f>#REF!-O438</f>
        <v/>
      </c>
    </row>
    <row r="439" ht="13.5" customHeight="1">
      <c r="A439" s="1" t="inlineStr">
        <is>
          <t>X</t>
        </is>
      </c>
      <c r="B439" s="1" t="inlineStr">
        <is>
          <t>PL</t>
        </is>
      </c>
      <c r="C439" s="1" t="inlineStr">
        <is>
          <t>X</t>
        </is>
      </c>
      <c r="D439" s="13" t="inlineStr">
        <is>
          <t>X846000</t>
        </is>
      </c>
      <c r="E439" s="14" t="inlineStr">
        <is>
          <t>DEA materiel du transport</t>
        </is>
      </c>
      <c r="F439" s="14" t="n">
        <v>846000</v>
      </c>
      <c r="G439" s="14" t="n"/>
      <c r="H439" s="13" t="inlineStr">
        <is>
          <t>846000</t>
        </is>
      </c>
      <c r="I439" s="13">
        <f>+VLOOKUP(D439,'[1]BG TND'!$C$1:$C$65531,1,0)</f>
        <v/>
      </c>
      <c r="J439" s="15" t="inlineStr">
        <is>
          <t>Deprn Motor Vehicles</t>
        </is>
      </c>
      <c r="K439" s="16" t="n">
        <v>-11121.129</v>
      </c>
      <c r="L439" s="16" t="n">
        <v>28655.26</v>
      </c>
      <c r="M439" s="16" t="n">
        <v>1527.52</v>
      </c>
      <c r="N439" s="16" t="n">
        <v>-6189.622</v>
      </c>
      <c r="O439" s="17" t="n">
        <v>-44650.657</v>
      </c>
      <c r="P439" s="18" t="n">
        <v>-3133.729</v>
      </c>
      <c r="Q439" s="19" t="n">
        <v>-55043.341</v>
      </c>
      <c r="R439" s="19" t="n">
        <v>-96965.913</v>
      </c>
      <c r="S439" s="19" t="n">
        <v>-82245.686</v>
      </c>
      <c r="T439" s="20" t="inlineStr">
        <is>
          <t xml:space="preserve">Dotations aux amortissements et aux provisions </t>
        </is>
      </c>
      <c r="U439" s="20" t="inlineStr">
        <is>
          <t xml:space="preserve">Dotations aux amortissements et aux provisions </t>
        </is>
      </c>
      <c r="V439" s="20" t="inlineStr">
        <is>
          <t>Dotation aux Amortissement des immobilisations corporelles et incorporelles</t>
        </is>
      </c>
      <c r="W439" s="17">
        <f>O439-N439</f>
        <v/>
      </c>
      <c r="X439" s="17">
        <f>#REF!-O439</f>
        <v/>
      </c>
    </row>
    <row r="440" ht="13.5" customHeight="1">
      <c r="A440" s="1" t="inlineStr">
        <is>
          <t>X</t>
        </is>
      </c>
      <c r="B440" s="1" t="inlineStr">
        <is>
          <t>PL</t>
        </is>
      </c>
      <c r="C440" s="1" t="inlineStr">
        <is>
          <t>X</t>
        </is>
      </c>
      <c r="D440" s="42" t="inlineStr">
        <is>
          <t>X847000</t>
        </is>
      </c>
      <c r="E440" s="14" t="inlineStr">
        <is>
          <t>dot amort Immobilisations corporelles</t>
        </is>
      </c>
      <c r="F440" s="14" t="n">
        <v>847000</v>
      </c>
      <c r="G440" s="14" t="n"/>
      <c r="H440" s="42" t="inlineStr">
        <is>
          <t>847000</t>
        </is>
      </c>
      <c r="I440" s="13">
        <f>+VLOOKUP(D440,'[1]BG TND'!$C$1:$C$65531,1,0)</f>
        <v/>
      </c>
      <c r="J440" s="15" t="inlineStr">
        <is>
          <t>Deprn Leased Assets</t>
        </is>
      </c>
      <c r="K440" s="16" t="n">
        <v>-14387.199</v>
      </c>
      <c r="L440" s="16" t="n">
        <v>-11130.45</v>
      </c>
      <c r="M440" s="16" t="n">
        <v>-1694.24</v>
      </c>
      <c r="N440" s="16" t="n">
        <v>0</v>
      </c>
      <c r="O440" s="17" t="n">
        <v>-1236.989</v>
      </c>
      <c r="P440" s="18" t="n">
        <v>0</v>
      </c>
      <c r="Q440" s="19" t="n">
        <v>-3097524.42</v>
      </c>
      <c r="R440" s="19" t="n">
        <v>-3861097.11</v>
      </c>
      <c r="S440" s="19" t="n">
        <v>-3987454.23</v>
      </c>
      <c r="T440" s="20" t="inlineStr">
        <is>
          <t xml:space="preserve">Dotations aux amortissements et aux provisions </t>
        </is>
      </c>
      <c r="U440" s="20" t="inlineStr">
        <is>
          <t xml:space="preserve">Dotations aux amortissements et aux provisions </t>
        </is>
      </c>
      <c r="V440" s="20" t="inlineStr">
        <is>
          <t>Dotation aux Amortissement des immobilisations corporelles et incorporelles</t>
        </is>
      </c>
      <c r="W440" s="17">
        <f>O440-N440</f>
        <v/>
      </c>
      <c r="X440" s="17">
        <f>#REF!-O440</f>
        <v/>
      </c>
    </row>
    <row r="441" ht="13.8" customHeight="1">
      <c r="A441" s="1" t="inlineStr">
        <is>
          <t>X</t>
        </is>
      </c>
      <c r="B441" s="1" t="inlineStr">
        <is>
          <t>PL</t>
        </is>
      </c>
      <c r="C441" s="1" t="inlineStr">
        <is>
          <t>X</t>
        </is>
      </c>
      <c r="D441" s="13" t="inlineStr">
        <is>
          <t>X848000</t>
        </is>
      </c>
      <c r="E441" s="14" t="inlineStr">
        <is>
          <t>DEA</t>
        </is>
      </c>
      <c r="F441" s="14" t="n">
        <v>848000</v>
      </c>
      <c r="G441" s="14" t="n"/>
      <c r="H441" s="13" t="inlineStr">
        <is>
          <t>848000</t>
        </is>
      </c>
      <c r="I441" s="13">
        <f>+VLOOKUP(D441,'[1]BG TND'!$C$1:$C$65531,1,0)</f>
        <v/>
      </c>
      <c r="J441" s="15" t="inlineStr">
        <is>
          <t>Deprn Moulding Dies</t>
        </is>
      </c>
      <c r="K441" s="16" t="n">
        <v>74.42400000000001</v>
      </c>
      <c r="L441" s="16" t="n">
        <v>6573.93</v>
      </c>
      <c r="M441" s="16" t="n">
        <v>1698.36</v>
      </c>
      <c r="N441" s="16" t="n">
        <v>3100.705</v>
      </c>
      <c r="O441" s="17" t="n">
        <v>-5413.802</v>
      </c>
      <c r="P441" s="18" t="n">
        <v>0</v>
      </c>
      <c r="Q441" s="19" t="n">
        <v>0</v>
      </c>
      <c r="R441" s="19" t="n">
        <v>0</v>
      </c>
      <c r="S441" s="19" t="n">
        <v>0</v>
      </c>
      <c r="T441" s="20" t="inlineStr">
        <is>
          <t xml:space="preserve">Dotations aux amortissements et aux provisions </t>
        </is>
      </c>
      <c r="U441" s="20" t="inlineStr">
        <is>
          <t xml:space="preserve">Dotations aux amortissements et aux provisions </t>
        </is>
      </c>
      <c r="V441" s="20" t="inlineStr">
        <is>
          <t>Dotation aux Amortissement des immobilisations corporelles et incorporelles</t>
        </is>
      </c>
      <c r="W441" s="17">
        <f>O441-N441</f>
        <v/>
      </c>
      <c r="X441" s="17">
        <f>#REF!-O441</f>
        <v/>
      </c>
    </row>
    <row r="442" ht="13.8" customHeight="1">
      <c r="A442" s="1" t="inlineStr">
        <is>
          <t>X</t>
        </is>
      </c>
      <c r="B442" s="1" t="inlineStr">
        <is>
          <t>PL</t>
        </is>
      </c>
      <c r="C442" s="1" t="inlineStr">
        <is>
          <t>X</t>
        </is>
      </c>
      <c r="D442" s="13" t="inlineStr">
        <is>
          <t>X849400</t>
        </is>
      </c>
      <c r="E442" s="14" t="inlineStr">
        <is>
          <t>Produits nets sur cessions  des immo</t>
        </is>
      </c>
      <c r="F442" s="14" t="n">
        <v>849400</v>
      </c>
      <c r="G442" s="14" t="n"/>
      <c r="H442" s="13" t="n">
        <v>8494000</v>
      </c>
      <c r="I442" s="13">
        <f>+VLOOKUP(D442,'[1]BG TND'!$C$1:$C$65531,1,0)</f>
        <v/>
      </c>
      <c r="J442" s="15" t="inlineStr">
        <is>
          <t>FA Gains NBV</t>
        </is>
      </c>
      <c r="K442" s="16" t="n">
        <v>-21231.444</v>
      </c>
      <c r="L442" s="16" t="n">
        <v>-964.55</v>
      </c>
      <c r="M442" s="16" t="n">
        <v>-379.3</v>
      </c>
      <c r="N442" s="16" t="n">
        <v>-12431.062</v>
      </c>
      <c r="O442" s="17" t="n">
        <v>0</v>
      </c>
      <c r="P442" s="18" t="n">
        <v>-92016.523</v>
      </c>
      <c r="Q442" s="19" t="n">
        <v>19.003</v>
      </c>
      <c r="R442" s="19" t="n">
        <v>0</v>
      </c>
      <c r="S442" s="19" t="n">
        <v>1919.097</v>
      </c>
      <c r="T442" s="20" t="inlineStr">
        <is>
          <t>Autres gains ordinaires</t>
        </is>
      </c>
      <c r="U442" s="20" t="inlineStr">
        <is>
          <t>Autres gains ordinaires</t>
        </is>
      </c>
      <c r="V442" s="20" t="inlineStr">
        <is>
          <t>Plus ou moins values de cession GAINS</t>
        </is>
      </c>
      <c r="W442" s="17">
        <f>O442-N442</f>
        <v/>
      </c>
      <c r="X442" s="17">
        <f>#REF!-O442</f>
        <v/>
      </c>
    </row>
    <row r="443" ht="13.8" customHeight="1">
      <c r="A443" s="1" t="inlineStr">
        <is>
          <t>X</t>
        </is>
      </c>
      <c r="B443" s="1" t="inlineStr">
        <is>
          <t>PL</t>
        </is>
      </c>
      <c r="C443" s="1" t="inlineStr">
        <is>
          <t>X</t>
        </is>
      </c>
      <c r="D443" s="13" t="inlineStr">
        <is>
          <t>X849700</t>
        </is>
      </c>
      <c r="E443" s="14" t="n"/>
      <c r="F443" s="14" t="n">
        <v>849700</v>
      </c>
      <c r="G443" s="14" t="n"/>
      <c r="H443" s="13" t="inlineStr">
        <is>
          <t>849700</t>
        </is>
      </c>
      <c r="I443" s="13">
        <f>+VLOOKUP(D443,'[1]BG TND'!$C$1:$C$65531,1,0)</f>
        <v/>
      </c>
      <c r="J443" s="15" t="inlineStr">
        <is>
          <t>FA Losses NBV</t>
        </is>
      </c>
      <c r="K443" s="16" t="n">
        <v>-0.005</v>
      </c>
      <c r="L443" s="16" t="n">
        <v>13989.31</v>
      </c>
      <c r="M443" s="16" t="n">
        <v>30255.39</v>
      </c>
      <c r="N443" s="16" t="n">
        <v>10402.601</v>
      </c>
      <c r="O443" s="17" t="n">
        <v>123079.196</v>
      </c>
      <c r="P443" s="18" t="n">
        <v>5944.092</v>
      </c>
      <c r="Q443" s="19" t="n">
        <v>8621.358</v>
      </c>
      <c r="R443" s="19" t="n">
        <v>-4958.306</v>
      </c>
      <c r="S443" s="19" t="n">
        <v>-20013.244</v>
      </c>
      <c r="T443" s="20" t="inlineStr">
        <is>
          <t>Autres pertes ordinaires</t>
        </is>
      </c>
      <c r="U443" s="20" t="inlineStr">
        <is>
          <t>Autres pertes ordinaires</t>
        </is>
      </c>
      <c r="V443" s="20" t="inlineStr">
        <is>
          <t>Plus ou moins values de cession</t>
        </is>
      </c>
      <c r="W443" s="17">
        <f>O443-N443</f>
        <v/>
      </c>
      <c r="X443" s="17">
        <f>#REF!-O443</f>
        <v/>
      </c>
    </row>
    <row r="444" ht="13.5" customHeight="1">
      <c r="A444" s="1" t="inlineStr">
        <is>
          <t>X</t>
        </is>
      </c>
      <c r="B444" s="1" t="inlineStr">
        <is>
          <t>PL</t>
        </is>
      </c>
      <c r="C444" s="1" t="inlineStr">
        <is>
          <t>X</t>
        </is>
      </c>
      <c r="D444" s="13" t="inlineStr">
        <is>
          <t>X849900</t>
        </is>
      </c>
      <c r="E444" s="14" t="inlineStr">
        <is>
          <t>Produits nets sur cessions  des immo</t>
        </is>
      </c>
      <c r="F444" s="14" t="n">
        <v>849900</v>
      </c>
      <c r="G444" s="14" t="n"/>
      <c r="H444" s="13" t="inlineStr">
        <is>
          <t>849900</t>
        </is>
      </c>
      <c r="I444" s="13">
        <f>+VLOOKUP(D444,'[1]BG TND'!$C$1:$C$65531,1,0)</f>
        <v/>
      </c>
      <c r="J444" s="15" t="inlineStr">
        <is>
          <t>FA Disposal Clearing</t>
        </is>
      </c>
      <c r="K444" s="16" t="n">
        <v>-4717.059</v>
      </c>
      <c r="L444" s="16" t="n">
        <v>0</v>
      </c>
      <c r="M444" s="16" t="n">
        <v>0</v>
      </c>
      <c r="N444" s="16" t="n">
        <v>0</v>
      </c>
      <c r="O444" s="17" t="n">
        <v>0</v>
      </c>
      <c r="P444" s="18" t="n">
        <v>0</v>
      </c>
      <c r="Q444" s="19" t="n">
        <v>0</v>
      </c>
      <c r="R444" s="19" t="n">
        <v>0</v>
      </c>
      <c r="S444" s="19" t="n">
        <v>0</v>
      </c>
      <c r="T444" s="20" t="inlineStr">
        <is>
          <t>Autres gains ordinaires</t>
        </is>
      </c>
      <c r="U444" s="20" t="inlineStr">
        <is>
          <t>Autres gains ordinaires</t>
        </is>
      </c>
      <c r="V444" s="20" t="inlineStr">
        <is>
          <t>Plus ou moins values de cession GAINS</t>
        </is>
      </c>
      <c r="W444" s="17">
        <f>O444-N444</f>
        <v/>
      </c>
      <c r="X444" s="17">
        <f>#REF!-O444</f>
        <v/>
      </c>
    </row>
    <row r="445" ht="13.5" customHeight="1">
      <c r="A445" s="1" t="inlineStr">
        <is>
          <t>X</t>
        </is>
      </c>
      <c r="B445" s="1" t="inlineStr">
        <is>
          <t>PL</t>
        </is>
      </c>
      <c r="C445" s="1" t="inlineStr">
        <is>
          <t>X</t>
        </is>
      </c>
      <c r="D445" s="13" t="inlineStr">
        <is>
          <t>X851000</t>
        </is>
      </c>
      <c r="E445" s="14" t="inlineStr">
        <is>
          <t>DEA Logiciel et progiciel</t>
        </is>
      </c>
      <c r="F445" s="14" t="n">
        <v>851000</v>
      </c>
      <c r="G445" s="14" t="n"/>
      <c r="H445" s="13" t="inlineStr">
        <is>
          <t>851000</t>
        </is>
      </c>
      <c r="I445" s="13">
        <f>+VLOOKUP(D445,'[1]BG TND'!$C$1:$C$65531,1,0)</f>
        <v/>
      </c>
      <c r="J445" s="15" t="inlineStr">
        <is>
          <t>Amort Software</t>
        </is>
      </c>
      <c r="K445" s="16" t="n">
        <v>4545.882</v>
      </c>
      <c r="L445" s="16" t="n">
        <v>-0.9399999999999999</v>
      </c>
      <c r="M445" s="16" t="n">
        <v>0</v>
      </c>
      <c r="N445" s="16" t="n">
        <v>-2418.159</v>
      </c>
      <c r="O445" s="17" t="n">
        <v>-1940.198</v>
      </c>
      <c r="P445" s="18" t="n">
        <v>1504.205</v>
      </c>
      <c r="Q445" s="19" t="n">
        <v>435.993</v>
      </c>
      <c r="R445" s="19" t="n">
        <v>0</v>
      </c>
      <c r="S445" s="19" t="n">
        <v>0</v>
      </c>
      <c r="T445" s="20" t="inlineStr">
        <is>
          <t xml:space="preserve">Dotations aux amortissements et aux provisions </t>
        </is>
      </c>
      <c r="U445" s="20" t="inlineStr">
        <is>
          <t xml:space="preserve">Dotations aux amortissements et aux provisions </t>
        </is>
      </c>
      <c r="V445" s="20" t="inlineStr">
        <is>
          <t>Dotation aux Amortissement des immobilisations corporelles et incorporelles</t>
        </is>
      </c>
      <c r="W445" s="17">
        <f>O445-N445</f>
        <v/>
      </c>
      <c r="X445" s="17">
        <f>#REF!-O445</f>
        <v/>
      </c>
    </row>
    <row r="446" ht="13.5" customHeight="1">
      <c r="A446" s="1" t="inlineStr">
        <is>
          <t>X</t>
        </is>
      </c>
      <c r="B446" s="1" t="inlineStr">
        <is>
          <t>PL</t>
        </is>
      </c>
      <c r="C446" s="1" t="inlineStr">
        <is>
          <t>X</t>
        </is>
      </c>
      <c r="D446" s="13" t="inlineStr">
        <is>
          <t>X851500</t>
        </is>
      </c>
      <c r="E446" s="14" t="inlineStr">
        <is>
          <t>DEA ERP</t>
        </is>
      </c>
      <c r="F446" s="14" t="n">
        <v>851500</v>
      </c>
      <c r="G446" s="14" t="n"/>
      <c r="H446" s="13" t="inlineStr">
        <is>
          <t>851500</t>
        </is>
      </c>
      <c r="I446" s="13">
        <f>+VLOOKUP(D446,'[1]BG TND'!$C$1:$C$65531,1,0)</f>
        <v/>
      </c>
      <c r="J446" s="15" t="inlineStr">
        <is>
          <t>Amort ERP Software</t>
        </is>
      </c>
      <c r="K446" s="16" t="n">
        <v>18498.503</v>
      </c>
      <c r="L446" s="16" t="n">
        <v>3179.59</v>
      </c>
      <c r="M446" s="16" t="n">
        <v>2226.07</v>
      </c>
      <c r="N446" s="16" t="n">
        <v>-1743.16</v>
      </c>
      <c r="O446" s="17" t="n">
        <v>-1683.127</v>
      </c>
      <c r="P446" s="18" t="n">
        <v>-51.016</v>
      </c>
      <c r="Q446" s="19" t="n">
        <v>0</v>
      </c>
      <c r="R446" s="19" t="n">
        <v>0</v>
      </c>
      <c r="S446" s="19" t="n">
        <v>0</v>
      </c>
      <c r="T446" s="20" t="inlineStr">
        <is>
          <t xml:space="preserve">Dotations aux amortissements et aux provisions </t>
        </is>
      </c>
      <c r="U446" s="20" t="inlineStr">
        <is>
          <t xml:space="preserve">Dotations aux amortissements et aux provisions </t>
        </is>
      </c>
      <c r="V446" s="20" t="inlineStr">
        <is>
          <t>Dotation aux Amortissement des immobilisations corporelles et incorporelles</t>
        </is>
      </c>
      <c r="W446" s="17">
        <f>O446-N446</f>
        <v/>
      </c>
      <c r="X446" s="17">
        <f>#REF!-O446</f>
        <v/>
      </c>
    </row>
    <row r="447" ht="13.5" customHeight="1">
      <c r="A447" s="1" t="inlineStr">
        <is>
          <t>X</t>
        </is>
      </c>
      <c r="B447" s="1" t="inlineStr">
        <is>
          <t>PL</t>
        </is>
      </c>
      <c r="C447" s="1" t="inlineStr">
        <is>
          <t>X</t>
        </is>
      </c>
      <c r="D447" s="13" t="inlineStr">
        <is>
          <t>X852000</t>
        </is>
      </c>
      <c r="E447" s="14" t="inlineStr">
        <is>
          <t>dot amort Immobilisations incorporelles</t>
        </is>
      </c>
      <c r="F447" s="14" t="n">
        <v>852000</v>
      </c>
      <c r="G447" s="14" t="n"/>
      <c r="H447" s="13" t="inlineStr">
        <is>
          <t>852000</t>
        </is>
      </c>
      <c r="I447" s="13">
        <f>+VLOOKUP(D447,'[1]BG TND'!$C$1:$C$65531,1,0)</f>
        <v/>
      </c>
      <c r="J447" s="15" t="inlineStr">
        <is>
          <t>Amort Goodwill</t>
        </is>
      </c>
      <c r="K447" s="16" t="n">
        <v>82620.626</v>
      </c>
      <c r="L447" s="16" t="n">
        <v>92193.09</v>
      </c>
      <c r="M447" s="16" t="n">
        <v>92153.24000000001</v>
      </c>
      <c r="N447" s="16" t="n">
        <v>92153.239</v>
      </c>
      <c r="O447" s="17" t="n">
        <v>23038.309</v>
      </c>
      <c r="P447" s="18" t="n">
        <v>0</v>
      </c>
      <c r="Q447" s="19" t="n">
        <v>0</v>
      </c>
      <c r="R447" s="19" t="n">
        <v>0</v>
      </c>
      <c r="S447" s="19" t="n">
        <v>0</v>
      </c>
      <c r="T447" s="20" t="inlineStr">
        <is>
          <t xml:space="preserve">Dotations aux amortissements et aux provisions </t>
        </is>
      </c>
      <c r="U447" s="20" t="inlineStr">
        <is>
          <t xml:space="preserve">Dotations aux amortissements et aux provisions </t>
        </is>
      </c>
      <c r="V447" s="20" t="inlineStr">
        <is>
          <t>Dotation aux Amortissement des immobilisations corporelles et incorporelles</t>
        </is>
      </c>
      <c r="W447" s="17">
        <f>O447-N447</f>
        <v/>
      </c>
      <c r="X447" s="17">
        <f>#REF!-O447</f>
        <v/>
      </c>
    </row>
    <row r="448" ht="14.4" customHeight="1">
      <c r="A448" s="1" t="inlineStr">
        <is>
          <t>X</t>
        </is>
      </c>
      <c r="B448" s="1" t="inlineStr">
        <is>
          <t>PL</t>
        </is>
      </c>
      <c r="C448" s="1" t="inlineStr">
        <is>
          <t>X</t>
        </is>
      </c>
      <c r="D448" s="33" t="inlineStr">
        <is>
          <t>X852001</t>
        </is>
      </c>
      <c r="E448" s="25" t="n"/>
      <c r="F448" s="25" t="n"/>
      <c r="G448" s="25" t="n"/>
      <c r="H448" s="33" t="n">
        <v>8520001</v>
      </c>
      <c r="I448" s="13">
        <f>+VLOOKUP(D448,'[1]BG TND'!$C$1:$C$65531,1,0)</f>
        <v/>
      </c>
      <c r="J448" t="inlineStr">
        <is>
          <t>Impairment - Goodwill</t>
        </is>
      </c>
      <c r="O448" s="35" t="n">
        <v>-592156.95</v>
      </c>
      <c r="P448" s="36" t="n">
        <v>0</v>
      </c>
      <c r="Q448" s="37" t="n">
        <v>0</v>
      </c>
      <c r="R448" s="37" t="n">
        <v>0</v>
      </c>
      <c r="S448" s="37" t="n">
        <v>0</v>
      </c>
      <c r="U448" s="20" t="inlineStr">
        <is>
          <t xml:space="preserve">Dotations aux amortissements et aux provisions </t>
        </is>
      </c>
      <c r="V448" s="40" t="inlineStr">
        <is>
          <t>Dotation aux Amortissement des immobilisations corporelles et incorporelles</t>
        </is>
      </c>
    </row>
    <row r="449" ht="14.4" customHeight="1">
      <c r="A449" s="1" t="inlineStr">
        <is>
          <t>BS</t>
        </is>
      </c>
      <c r="B449" s="1" t="inlineStr">
        <is>
          <t>BS</t>
        </is>
      </c>
      <c r="C449" s="1" t="inlineStr">
        <is>
          <t>1</t>
        </is>
      </c>
      <c r="D449" s="33" t="n">
        <v>1617000</v>
      </c>
      <c r="H449" s="3" t="n">
        <v>1617000</v>
      </c>
      <c r="I449" s="13">
        <f>+VLOOKUP(D449,'[1]BG TND'!$C$1:$C$65531,1,0)</f>
        <v/>
      </c>
      <c r="J449" s="1" t="inlineStr">
        <is>
          <t>Irrecoverable Debts External</t>
        </is>
      </c>
      <c r="P449" s="18" t="n">
        <v>-29950.503</v>
      </c>
      <c r="Q449" s="19" t="n">
        <v>31040.68</v>
      </c>
      <c r="R449" s="19" t="n">
        <v>31065.04</v>
      </c>
      <c r="S449" s="19" t="n">
        <v>31703.654</v>
      </c>
      <c r="U449" s="20" t="inlineStr">
        <is>
          <t>Clients et comptes rattachés</t>
        </is>
      </c>
      <c r="V449" s="1" t="inlineStr">
        <is>
          <t>Client hors groupe</t>
        </is>
      </c>
      <c r="W449" s="17">
        <f>#REF!-O449</f>
        <v/>
      </c>
      <c r="X449" s="17">
        <f>#REF!-O449</f>
        <v/>
      </c>
    </row>
    <row r="450" ht="14.4" customHeight="1">
      <c r="A450" s="1" t="inlineStr">
        <is>
          <t>BS</t>
        </is>
      </c>
      <c r="B450" s="1" t="inlineStr">
        <is>
          <t>BS</t>
        </is>
      </c>
      <c r="C450" s="1" t="inlineStr">
        <is>
          <t>1</t>
        </is>
      </c>
      <c r="D450" s="33" t="n">
        <v>1710130</v>
      </c>
      <c r="H450" s="3" t="n">
        <v>1710130</v>
      </c>
      <c r="I450" s="13">
        <f>+VLOOKUP(D450,'[1]BG TND'!$C$1:$C$65531,1,0)</f>
        <v/>
      </c>
      <c r="J450" s="1" t="inlineStr">
        <is>
          <t>VAT Others</t>
        </is>
      </c>
      <c r="P450" s="18" t="n">
        <v>36848.984</v>
      </c>
      <c r="Q450" s="19" t="n">
        <v>499222.102</v>
      </c>
      <c r="R450" s="19" t="n">
        <v>784944.044</v>
      </c>
      <c r="S450" s="19" t="n">
        <v>0</v>
      </c>
      <c r="U450" s="20" t="inlineStr">
        <is>
          <t>Autres passifs courants</t>
        </is>
      </c>
      <c r="V450" s="20" t="inlineStr">
        <is>
          <t>Etat impôts &amp; taxes</t>
        </is>
      </c>
      <c r="W450" s="17">
        <f>#REF!-O450</f>
        <v/>
      </c>
      <c r="X450" s="17">
        <f>#REF!-O450</f>
        <v/>
      </c>
    </row>
    <row r="451" ht="14.4" customHeight="1">
      <c r="A451" s="1" t="inlineStr">
        <is>
          <t>BS</t>
        </is>
      </c>
      <c r="B451" s="1" t="inlineStr">
        <is>
          <t>BS</t>
        </is>
      </c>
      <c r="C451" s="1" t="inlineStr">
        <is>
          <t>2</t>
        </is>
      </c>
      <c r="D451" s="57" t="n">
        <v>2177100</v>
      </c>
      <c r="H451" s="58" t="n">
        <v>2177100</v>
      </c>
      <c r="I451" s="13">
        <f>+VLOOKUP(D451,'[1]BG TND'!$C$1:$C$65531,1,0)</f>
        <v/>
      </c>
      <c r="J451" s="1" t="inlineStr">
        <is>
          <t>Leased Car Assets - RoU</t>
        </is>
      </c>
      <c r="P451" s="18" t="n">
        <v>1570698.08</v>
      </c>
      <c r="Q451" s="19" t="n">
        <v>1534264</v>
      </c>
      <c r="R451" s="19" t="n">
        <v>1435988.94</v>
      </c>
      <c r="S451" s="19" t="n">
        <v>-101818.13</v>
      </c>
      <c r="U451" s="20" t="inlineStr">
        <is>
          <t>Immobilisations corporelles</t>
        </is>
      </c>
      <c r="V451" s="20" t="inlineStr">
        <is>
          <t>Matériel de transport</t>
        </is>
      </c>
      <c r="W451" s="17">
        <f>#REF!-O451</f>
        <v/>
      </c>
      <c r="X451" s="17">
        <f>#REF!-O451</f>
        <v/>
      </c>
    </row>
    <row r="452" ht="14.4" customHeight="1">
      <c r="A452" s="1" t="inlineStr">
        <is>
          <t>BS</t>
        </is>
      </c>
      <c r="B452" s="1" t="inlineStr">
        <is>
          <t>BS</t>
        </is>
      </c>
      <c r="C452" s="1" t="inlineStr">
        <is>
          <t>2</t>
        </is>
      </c>
      <c r="D452" s="57" t="n">
        <v>2277100</v>
      </c>
      <c r="H452" s="58" t="n">
        <v>2277100</v>
      </c>
      <c r="I452" s="13">
        <f>+VLOOKUP(D452,'[1]BG TND'!$C$1:$C$65531,1,0)</f>
        <v/>
      </c>
      <c r="J452" s="59" t="inlineStr">
        <is>
          <t>Acc Amortisation Leased Cars - RoU</t>
        </is>
      </c>
      <c r="P452" s="18" t="n">
        <v>-189455.14</v>
      </c>
      <c r="Q452" s="19" t="n">
        <v>-675982.96</v>
      </c>
      <c r="R452" s="19" t="n">
        <v>-999204.79</v>
      </c>
      <c r="S452" s="19" t="n">
        <v>155649.65</v>
      </c>
      <c r="U452" s="20" t="inlineStr">
        <is>
          <t>Moins: Amortissements IC</t>
        </is>
      </c>
      <c r="V452" s="20" t="inlineStr">
        <is>
          <t>at materiel de transport</t>
        </is>
      </c>
      <c r="W452" s="17">
        <f>#REF!-O452</f>
        <v/>
      </c>
      <c r="X452" s="17">
        <f>#REF!-O452</f>
        <v/>
      </c>
    </row>
    <row r="453" ht="14.4" customHeight="1">
      <c r="A453" s="1" t="inlineStr">
        <is>
          <t>BS</t>
        </is>
      </c>
      <c r="B453" s="1" t="inlineStr">
        <is>
          <t>BS</t>
        </is>
      </c>
      <c r="C453" s="1" t="inlineStr">
        <is>
          <t>3</t>
        </is>
      </c>
      <c r="D453" s="33" t="n">
        <v>3710130</v>
      </c>
      <c r="H453" s="3" t="n">
        <v>3710130</v>
      </c>
      <c r="I453" s="13">
        <f>+VLOOKUP(D453,'[1]BG TND'!$C$1:$C$65531,1,0)</f>
        <v/>
      </c>
      <c r="J453" s="1" t="inlineStr">
        <is>
          <t>VAT Others</t>
        </is>
      </c>
      <c r="P453" s="18" t="n">
        <v>-36848.984</v>
      </c>
      <c r="Q453" s="19" t="n">
        <v>-499222.102</v>
      </c>
      <c r="R453" s="19" t="n">
        <v>-784944.044</v>
      </c>
      <c r="S453" s="19" t="n">
        <v>0</v>
      </c>
      <c r="U453" s="20" t="inlineStr">
        <is>
          <t>Autres passifs courants</t>
        </is>
      </c>
      <c r="V453" s="20" t="inlineStr">
        <is>
          <t>Etat impôts &amp; taxes</t>
        </is>
      </c>
      <c r="W453" s="17">
        <f>#REF!-O453</f>
        <v/>
      </c>
      <c r="X453" s="17">
        <f>#REF!-O453</f>
        <v/>
      </c>
    </row>
    <row r="454" ht="14.4" customHeight="1">
      <c r="A454" s="1" t="inlineStr">
        <is>
          <t>BS</t>
        </is>
      </c>
      <c r="B454" s="1" t="inlineStr">
        <is>
          <t>BS</t>
        </is>
      </c>
      <c r="C454" s="1" t="inlineStr">
        <is>
          <t>3</t>
        </is>
      </c>
      <c r="D454" s="33" t="n">
        <v>3820360</v>
      </c>
      <c r="H454" s="3" t="n">
        <v>3820360</v>
      </c>
      <c r="I454" s="13">
        <f>+VLOOKUP(D454,'[1]BG TND'!$C$1:$C$65531,1,0)</f>
        <v/>
      </c>
      <c r="J454" s="1" t="inlineStr">
        <is>
          <t>Acc Expense Eur SBU</t>
        </is>
      </c>
      <c r="P454" s="18" t="n">
        <v>-7367514.865</v>
      </c>
      <c r="Q454" s="19" t="n">
        <v>-615672.398</v>
      </c>
      <c r="R454" s="19" t="n">
        <v>979327.861</v>
      </c>
      <c r="S454" s="19" t="n">
        <v>-6844198.468</v>
      </c>
      <c r="U454" s="20" t="inlineStr">
        <is>
          <t>Autres Passifs courants</t>
        </is>
      </c>
      <c r="V454" s="60" t="inlineStr">
        <is>
          <t>Charges à payer</t>
        </is>
      </c>
      <c r="W454" s="17">
        <f>#REF!-O454</f>
        <v/>
      </c>
      <c r="X454" s="17">
        <f>#REF!-O454</f>
        <v/>
      </c>
    </row>
    <row r="455" ht="14.4" customHeight="1">
      <c r="A455" s="1" t="inlineStr">
        <is>
          <t>BS</t>
        </is>
      </c>
      <c r="B455" s="1" t="inlineStr">
        <is>
          <t>BS</t>
        </is>
      </c>
      <c r="C455" s="1" t="inlineStr">
        <is>
          <t>3</t>
        </is>
      </c>
      <c r="D455" s="33" t="n">
        <v>3825000</v>
      </c>
      <c r="H455" s="3" t="n">
        <v>3825000</v>
      </c>
      <c r="I455" s="13">
        <f>+VLOOKUP(D455,'[1]BG TND'!$C$1:$C$65531,1,0)</f>
        <v/>
      </c>
      <c r="J455" s="1" t="inlineStr">
        <is>
          <t>Deferred Income</t>
        </is>
      </c>
      <c r="P455" s="18" t="n">
        <v>-291648.887</v>
      </c>
      <c r="Q455" s="19" t="n">
        <v>-117812.221</v>
      </c>
      <c r="R455" s="19" t="n">
        <v>296959.8</v>
      </c>
      <c r="S455" s="19" t="n">
        <v>-14034.795</v>
      </c>
      <c r="U455" s="20" t="inlineStr">
        <is>
          <t>Autres Passifs courants</t>
        </is>
      </c>
      <c r="V455" s="20" t="inlineStr">
        <is>
          <t>Produits constatés d'avance</t>
        </is>
      </c>
      <c r="W455" s="17">
        <f>#REF!-O455</f>
        <v/>
      </c>
      <c r="X455" s="17">
        <f>#REF!-O455</f>
        <v/>
      </c>
      <c r="Y455" s="1" t="inlineStr">
        <is>
          <t>X</t>
        </is>
      </c>
    </row>
    <row r="456" ht="13.5" customHeight="1">
      <c r="A456" s="1" t="inlineStr">
        <is>
          <t>PL</t>
        </is>
      </c>
      <c r="B456" s="1" t="inlineStr">
        <is>
          <t>PL</t>
        </is>
      </c>
      <c r="C456" s="1" t="inlineStr">
        <is>
          <t>5</t>
        </is>
      </c>
      <c r="D456" s="33" t="n">
        <v>5450100</v>
      </c>
      <c r="H456" s="3" t="n">
        <v>5450100</v>
      </c>
      <c r="I456" s="13">
        <f>+VLOOKUP(D456,'[1]BG TND'!$C$1:$C$65531,1,0)</f>
        <v/>
      </c>
      <c r="J456" s="1" t="inlineStr">
        <is>
          <t>Line Stop Claim External</t>
        </is>
      </c>
      <c r="P456" s="18" t="n">
        <v>-242756.708</v>
      </c>
      <c r="Q456" s="19" t="n">
        <v>0</v>
      </c>
      <c r="R456" s="19" t="n">
        <v>0</v>
      </c>
      <c r="S456" s="19" t="n">
        <v>0</v>
      </c>
      <c r="U456" s="20" t="inlineStr">
        <is>
          <t>Autres produits d'exploitation</t>
        </is>
      </c>
      <c r="V456" s="41" t="inlineStr">
        <is>
          <t>Transferts de charges</t>
        </is>
      </c>
      <c r="W456" s="17">
        <f>O456-N456</f>
        <v/>
      </c>
      <c r="X456" s="17">
        <f>#REF!-O456</f>
        <v/>
      </c>
    </row>
    <row r="457" ht="14.4" customHeight="1">
      <c r="A457" s="1" t="inlineStr">
        <is>
          <t>PL</t>
        </is>
      </c>
      <c r="B457" s="1" t="inlineStr">
        <is>
          <t>PL</t>
        </is>
      </c>
      <c r="C457" s="1" t="inlineStr">
        <is>
          <t>6</t>
        </is>
      </c>
      <c r="D457" s="33" t="n">
        <v>6720000</v>
      </c>
      <c r="H457" s="3" t="n">
        <v>6720000</v>
      </c>
      <c r="I457" s="13">
        <f>+VLOOKUP(D457,'[1]BG TND'!$C$1:$C$65531,1,0)</f>
        <v/>
      </c>
      <c r="J457" s="1" t="inlineStr">
        <is>
          <t>Inventory Provision WAST</t>
        </is>
      </c>
      <c r="P457" s="18" t="n">
        <v>922882.499</v>
      </c>
      <c r="Q457" s="19" t="n">
        <v>1279350.815</v>
      </c>
      <c r="R457" s="19" t="n">
        <v>767600.799</v>
      </c>
      <c r="S457" s="19" t="n">
        <v>-2303325.905</v>
      </c>
      <c r="U457" s="20" t="inlineStr">
        <is>
          <t xml:space="preserve">Dotations aux amortissements et aux provisions </t>
        </is>
      </c>
      <c r="V457" s="20" t="inlineStr">
        <is>
          <t>Dotation aux provisions pour dépréciation des stocks</t>
        </is>
      </c>
    </row>
    <row r="458" ht="14.4" customHeight="1">
      <c r="A458" s="1" t="inlineStr">
        <is>
          <t>PL</t>
        </is>
      </c>
      <c r="B458" s="1" t="inlineStr">
        <is>
          <t>PL</t>
        </is>
      </c>
      <c r="C458" s="1" t="inlineStr">
        <is>
          <t>5</t>
        </is>
      </c>
      <c r="D458" s="33" t="n">
        <v>5210330</v>
      </c>
      <c r="H458" s="3" t="n">
        <v>5210330</v>
      </c>
      <c r="I458" s="13">
        <f>+VLOOKUP(D458,'[1]BG TND'!$C$1:$C$65531,1,0)</f>
        <v/>
      </c>
      <c r="J458" s="1" t="inlineStr">
        <is>
          <t>Tooling Revenue - Intra YEL Group</t>
        </is>
      </c>
      <c r="P458" s="18" t="n">
        <v>-406.92</v>
      </c>
      <c r="Q458" s="19" t="n">
        <v>0</v>
      </c>
      <c r="R458" s="19" t="n">
        <v>-893.087</v>
      </c>
      <c r="S458" s="19" t="n">
        <v>-68.791</v>
      </c>
      <c r="U458" s="20" t="inlineStr">
        <is>
          <t>Autres produits d'exploitation</t>
        </is>
      </c>
      <c r="V458" s="20" t="inlineStr">
        <is>
          <t>Produits divers</t>
        </is>
      </c>
    </row>
    <row r="459" ht="14.4" customHeight="1">
      <c r="A459" s="1" t="inlineStr">
        <is>
          <t>PL</t>
        </is>
      </c>
      <c r="B459" s="1" t="inlineStr">
        <is>
          <t>PL</t>
        </is>
      </c>
      <c r="C459" s="1" t="inlineStr">
        <is>
          <t>5</t>
        </is>
      </c>
      <c r="D459" s="33" t="n">
        <v>5369360</v>
      </c>
      <c r="H459" s="3" t="n">
        <v>5369360</v>
      </c>
      <c r="I459" s="13">
        <f>+VLOOKUP(D459,'[1]BG TND'!$C$1:$C$65531,1,0)</f>
        <v/>
      </c>
      <c r="J459" s="1" t="inlineStr">
        <is>
          <t>All other recharges</t>
        </is>
      </c>
      <c r="P459" s="18" t="n">
        <v>-1248375.289</v>
      </c>
      <c r="Q459" s="19" t="n">
        <v>-2048687.771</v>
      </c>
      <c r="R459" s="19" t="n">
        <v>-3716880.038</v>
      </c>
      <c r="S459" s="19" t="n">
        <v>0</v>
      </c>
      <c r="U459" s="20" t="inlineStr">
        <is>
          <t>Autres produits d'exploitation</t>
        </is>
      </c>
      <c r="V459" s="20" t="inlineStr">
        <is>
          <t>Transferts de charges</t>
        </is>
      </c>
    </row>
    <row r="460" ht="14.4" customHeight="1">
      <c r="A460" s="1" t="inlineStr">
        <is>
          <t>PL</t>
        </is>
      </c>
      <c r="B460" s="1" t="inlineStr">
        <is>
          <t>PL</t>
        </is>
      </c>
      <c r="C460" s="1" t="inlineStr">
        <is>
          <t>5</t>
        </is>
      </c>
      <c r="D460" s="33" t="n">
        <v>5610360</v>
      </c>
      <c r="H460" s="3" t="n">
        <v>5610360</v>
      </c>
      <c r="I460" s="13">
        <f>+VLOOKUP(D460,'[1]BG TND'!$C$1:$C$65531,1,0)</f>
        <v/>
      </c>
      <c r="J460" s="1" t="inlineStr">
        <is>
          <t>Other sales scrap - Europe SBU</t>
        </is>
      </c>
      <c r="P460" s="18" t="n">
        <v>-307295.384</v>
      </c>
      <c r="Q460" s="19" t="n">
        <v>-136329.409</v>
      </c>
      <c r="R460" s="19" t="n">
        <v>0</v>
      </c>
      <c r="S460" s="19" t="n">
        <v>-268910.425</v>
      </c>
      <c r="U460" s="20" t="inlineStr">
        <is>
          <t>Autres produits d'exploitation</t>
        </is>
      </c>
      <c r="V460" s="20" t="inlineStr">
        <is>
          <t>Transferts de charges</t>
        </is>
      </c>
    </row>
    <row r="461" ht="14.4" customHeight="1">
      <c r="A461" s="1" t="inlineStr">
        <is>
          <t>PL</t>
        </is>
      </c>
      <c r="B461" s="1" t="inlineStr">
        <is>
          <t>PL</t>
        </is>
      </c>
      <c r="C461" s="1" t="inlineStr">
        <is>
          <t>7</t>
        </is>
      </c>
      <c r="D461" s="33" t="n">
        <v>7901200</v>
      </c>
      <c r="H461" s="3" t="n">
        <v>7901200</v>
      </c>
      <c r="I461" s="13">
        <f>+VLOOKUP(D461,'[1]BG TND'!$C$1:$C$65531,1,0)</f>
        <v/>
      </c>
      <c r="J461" s="1" t="inlineStr">
        <is>
          <t>External IT Service and Support</t>
        </is>
      </c>
      <c r="P461" s="18" t="n">
        <v>2173.3</v>
      </c>
      <c r="Q461" s="19" t="n">
        <v>0</v>
      </c>
      <c r="R461" s="19" t="n">
        <v>0</v>
      </c>
      <c r="S461" s="19" t="n">
        <v>0</v>
      </c>
      <c r="U461" s="20" t="inlineStr">
        <is>
          <t>Autres Charges d'exploitation</t>
        </is>
      </c>
      <c r="V461" s="20" t="inlineStr">
        <is>
          <t>Rémunération honoraires et intermédiaire</t>
        </is>
      </c>
    </row>
    <row r="462" ht="14.4" customHeight="1">
      <c r="A462" s="1" t="inlineStr">
        <is>
          <t>PL</t>
        </is>
      </c>
      <c r="B462" s="1" t="inlineStr">
        <is>
          <t>PL</t>
        </is>
      </c>
      <c r="C462" s="1" t="inlineStr">
        <is>
          <t>7</t>
        </is>
      </c>
      <c r="D462" s="33" t="n">
        <v>7902300</v>
      </c>
      <c r="H462" s="3" t="n">
        <v>7902300</v>
      </c>
      <c r="I462" s="13">
        <f>+VLOOKUP(D462,'[1]BG TND'!$C$1:$C$65531,1,0)</f>
        <v/>
      </c>
      <c r="J462" s="1" t="inlineStr">
        <is>
          <t>Other Services</t>
        </is>
      </c>
      <c r="P462" s="18" t="n">
        <v>9000</v>
      </c>
      <c r="Q462" s="19" t="n">
        <v>0</v>
      </c>
      <c r="R462" s="19" t="n">
        <v>0</v>
      </c>
      <c r="S462" s="19" t="n">
        <v>0</v>
      </c>
      <c r="U462" s="20" t="inlineStr">
        <is>
          <t>Autres Charges d'exploitation</t>
        </is>
      </c>
      <c r="V462" s="20" t="inlineStr">
        <is>
          <t>Rémunération honoraires et intermédiaire</t>
        </is>
      </c>
    </row>
    <row r="463" ht="13.5" customHeight="1">
      <c r="A463" s="1" t="inlineStr">
        <is>
          <t>PL</t>
        </is>
      </c>
      <c r="B463" s="1" t="inlineStr">
        <is>
          <t>PL</t>
        </is>
      </c>
      <c r="C463" s="1" t="inlineStr">
        <is>
          <t>8</t>
        </is>
      </c>
      <c r="D463" s="33" t="n">
        <v>8230000</v>
      </c>
      <c r="H463" s="3" t="n">
        <v>8230000</v>
      </c>
      <c r="I463" s="13">
        <f>+VLOOKUP(D463,'[1]BG TND'!$C$1:$C$65531,1,0)</f>
        <v/>
      </c>
      <c r="J463" s="1" t="inlineStr">
        <is>
          <t>Communications - Video-conferencing</t>
        </is>
      </c>
      <c r="P463" s="18" t="n">
        <v>8850</v>
      </c>
      <c r="Q463" s="19" t="n">
        <v>0</v>
      </c>
      <c r="R463" s="19" t="n">
        <v>0</v>
      </c>
      <c r="S463" s="19" t="n">
        <v>0</v>
      </c>
      <c r="U463" s="20" t="inlineStr">
        <is>
          <t>Autres Charges d'exploitation</t>
        </is>
      </c>
      <c r="V463" s="20" t="inlineStr">
        <is>
          <t>Publicité Publication et relation publiques</t>
        </is>
      </c>
    </row>
    <row r="464" ht="14.4" customHeight="1">
      <c r="A464" s="1" t="inlineStr">
        <is>
          <t>PL</t>
        </is>
      </c>
      <c r="B464" s="1" t="inlineStr">
        <is>
          <t>PL</t>
        </is>
      </c>
      <c r="C464" s="1" t="inlineStr">
        <is>
          <t>8</t>
        </is>
      </c>
      <c r="D464" s="57" t="n">
        <v>8477000</v>
      </c>
      <c r="H464" s="58" t="n">
        <v>8477000</v>
      </c>
      <c r="I464" s="13">
        <f>+VLOOKUP(D464,'[1]BG TND'!$C$1:$C$65531,1,0)</f>
        <v/>
      </c>
      <c r="J464" s="1" t="inlineStr">
        <is>
          <t>Depr Car Leases</t>
        </is>
      </c>
      <c r="P464" s="18" t="n">
        <v>189455.14</v>
      </c>
      <c r="Q464" s="19" t="n">
        <v>541218.42</v>
      </c>
      <c r="R464" s="19" t="n">
        <v>523171.97</v>
      </c>
      <c r="S464" s="19" t="n">
        <v>459682.93</v>
      </c>
      <c r="U464" s="20" t="inlineStr">
        <is>
          <t xml:space="preserve">Dotations aux amortissements et aux provisions </t>
        </is>
      </c>
      <c r="V464" s="20" t="inlineStr">
        <is>
          <t>Dotation aux Amortissement des immobilisations corporelles et incorporelles</t>
        </is>
      </c>
    </row>
    <row r="465" ht="14.4" customHeight="1">
      <c r="A465" s="1" t="inlineStr">
        <is>
          <t>PL</t>
        </is>
      </c>
      <c r="B465" s="1" t="inlineStr">
        <is>
          <t>PL</t>
        </is>
      </c>
      <c r="C465" s="1" t="inlineStr">
        <is>
          <t>8</t>
        </is>
      </c>
      <c r="D465" s="33" t="n">
        <v>8494000</v>
      </c>
      <c r="H465" s="3" t="n">
        <v>8494000</v>
      </c>
      <c r="I465" s="13">
        <f>+VLOOKUP(D465,'[1]BG TND'!$C$1:$C$65531,1,0)</f>
        <v/>
      </c>
      <c r="J465" s="1" t="inlineStr">
        <is>
          <t>Fixed Asset Gains - Net Book Value</t>
        </is>
      </c>
      <c r="P465" s="18" t="n">
        <v>115159.188</v>
      </c>
      <c r="Q465" s="19" t="n">
        <v>-28669.158</v>
      </c>
      <c r="R465" s="19" t="n">
        <v>-39981.482</v>
      </c>
      <c r="S465" s="19" t="n">
        <v>-136372.463</v>
      </c>
      <c r="U465" s="20" t="inlineStr">
        <is>
          <t>Autres gains ordinaires</t>
        </is>
      </c>
      <c r="V465" s="20" t="inlineStr">
        <is>
          <t>Plus ou moins values de cession GAINS</t>
        </is>
      </c>
    </row>
    <row r="466" ht="14.4" customHeight="1">
      <c r="A466" s="1" t="inlineStr">
        <is>
          <t>PL</t>
        </is>
      </c>
      <c r="B466" s="1" t="inlineStr">
        <is>
          <t>PL</t>
        </is>
      </c>
      <c r="C466" s="1" t="inlineStr">
        <is>
          <t>9</t>
        </is>
      </c>
      <c r="D466" s="33" t="n">
        <v>9430000</v>
      </c>
      <c r="H466" s="3" t="n">
        <v>9430000</v>
      </c>
      <c r="I466" s="13">
        <f>+VLOOKUP(D466,'[1]BG TND'!$C$1:$C$65531,1,0)</f>
        <v/>
      </c>
      <c r="J466" s="1" t="inlineStr">
        <is>
          <t>Usance Interest</t>
        </is>
      </c>
      <c r="P466" s="18" t="n">
        <v>9231.120000000001</v>
      </c>
      <c r="Q466" s="19" t="n">
        <v>0</v>
      </c>
      <c r="R466" s="19" t="n">
        <v>905.342</v>
      </c>
      <c r="S466" s="19" t="n">
        <v>0</v>
      </c>
      <c r="U466" s="20" t="inlineStr">
        <is>
          <t>Charges financières nettes</t>
        </is>
      </c>
      <c r="V466" s="41" t="inlineStr">
        <is>
          <t>Interêts légaux sur Litige</t>
        </is>
      </c>
    </row>
    <row r="467" ht="14.4" customHeight="1">
      <c r="A467" s="1" t="inlineStr">
        <is>
          <t>PL</t>
        </is>
      </c>
      <c r="B467" s="1" t="inlineStr">
        <is>
          <t>PL</t>
        </is>
      </c>
      <c r="C467" s="1" t="inlineStr">
        <is>
          <t>9</t>
        </is>
      </c>
      <c r="D467" s="57" t="n">
        <v>9427000</v>
      </c>
      <c r="H467" s="58" t="n">
        <v>9427000</v>
      </c>
      <c r="I467" s="13">
        <f>+VLOOKUP(D467,'[1]BG TND'!$C$1:$C$65531,1,0)</f>
        <v/>
      </c>
      <c r="J467" s="1" t="inlineStr">
        <is>
          <t>Int Exp Car Leases</t>
        </is>
      </c>
      <c r="P467" s="18" t="n">
        <v>18153.14</v>
      </c>
      <c r="Q467" s="19" t="n">
        <v>46834.62</v>
      </c>
      <c r="R467" s="19" t="n">
        <v>26611.19</v>
      </c>
      <c r="S467" s="19" t="n">
        <v>10914.87</v>
      </c>
      <c r="U467" s="20" t="inlineStr">
        <is>
          <t>Charges financières nettes</t>
        </is>
      </c>
      <c r="V467" s="1" t="inlineStr">
        <is>
          <t>zero</t>
        </is>
      </c>
    </row>
    <row r="468" ht="14.4" customHeight="1">
      <c r="A468" s="1" t="inlineStr">
        <is>
          <t>PL</t>
        </is>
      </c>
      <c r="B468" s="1" t="inlineStr">
        <is>
          <t>PL</t>
        </is>
      </c>
      <c r="C468" s="1" t="inlineStr">
        <is>
          <t>9</t>
        </is>
      </c>
      <c r="D468" s="33" t="n">
        <v>9520000</v>
      </c>
      <c r="H468" s="3" t="n">
        <v>9520000</v>
      </c>
      <c r="I468" s="13">
        <f>+VLOOKUP(D468,'[1]BG TND'!$C$1:$C$65531,1,0)</f>
        <v/>
      </c>
      <c r="J468" s="1" t="inlineStr">
        <is>
          <t>Intercompany true up - Expense</t>
        </is>
      </c>
      <c r="P468" s="18" t="n">
        <v>7367514.865</v>
      </c>
      <c r="Q468" s="19" t="n">
        <v>124476.8</v>
      </c>
      <c r="R468" s="19" t="n">
        <v>0</v>
      </c>
      <c r="S468" s="19" t="n">
        <v>0</v>
      </c>
      <c r="U468" s="20" t="inlineStr">
        <is>
          <t>Revenus</t>
        </is>
      </c>
      <c r="V468" s="41" t="inlineStr">
        <is>
          <t>Produit fini</t>
        </is>
      </c>
    </row>
    <row r="469" ht="14.4" customHeight="1">
      <c r="A469" s="1" t="inlineStr">
        <is>
          <t>X</t>
        </is>
      </c>
      <c r="B469" s="1" t="inlineStr">
        <is>
          <t>BS</t>
        </is>
      </c>
      <c r="C469" s="1" t="inlineStr">
        <is>
          <t>X</t>
        </is>
      </c>
      <c r="D469" s="61" t="inlineStr">
        <is>
          <t>X217710</t>
        </is>
      </c>
      <c r="H469" s="61" t="n">
        <v>217710</v>
      </c>
      <c r="I469" s="13">
        <f>+VLOOKUP(D469,'[1]BG TND'!$C$1:$C$65531,1,0)</f>
        <v/>
      </c>
      <c r="J469" s="1" t="inlineStr">
        <is>
          <t>Leased Car Assets - RoU</t>
        </is>
      </c>
      <c r="P469" s="18" t="n">
        <v>-1570698.08</v>
      </c>
      <c r="Q469" s="19" t="n">
        <v>-1534264</v>
      </c>
      <c r="R469" s="19" t="n">
        <v>-1435988.94</v>
      </c>
      <c r="S469" s="19" t="n">
        <v>101818.13</v>
      </c>
      <c r="U469" s="20" t="inlineStr">
        <is>
          <t>Immobilisations corporelles</t>
        </is>
      </c>
      <c r="V469" s="20" t="inlineStr">
        <is>
          <t>Matériel de transport</t>
        </is>
      </c>
    </row>
    <row r="470" ht="14.4" customHeight="1">
      <c r="A470" s="1" t="inlineStr">
        <is>
          <t>X</t>
        </is>
      </c>
      <c r="B470" s="1" t="inlineStr">
        <is>
          <t>BS</t>
        </is>
      </c>
      <c r="C470" s="1" t="inlineStr">
        <is>
          <t>X</t>
        </is>
      </c>
      <c r="D470" s="61" t="inlineStr">
        <is>
          <t>X227710</t>
        </is>
      </c>
      <c r="H470" s="61" t="n">
        <v>227710</v>
      </c>
      <c r="I470" s="13">
        <f>+VLOOKUP(D470,'[1]BG TND'!$C$1:$C$65531,1,0)</f>
        <v/>
      </c>
      <c r="J470" s="1" t="inlineStr">
        <is>
          <t>Accumilated Amortisation Leased Car</t>
        </is>
      </c>
      <c r="P470" s="18" t="n">
        <v>189455.14</v>
      </c>
      <c r="Q470" s="19" t="n">
        <v>675982.96</v>
      </c>
      <c r="R470" s="19" t="n">
        <v>999204.79</v>
      </c>
      <c r="S470" s="19" t="n">
        <v>-155649.65</v>
      </c>
      <c r="U470" s="20" t="inlineStr">
        <is>
          <t>Moins: Amortissements IC</t>
        </is>
      </c>
      <c r="V470" s="20" t="inlineStr">
        <is>
          <t>at materiel de transport</t>
        </is>
      </c>
    </row>
    <row r="471" ht="14.4" customHeight="1">
      <c r="A471" s="1" t="inlineStr">
        <is>
          <t>X</t>
        </is>
      </c>
      <c r="B471" s="1" t="inlineStr">
        <is>
          <t>BS</t>
        </is>
      </c>
      <c r="C471" s="1" t="inlineStr">
        <is>
          <t>X</t>
        </is>
      </c>
      <c r="D471" s="61" t="inlineStr">
        <is>
          <t>X412000</t>
        </is>
      </c>
      <c r="H471" s="61" t="n">
        <v>4120000</v>
      </c>
      <c r="I471" s="13">
        <f>+VLOOKUP(D471,'[1]BG TND'!$C$1:$C$65531,1,0)</f>
        <v/>
      </c>
      <c r="J471" s="1" t="inlineStr">
        <is>
          <t>Finance Leases</t>
        </is>
      </c>
      <c r="P471" s="18" t="n">
        <v>1387971.34</v>
      </c>
      <c r="Q471" s="19" t="n">
        <v>32539884.06</v>
      </c>
      <c r="R471" s="19" t="n">
        <v>31149587.42</v>
      </c>
      <c r="S471" s="19" t="n">
        <v>21346537.78</v>
      </c>
      <c r="U471" s="20" t="inlineStr">
        <is>
          <t>Emprunts à plus d'un an</t>
        </is>
      </c>
    </row>
    <row r="472" ht="13.5" customHeight="1">
      <c r="A472" s="1" t="inlineStr">
        <is>
          <t>X</t>
        </is>
      </c>
      <c r="B472" s="1" t="inlineStr">
        <is>
          <t>PL</t>
        </is>
      </c>
      <c r="C472" s="1" t="inlineStr">
        <is>
          <t>X</t>
        </is>
      </c>
      <c r="D472" s="61" t="inlineStr">
        <is>
          <t>X771000</t>
        </is>
      </c>
      <c r="H472" s="61" t="n">
        <v>7710000</v>
      </c>
      <c r="I472" s="13">
        <f>+VLOOKUP(D472,'[1]BG TND'!$C$1:$C$65531,1,0)</f>
        <v/>
      </c>
      <c r="J472" s="1" t="inlineStr">
        <is>
          <t>Auto - Vehicle Leasing Costs - Private</t>
        </is>
      </c>
      <c r="P472" s="18" t="n">
        <v>200879.88</v>
      </c>
      <c r="Q472" s="19" t="n">
        <v>574352.52</v>
      </c>
      <c r="R472" s="19" t="n">
        <v>555400.4399999999</v>
      </c>
      <c r="S472" s="19" t="n">
        <v>484130.88</v>
      </c>
      <c r="U472" s="20" t="inlineStr">
        <is>
          <t>Autres Charges d'exploitation</t>
        </is>
      </c>
      <c r="V472" s="20" t="inlineStr">
        <is>
          <t>Charges de location</t>
        </is>
      </c>
    </row>
    <row r="473" ht="14.4" customHeight="1">
      <c r="A473" s="1" t="inlineStr">
        <is>
          <t>X</t>
        </is>
      </c>
      <c r="B473" s="1" t="inlineStr">
        <is>
          <t>PL</t>
        </is>
      </c>
      <c r="C473" s="1" t="inlineStr">
        <is>
          <t>X</t>
        </is>
      </c>
      <c r="D473" s="61" t="inlineStr">
        <is>
          <t>X847700</t>
        </is>
      </c>
      <c r="H473" s="61" t="n">
        <v>8477000</v>
      </c>
      <c r="I473" s="13">
        <f>+VLOOKUP(D473,'[1]BG TND'!$C$1:$C$65531,1,0)</f>
        <v/>
      </c>
      <c r="J473" s="1" t="inlineStr">
        <is>
          <t>Depr Car Leases</t>
        </is>
      </c>
      <c r="P473" s="18" t="n">
        <v>-189455.14</v>
      </c>
      <c r="Q473" s="19" t="n">
        <v>-541218.42</v>
      </c>
      <c r="R473" s="19" t="n">
        <v>-523171.97</v>
      </c>
      <c r="S473" s="19" t="n">
        <v>-459682.93</v>
      </c>
      <c r="U473" s="20" t="inlineStr">
        <is>
          <t xml:space="preserve">Dotations aux amortissements et aux provisions </t>
        </is>
      </c>
      <c r="V473" s="20" t="inlineStr">
        <is>
          <t>Dotation aux Amortissement des immobilisations corporelles et incorporelles</t>
        </is>
      </c>
    </row>
    <row r="474" ht="14.4" customHeight="1">
      <c r="A474" s="1" t="inlineStr">
        <is>
          <t>X</t>
        </is>
      </c>
      <c r="B474" s="1" t="inlineStr">
        <is>
          <t>PL</t>
        </is>
      </c>
      <c r="C474" s="1" t="inlineStr">
        <is>
          <t>X</t>
        </is>
      </c>
      <c r="D474" s="61" t="inlineStr">
        <is>
          <t>X942700</t>
        </is>
      </c>
      <c r="H474" s="61" t="n">
        <v>9427000</v>
      </c>
      <c r="I474" s="13">
        <f>+VLOOKUP(D474,'[1]BG TND'!$C$1:$C$65531,1,0)</f>
        <v/>
      </c>
      <c r="J474" s="1" t="inlineStr">
        <is>
          <t>Int Exp Car Leases</t>
        </is>
      </c>
      <c r="P474" s="18" t="n">
        <v>-18153.14</v>
      </c>
      <c r="Q474" s="19" t="n">
        <v>-46834.62</v>
      </c>
      <c r="R474" s="19" t="n">
        <v>-26611.19</v>
      </c>
      <c r="S474" s="19" t="n">
        <v>-10914.87</v>
      </c>
      <c r="U474" s="20" t="inlineStr">
        <is>
          <t>Charges financières nettes</t>
        </is>
      </c>
      <c r="V474" s="1" t="inlineStr">
        <is>
          <t>zero</t>
        </is>
      </c>
    </row>
    <row r="475" ht="14.4" customHeight="1">
      <c r="A475" s="62" t="inlineStr">
        <is>
          <t>BS</t>
        </is>
      </c>
      <c r="B475" s="62" t="inlineStr">
        <is>
          <t>BS</t>
        </is>
      </c>
      <c r="C475" s="62" t="inlineStr">
        <is>
          <t>1</t>
        </is>
      </c>
      <c r="D475" s="33" t="n">
        <v>1638000</v>
      </c>
      <c r="E475" s="3" t="n"/>
      <c r="F475" s="3" t="n"/>
      <c r="G475" s="3" t="n"/>
      <c r="H475" s="33" t="n">
        <v>1638000</v>
      </c>
      <c r="I475" s="13">
        <f>+VLOOKUP(D475,'[1]BG TND'!$C$1:$C$65531,1,0)</f>
        <v/>
      </c>
      <c r="J475" s="21" t="inlineStr">
        <is>
          <t>Accounts Receivable - SYST</t>
        </is>
      </c>
      <c r="P475" s="18" t="n">
        <v>0</v>
      </c>
      <c r="Q475" s="19" t="n">
        <v>797521.2070000001</v>
      </c>
      <c r="R475" s="19" t="n">
        <v>612779.731</v>
      </c>
      <c r="S475" s="19" t="n">
        <v>-349382.831</v>
      </c>
      <c r="U475" s="20" t="inlineStr">
        <is>
          <t>Clients et comptes rattachés</t>
        </is>
      </c>
      <c r="V475" s="1" t="inlineStr">
        <is>
          <t>Client groupe</t>
        </is>
      </c>
      <c r="W475" s="17">
        <f>#REF!-O475</f>
        <v/>
      </c>
      <c r="X475" s="17">
        <f>#REF!-O475</f>
        <v/>
      </c>
    </row>
    <row r="476" ht="14.4" customHeight="1">
      <c r="A476" s="62" t="inlineStr">
        <is>
          <t>BS</t>
        </is>
      </c>
      <c r="B476" s="62" t="inlineStr">
        <is>
          <t>BS</t>
        </is>
      </c>
      <c r="C476" s="62" t="inlineStr">
        <is>
          <t>1</t>
        </is>
      </c>
      <c r="D476" s="33" t="n">
        <v>1690380</v>
      </c>
      <c r="E476" s="3" t="n"/>
      <c r="F476" s="3" t="n"/>
      <c r="G476" s="3" t="n"/>
      <c r="H476" s="33" t="n">
        <v>1690380</v>
      </c>
      <c r="I476" s="13">
        <f>+VLOOKUP(D476,'[1]BG TND'!$C$1:$C$65531,1,0)</f>
        <v/>
      </c>
      <c r="J476" s="21" t="inlineStr">
        <is>
          <t>Unrlsd Gain Loss SYS</t>
        </is>
      </c>
      <c r="P476" s="18" t="n">
        <v>0</v>
      </c>
      <c r="Q476" s="19" t="n">
        <v>-462.193</v>
      </c>
      <c r="R476" s="19" t="n">
        <v>4193.717</v>
      </c>
      <c r="S476" s="19" t="n">
        <v>-17406.925</v>
      </c>
      <c r="U476" s="20" t="inlineStr">
        <is>
          <t>Clients et comptes rattachés</t>
        </is>
      </c>
      <c r="V476" s="1" t="inlineStr">
        <is>
          <t>Client groupe</t>
        </is>
      </c>
      <c r="W476" s="17">
        <f>#REF!-O476</f>
        <v/>
      </c>
      <c r="X476" s="17">
        <f>#REF!-O476</f>
        <v/>
      </c>
    </row>
    <row r="477" ht="14.4" customHeight="1">
      <c r="A477" s="1" t="inlineStr">
        <is>
          <t>BS</t>
        </is>
      </c>
      <c r="B477" s="1" t="inlineStr">
        <is>
          <t>BS</t>
        </is>
      </c>
      <c r="C477" s="1" t="inlineStr">
        <is>
          <t>1</t>
        </is>
      </c>
      <c r="D477" s="33" t="n">
        <v>1983000</v>
      </c>
      <c r="E477" s="3" t="n"/>
      <c r="F477" s="3" t="n"/>
      <c r="G477" s="3" t="n"/>
      <c r="H477" s="33" t="n">
        <v>1983000</v>
      </c>
      <c r="I477" s="13">
        <f>+VLOOKUP(D477,'[1]BG TND'!$C$1:$C$65531,1,0)</f>
        <v/>
      </c>
      <c r="J477" s="21" t="inlineStr">
        <is>
          <t>Non Trade Inv Manual</t>
        </is>
      </c>
      <c r="P477" s="18" t="n">
        <v>0</v>
      </c>
      <c r="Q477" s="19" t="n">
        <v>-248986.179</v>
      </c>
      <c r="R477" s="19" t="n">
        <v>-249181.583</v>
      </c>
      <c r="S477" s="19" t="n">
        <v>0</v>
      </c>
      <c r="U477" s="20" t="inlineStr">
        <is>
          <t>Moins: Provisions pour dépréciation Stock</t>
        </is>
      </c>
      <c r="V477" s="20" t="inlineStr">
        <is>
          <t>Provisions pour dépréciation Stock</t>
        </is>
      </c>
      <c r="W477" s="17">
        <f>#REF!-O477</f>
        <v/>
      </c>
      <c r="X477" s="17">
        <f>#REF!-O477</f>
        <v/>
      </c>
    </row>
    <row r="478" ht="14.4" customHeight="1">
      <c r="A478" s="1" t="inlineStr">
        <is>
          <t>BS</t>
        </is>
      </c>
      <c r="B478" s="1" t="inlineStr">
        <is>
          <t>BS</t>
        </is>
      </c>
      <c r="C478" s="1" t="inlineStr">
        <is>
          <t>2</t>
        </is>
      </c>
      <c r="D478" s="57" t="n">
        <v>2171000</v>
      </c>
      <c r="E478" s="3" t="n"/>
      <c r="F478" s="3" t="n"/>
      <c r="G478" s="3" t="n"/>
      <c r="H478" s="57" t="n">
        <v>2171000</v>
      </c>
      <c r="I478" s="13">
        <f>+VLOOKUP(D478,'[1]BG TND'!$C$1:$C$65531,1,0)</f>
        <v/>
      </c>
      <c r="J478" s="21" t="inlineStr">
        <is>
          <t>Leased Assets - RoU</t>
        </is>
      </c>
      <c r="P478" s="18" t="n">
        <v>0</v>
      </c>
      <c r="Q478" s="19" t="n">
        <v>41300325.7</v>
      </c>
      <c r="R478" s="19" t="n">
        <v>39763551.73</v>
      </c>
      <c r="S478" s="19" t="n">
        <v>39881941.69</v>
      </c>
      <c r="U478" s="20" t="inlineStr">
        <is>
          <t>Immobilisations corporelles</t>
        </is>
      </c>
      <c r="W478" s="17">
        <f>#REF!-O478</f>
        <v/>
      </c>
      <c r="X478" s="17">
        <f>#REF!-O478</f>
        <v/>
      </c>
    </row>
    <row r="479" ht="14.4" customHeight="1">
      <c r="A479" s="1" t="inlineStr">
        <is>
          <t>BS</t>
        </is>
      </c>
      <c r="B479" s="1" t="inlineStr">
        <is>
          <t>BS</t>
        </is>
      </c>
      <c r="C479" s="1" t="inlineStr">
        <is>
          <t>2</t>
        </is>
      </c>
      <c r="D479" s="57" t="n">
        <v>2271000</v>
      </c>
      <c r="E479" s="3" t="n"/>
      <c r="F479" s="3" t="n"/>
      <c r="G479" s="3" t="n"/>
      <c r="H479" s="57" t="n">
        <v>2271000</v>
      </c>
      <c r="I479" s="13">
        <f>+VLOOKUP(D479,'[1]BG TND'!$C$1:$C$65531,1,0)</f>
        <v/>
      </c>
      <c r="J479" s="21" t="inlineStr">
        <is>
          <t>Acc Amortisation Leased Assets - RoU</t>
        </is>
      </c>
      <c r="P479" s="18" t="n">
        <v>0</v>
      </c>
      <c r="Q479" s="19" t="n">
        <v>-3097524.42</v>
      </c>
      <c r="R479" s="19" t="n">
        <v>-6958621.53</v>
      </c>
      <c r="S479" s="19" t="n">
        <v>-10946075.76</v>
      </c>
      <c r="U479" s="20" t="inlineStr">
        <is>
          <t>Moins: Amortissements IC</t>
        </is>
      </c>
      <c r="V479" s="20" t="inlineStr">
        <is>
          <t>at materiel de transport</t>
        </is>
      </c>
      <c r="W479" s="17">
        <f>#REF!-O479</f>
        <v/>
      </c>
      <c r="X479" s="17">
        <f>#REF!-O479</f>
        <v/>
      </c>
    </row>
    <row r="480" ht="14.4" customHeight="1">
      <c r="A480" s="1" t="inlineStr">
        <is>
          <t>BS</t>
        </is>
      </c>
      <c r="B480" s="1" t="inlineStr">
        <is>
          <t>BS</t>
        </is>
      </c>
      <c r="C480" s="1" t="inlineStr">
        <is>
          <t>3</t>
        </is>
      </c>
      <c r="D480" s="33" t="n">
        <v>3820330</v>
      </c>
      <c r="E480" s="3" t="n"/>
      <c r="F480" s="3" t="n"/>
      <c r="G480" s="3" t="n"/>
      <c r="H480" s="33" t="n">
        <v>3820330</v>
      </c>
      <c r="I480" s="13">
        <f>+VLOOKUP(D480,'[1]BG TND'!$C$1:$C$65531,1,0)</f>
        <v/>
      </c>
      <c r="J480" s="21" t="inlineStr">
        <is>
          <t>Acc Expense Intra Group</t>
        </is>
      </c>
      <c r="P480" s="18" t="n">
        <v>0</v>
      </c>
      <c r="Q480" s="19" t="n">
        <v>-21105.636</v>
      </c>
      <c r="R480" s="19" t="n">
        <v>-21122.201</v>
      </c>
      <c r="S480" s="19" t="n">
        <v>0</v>
      </c>
      <c r="U480" s="20" t="inlineStr">
        <is>
          <t>Autres passifs courants</t>
        </is>
      </c>
      <c r="V480" s="20" t="inlineStr">
        <is>
          <t>Charges à payer</t>
        </is>
      </c>
      <c r="W480" s="17">
        <f>#REF!-O480</f>
        <v/>
      </c>
      <c r="X480" s="17">
        <f>#REF!-O480</f>
        <v/>
      </c>
    </row>
    <row r="481" ht="14.4" customHeight="1">
      <c r="A481" s="1" t="inlineStr">
        <is>
          <t>BS</t>
        </is>
      </c>
      <c r="B481" s="1" t="inlineStr">
        <is>
          <t>BS</t>
        </is>
      </c>
      <c r="C481" s="1" t="inlineStr">
        <is>
          <t>4</t>
        </is>
      </c>
      <c r="D481" s="33" t="n">
        <v>4326000</v>
      </c>
      <c r="E481" s="3" t="n"/>
      <c r="F481" s="3" t="n"/>
      <c r="G481" s="3" t="n"/>
      <c r="H481" s="33" t="n">
        <v>4326000</v>
      </c>
      <c r="I481" s="13">
        <f>+VLOOKUP(D481,'[1]BG TND'!$C$1:$C$65531,1,0)</f>
        <v/>
      </c>
      <c r="J481" s="21" t="inlineStr">
        <is>
          <t>Miscellaneous Provisions</t>
        </is>
      </c>
      <c r="P481" s="18" t="n">
        <v>0</v>
      </c>
      <c r="Q481" s="19" t="n">
        <v>568.796</v>
      </c>
      <c r="R481" s="19" t="n">
        <v>569.242</v>
      </c>
      <c r="S481" s="19" t="n">
        <v>0</v>
      </c>
      <c r="U481" s="20" t="inlineStr">
        <is>
          <t>Provision pour risques et charges</t>
        </is>
      </c>
      <c r="V481" s="20" t="inlineStr">
        <is>
          <t>Provision pour litige</t>
        </is>
      </c>
      <c r="W481" s="17">
        <f>#REF!-O481</f>
        <v/>
      </c>
      <c r="X481" s="17">
        <f>#REF!-O481</f>
        <v/>
      </c>
    </row>
    <row r="482" ht="14.4" customHeight="1">
      <c r="A482" s="1" t="inlineStr">
        <is>
          <t>PL</t>
        </is>
      </c>
      <c r="B482" s="1" t="inlineStr">
        <is>
          <t>PL</t>
        </is>
      </c>
      <c r="C482" s="1" t="inlineStr">
        <is>
          <t>5</t>
        </is>
      </c>
      <c r="D482" s="33" t="n">
        <v>5120360</v>
      </c>
      <c r="E482" s="3" t="n"/>
      <c r="F482" s="3" t="n"/>
      <c r="G482" s="3" t="n"/>
      <c r="H482" s="33" t="n">
        <v>5120360</v>
      </c>
      <c r="I482" s="13">
        <f>+VLOOKUP(D482,'[1]BG TND'!$C$1:$C$65531,1,0)</f>
        <v/>
      </c>
      <c r="J482" s="21" t="inlineStr">
        <is>
          <t>Sales - Mass Production - Europe SBU</t>
        </is>
      </c>
      <c r="P482" s="18" t="n">
        <v>0</v>
      </c>
      <c r="Q482" s="19" t="n">
        <v>-369603.292</v>
      </c>
      <c r="R482" s="19" t="n">
        <v>-8849451.151000001</v>
      </c>
      <c r="S482" s="19" t="n">
        <v>-27099116.33</v>
      </c>
      <c r="U482" s="20" t="inlineStr">
        <is>
          <t>Revenus</t>
        </is>
      </c>
      <c r="V482" s="20" t="inlineStr">
        <is>
          <t>Produit fini</t>
        </is>
      </c>
    </row>
    <row r="483" ht="14.4" customHeight="1">
      <c r="A483" s="1" t="inlineStr">
        <is>
          <t>PL</t>
        </is>
      </c>
      <c r="B483" s="1" t="inlineStr">
        <is>
          <t>PL</t>
        </is>
      </c>
      <c r="C483" s="1" t="inlineStr">
        <is>
          <t>6</t>
        </is>
      </c>
      <c r="D483" s="33" t="n">
        <v>6120380</v>
      </c>
      <c r="E483" s="3" t="n"/>
      <c r="F483" s="3" t="n"/>
      <c r="G483" s="3" t="n"/>
      <c r="H483" s="33" t="n">
        <v>6120380</v>
      </c>
      <c r="I483" s="13">
        <f>+VLOOKUP(D483,'[1]BG TND'!$C$1:$C$65531,1,0)</f>
        <v/>
      </c>
      <c r="J483" s="21" t="inlineStr">
        <is>
          <t>Cost of Goods Sold - Mass Prod n - SYST</t>
        </is>
      </c>
      <c r="P483" s="18" t="n">
        <v>0</v>
      </c>
      <c r="Q483" s="19" t="n">
        <v>274385.173</v>
      </c>
      <c r="R483" s="19" t="n">
        <v>7084168.733</v>
      </c>
      <c r="S483" s="19" t="n">
        <v>2138049.631</v>
      </c>
      <c r="U483" s="20" t="inlineStr">
        <is>
          <t>Achats d'approvisionnements consommés</t>
        </is>
      </c>
      <c r="V483" s="20" t="inlineStr">
        <is>
          <t>Achats consommés de matières premières</t>
        </is>
      </c>
    </row>
    <row r="484" ht="14.4" customHeight="1">
      <c r="A484" s="1" t="inlineStr">
        <is>
          <t>PL</t>
        </is>
      </c>
      <c r="B484" s="1" t="inlineStr">
        <is>
          <t>PL</t>
        </is>
      </c>
      <c r="C484" s="1" t="inlineStr">
        <is>
          <t>6</t>
        </is>
      </c>
      <c r="D484" s="33" t="n">
        <v>6340100</v>
      </c>
      <c r="E484" s="3" t="n"/>
      <c r="F484" s="3" t="n"/>
      <c r="G484" s="3" t="n"/>
      <c r="H484" s="33" t="n">
        <v>6340100</v>
      </c>
      <c r="I484" s="13">
        <f>+VLOOKUP(D484,'[1]BG TND'!$C$1:$C$65531,1,0)</f>
        <v/>
      </c>
      <c r="J484" s="21" t="inlineStr">
        <is>
          <t>Packaging Costs - External</t>
        </is>
      </c>
      <c r="P484" s="18" t="n">
        <v>0</v>
      </c>
      <c r="Q484" s="19" t="n">
        <v>34676.149</v>
      </c>
      <c r="R484" s="19" t="n">
        <v>42400.128</v>
      </c>
      <c r="S484" s="19" t="n">
        <v>233510.562</v>
      </c>
      <c r="U484" s="20" t="inlineStr">
        <is>
          <t>Achats d'approvisionnements consommés</t>
        </is>
      </c>
      <c r="V484" s="20" t="inlineStr">
        <is>
          <t>Emballage et magasinage</t>
        </is>
      </c>
    </row>
    <row r="485" ht="14.4" customHeight="1">
      <c r="A485" s="1" t="inlineStr">
        <is>
          <t>PL</t>
        </is>
      </c>
      <c r="B485" s="1" t="inlineStr">
        <is>
          <t>PL</t>
        </is>
      </c>
      <c r="C485" s="1" t="inlineStr">
        <is>
          <t>7</t>
        </is>
      </c>
      <c r="D485" s="33" t="n">
        <v>7951100</v>
      </c>
      <c r="E485" s="3" t="n"/>
      <c r="F485" s="3" t="n"/>
      <c r="G485" s="3" t="n"/>
      <c r="H485" s="33" t="n">
        <v>7951100</v>
      </c>
      <c r="I485" s="13">
        <f>+VLOOKUP(D485,'[1]BG TND'!$C$1:$C$65531,1,0)</f>
        <v/>
      </c>
      <c r="J485" s="21" t="inlineStr">
        <is>
          <t>Legal and Compliance Consulting</t>
        </is>
      </c>
      <c r="P485" s="18" t="n">
        <v>0</v>
      </c>
      <c r="Q485" s="19" t="n">
        <v>18447.716</v>
      </c>
      <c r="R485" s="19" t="n">
        <v>-17979.08</v>
      </c>
      <c r="S485" s="19" t="n">
        <v>17781.784</v>
      </c>
      <c r="U485" s="20" t="inlineStr">
        <is>
          <t>Autres Charges d'exploitation</t>
        </is>
      </c>
      <c r="V485" s="20" t="inlineStr">
        <is>
          <t>Rémunération honoraires et intermédiaire</t>
        </is>
      </c>
    </row>
    <row r="486" ht="14.4" customHeight="1">
      <c r="A486" s="1" t="inlineStr">
        <is>
          <t>PL</t>
        </is>
      </c>
      <c r="B486" s="1" t="inlineStr">
        <is>
          <t>PL</t>
        </is>
      </c>
      <c r="C486" s="1" t="inlineStr">
        <is>
          <t>7</t>
        </is>
      </c>
      <c r="D486" s="33" t="n">
        <v>7981000</v>
      </c>
      <c r="E486" s="3" t="n"/>
      <c r="F486" s="3" t="n"/>
      <c r="G486" s="3" t="n"/>
      <c r="H486" s="33" t="n">
        <v>7981000</v>
      </c>
      <c r="I486" s="13">
        <f>+VLOOKUP(D486,'[1]BG TND'!$C$1:$C$65531,1,0)</f>
        <v/>
      </c>
      <c r="J486" s="21" t="inlineStr">
        <is>
          <t>Laboratory Service</t>
        </is>
      </c>
      <c r="P486" s="18" t="n">
        <v>0</v>
      </c>
      <c r="Q486" s="19" t="n">
        <v>654.836</v>
      </c>
      <c r="R486" s="19" t="n">
        <v>42689.642</v>
      </c>
      <c r="S486" s="19" t="n">
        <v>119791.526</v>
      </c>
      <c r="U486" s="20" t="inlineStr">
        <is>
          <t>Autres Charges d'exploitation</t>
        </is>
      </c>
      <c r="V486" s="20" t="inlineStr">
        <is>
          <t>Rémunération honoraires et intermédiaire</t>
        </is>
      </c>
    </row>
    <row r="487" ht="14.4" customHeight="1">
      <c r="A487" s="1" t="inlineStr">
        <is>
          <t>PL</t>
        </is>
      </c>
      <c r="B487" s="1" t="inlineStr">
        <is>
          <t>PL</t>
        </is>
      </c>
      <c r="C487" s="1" t="inlineStr">
        <is>
          <t>8</t>
        </is>
      </c>
      <c r="D487" s="33" t="n">
        <v>8390000</v>
      </c>
      <c r="E487" s="3" t="n"/>
      <c r="F487" s="3" t="n"/>
      <c r="G487" s="3" t="n"/>
      <c r="H487" s="33" t="n">
        <v>8390000</v>
      </c>
      <c r="I487" s="13">
        <f>+VLOOKUP(D487,'[1]BG TND'!$C$1:$C$65531,1,0)</f>
        <v/>
      </c>
      <c r="J487" s="21" t="inlineStr">
        <is>
          <t>Overhead - Product and General Liabilit</t>
        </is>
      </c>
      <c r="P487" s="18" t="n">
        <v>0</v>
      </c>
      <c r="Q487" s="19" t="n">
        <v>9451.249</v>
      </c>
      <c r="R487" s="19" t="n">
        <v>3304.937</v>
      </c>
      <c r="S487" s="19" t="n">
        <v>-53.473</v>
      </c>
      <c r="U487" s="20" t="inlineStr">
        <is>
          <t>Autres Charges d'exploitation</t>
        </is>
      </c>
      <c r="V487" s="20" t="inlineStr">
        <is>
          <t>Services extérieur</t>
        </is>
      </c>
    </row>
    <row r="488" ht="14.4" customHeight="1">
      <c r="A488" s="1" t="inlineStr">
        <is>
          <t>PL</t>
        </is>
      </c>
      <c r="B488" s="1" t="inlineStr">
        <is>
          <t>PL</t>
        </is>
      </c>
      <c r="C488" s="1" t="inlineStr">
        <is>
          <t>8</t>
        </is>
      </c>
      <c r="D488" s="33" t="n">
        <v>8360000</v>
      </c>
      <c r="E488" s="3" t="n"/>
      <c r="F488" s="3" t="n"/>
      <c r="G488" s="3" t="n"/>
      <c r="H488" s="33" t="n">
        <v>8360000</v>
      </c>
      <c r="I488" s="13">
        <f>+VLOOKUP(D488,'[1]BG TND'!$C$1:$C$65531,1,0)</f>
        <v/>
      </c>
      <c r="J488" s="21" t="inlineStr">
        <is>
          <t>Overhead - Equipment Rental Other</t>
        </is>
      </c>
      <c r="P488" s="18" t="n">
        <v>0</v>
      </c>
      <c r="Q488" s="19" t="n">
        <v>10197</v>
      </c>
      <c r="R488" s="19" t="n">
        <v>8352</v>
      </c>
      <c r="S488" s="19" t="n">
        <v>0</v>
      </c>
      <c r="U488" s="20" t="inlineStr">
        <is>
          <t>Autres Charges d'exploitation</t>
        </is>
      </c>
      <c r="V488" s="20" t="inlineStr">
        <is>
          <t>Charges de location</t>
        </is>
      </c>
    </row>
    <row r="489" ht="13.5" customHeight="1">
      <c r="A489" s="1" t="inlineStr">
        <is>
          <t>PL</t>
        </is>
      </c>
      <c r="B489" s="1" t="inlineStr">
        <is>
          <t>PL</t>
        </is>
      </c>
      <c r="C489" s="1" t="inlineStr">
        <is>
          <t>8</t>
        </is>
      </c>
      <c r="D489" s="33" t="n">
        <v>8380000</v>
      </c>
      <c r="E489" s="3" t="n"/>
      <c r="F489" s="3" t="n"/>
      <c r="G489" s="3" t="n"/>
      <c r="H489" s="33" t="n">
        <v>8380000</v>
      </c>
      <c r="I489" s="13">
        <f>+VLOOKUP(D489,'[1]BG TND'!$C$1:$C$65531,1,0)</f>
        <v/>
      </c>
      <c r="J489" s="21" t="inlineStr">
        <is>
          <t>Computer  - Hardware Maintenance &amp; Supp</t>
        </is>
      </c>
      <c r="P489" s="18" t="n">
        <v>0</v>
      </c>
      <c r="Q489" s="19" t="n">
        <v>12177.696</v>
      </c>
      <c r="R489" s="19" t="n">
        <v>0</v>
      </c>
      <c r="S489" s="19" t="n">
        <v>19400</v>
      </c>
      <c r="U489" s="20" t="inlineStr">
        <is>
          <t>Autres Charges d'exploitation</t>
        </is>
      </c>
      <c r="V489" s="20" t="inlineStr">
        <is>
          <t>Entretiens et réparations</t>
        </is>
      </c>
    </row>
    <row r="490" ht="14.4" customHeight="1">
      <c r="A490" s="1" t="inlineStr">
        <is>
          <t>PL</t>
        </is>
      </c>
      <c r="B490" s="1" t="inlineStr">
        <is>
          <t>PL</t>
        </is>
      </c>
      <c r="C490" s="1" t="inlineStr">
        <is>
          <t>8</t>
        </is>
      </c>
      <c r="D490" s="33" t="n">
        <v>8441001</v>
      </c>
      <c r="E490" s="3" t="n"/>
      <c r="F490" s="3" t="n"/>
      <c r="G490" s="3" t="n"/>
      <c r="H490" s="33" t="n">
        <v>8441001</v>
      </c>
      <c r="I490" s="13">
        <f>+VLOOKUP(D490,'[1]BG TND'!$C$1:$C$65531,1,0)</f>
        <v/>
      </c>
      <c r="J490" s="21" t="inlineStr">
        <is>
          <t>Impairment - Machinery and Equipment (M</t>
        </is>
      </c>
      <c r="P490" s="18" t="n">
        <v>0</v>
      </c>
      <c r="Q490" s="19" t="n">
        <v>3164.229</v>
      </c>
      <c r="R490" s="19" t="n">
        <v>34278.378</v>
      </c>
      <c r="S490" s="19" t="n">
        <v>0</v>
      </c>
      <c r="U490" s="20" t="inlineStr">
        <is>
          <t xml:space="preserve">Dotations aux amortissements et aux provisions </t>
        </is>
      </c>
      <c r="V490" s="20" t="inlineStr">
        <is>
          <t>Dotation aux Amortissement des immobilisations corporelles et incorporelles</t>
        </is>
      </c>
    </row>
    <row r="491" ht="14.4" customHeight="1">
      <c r="A491" s="1" t="inlineStr">
        <is>
          <t>PL</t>
        </is>
      </c>
      <c r="B491" s="1" t="inlineStr">
        <is>
          <t>PL</t>
        </is>
      </c>
      <c r="C491" s="1" t="inlineStr">
        <is>
          <t>8</t>
        </is>
      </c>
      <c r="D491" s="33" t="n">
        <v>8795150</v>
      </c>
      <c r="E491" s="3" t="n"/>
      <c r="F491" s="3" t="n"/>
      <c r="G491" s="3" t="n"/>
      <c r="H491" s="33" t="n">
        <v>8795150</v>
      </c>
      <c r="I491" s="13">
        <f>+VLOOKUP(D491,'[1]BG TND'!$C$1:$C$65531,1,0)</f>
        <v/>
      </c>
      <c r="J491" s="14" t="inlineStr">
        <is>
          <t>FG Consumption</t>
        </is>
      </c>
      <c r="P491" s="18" t="n">
        <v>0</v>
      </c>
      <c r="Q491" s="19" t="n">
        <v>27189.148</v>
      </c>
      <c r="R491" s="19" t="n">
        <v>114854.25</v>
      </c>
      <c r="S491" s="19" t="n">
        <v>26824.92</v>
      </c>
      <c r="U491" s="20" t="inlineStr">
        <is>
          <t>Achats d'approvisionnements consommés</t>
        </is>
      </c>
      <c r="V491" s="20" t="inlineStr">
        <is>
          <t>Achats consommés de matières premières</t>
        </is>
      </c>
      <c r="W491" s="17">
        <f>O491-N491</f>
        <v/>
      </c>
      <c r="X491" s="17">
        <f>#REF!-O491</f>
        <v/>
      </c>
    </row>
    <row r="492" ht="14.4" customHeight="1">
      <c r="A492" s="1" t="inlineStr">
        <is>
          <t>PL</t>
        </is>
      </c>
      <c r="B492" s="1" t="inlineStr">
        <is>
          <t>PL</t>
        </is>
      </c>
      <c r="C492" s="1" t="inlineStr">
        <is>
          <t>9</t>
        </is>
      </c>
      <c r="D492" s="33" t="n">
        <v>9470000</v>
      </c>
      <c r="E492" s="3" t="n"/>
      <c r="F492" s="3" t="n"/>
      <c r="G492" s="3" t="n"/>
      <c r="H492" s="33" t="n">
        <v>9470000</v>
      </c>
      <c r="I492" s="13">
        <f>+VLOOKUP(D492,'[1]BG TND'!$C$1:$C$65531,1,0)</f>
        <v/>
      </c>
      <c r="J492" s="21" t="inlineStr">
        <is>
          <t>restructuring costs</t>
        </is>
      </c>
      <c r="P492" s="18" t="n">
        <v>0</v>
      </c>
      <c r="Q492" s="19" t="n">
        <v>4909323.892</v>
      </c>
      <c r="R492" s="19" t="n">
        <v>0</v>
      </c>
      <c r="S492" s="19" t="n">
        <v>0</v>
      </c>
      <c r="U492" s="20" t="inlineStr">
        <is>
          <t>Autres pertes ordinaires</t>
        </is>
      </c>
      <c r="V492" s="20" t="inlineStr">
        <is>
          <t>Pertes sur élement exceptionel</t>
        </is>
      </c>
    </row>
    <row r="493" ht="14.4" customHeight="1">
      <c r="A493" s="1" t="inlineStr">
        <is>
          <t>X</t>
        </is>
      </c>
      <c r="B493" s="1" t="inlineStr">
        <is>
          <t>BS</t>
        </is>
      </c>
      <c r="C493" s="1" t="inlineStr">
        <is>
          <t>X</t>
        </is>
      </c>
      <c r="D493" s="57" t="inlineStr">
        <is>
          <t>X217100</t>
        </is>
      </c>
      <c r="E493" s="3" t="n"/>
      <c r="F493" s="3" t="n"/>
      <c r="G493" s="3" t="n"/>
      <c r="H493" s="57" t="n">
        <v>2171000</v>
      </c>
      <c r="I493" s="13">
        <f>+VLOOKUP(D493,'[1]BG TND'!$C$1:$C$65531,1,0)</f>
        <v/>
      </c>
      <c r="J493" s="21" t="inlineStr">
        <is>
          <t>Leased Assets - RoU</t>
        </is>
      </c>
      <c r="P493" s="18" t="n">
        <v>0</v>
      </c>
      <c r="Q493" s="19" t="n">
        <v>-41300325.7</v>
      </c>
      <c r="R493" s="19" t="n">
        <v>-39763551.73</v>
      </c>
      <c r="S493" s="19" t="n">
        <v>-39881941.69</v>
      </c>
      <c r="U493" s="20" t="inlineStr">
        <is>
          <t>Immobilisations corporelles</t>
        </is>
      </c>
    </row>
    <row r="494" ht="14.4" customHeight="1">
      <c r="A494" s="1" t="inlineStr">
        <is>
          <t>X</t>
        </is>
      </c>
      <c r="B494" s="1" t="inlineStr">
        <is>
          <t>BS</t>
        </is>
      </c>
      <c r="C494" s="1" t="inlineStr">
        <is>
          <t>X</t>
        </is>
      </c>
      <c r="D494" s="57" t="inlineStr">
        <is>
          <t>X227100</t>
        </is>
      </c>
      <c r="E494" s="3" t="n"/>
      <c r="F494" s="3" t="n"/>
      <c r="G494" s="3" t="n"/>
      <c r="H494" s="57" t="n">
        <v>2271000</v>
      </c>
      <c r="I494" s="13">
        <f>+VLOOKUP(D494,'[1]BG TND'!$C$1:$C$65531,1,0)</f>
        <v/>
      </c>
      <c r="J494" s="21" t="inlineStr">
        <is>
          <t>Acc Amortisation Leased Assets - RoU</t>
        </is>
      </c>
      <c r="P494" s="18" t="n">
        <v>0</v>
      </c>
      <c r="Q494" s="19" t="n">
        <v>3097524.42</v>
      </c>
      <c r="R494" s="19" t="n">
        <v>6958621.53</v>
      </c>
      <c r="S494" s="19" t="n">
        <v>10946075.76</v>
      </c>
      <c r="U494" s="20" t="inlineStr">
        <is>
          <t>Moins: Amortissements IC</t>
        </is>
      </c>
      <c r="V494" s="20" t="inlineStr">
        <is>
          <t>at materiel de transport</t>
        </is>
      </c>
    </row>
    <row r="495" ht="14.4" customHeight="1">
      <c r="A495" s="62" t="inlineStr">
        <is>
          <t>X</t>
        </is>
      </c>
      <c r="B495" s="62" t="inlineStr">
        <is>
          <t>PL</t>
        </is>
      </c>
      <c r="C495" s="1" t="inlineStr">
        <is>
          <t>X</t>
        </is>
      </c>
      <c r="D495" s="57" t="inlineStr">
        <is>
          <t>X811000</t>
        </is>
      </c>
      <c r="E495" s="3" t="n"/>
      <c r="F495" s="3" t="n"/>
      <c r="G495" s="3" t="n"/>
      <c r="H495" s="57" t="n">
        <v>8110000</v>
      </c>
      <c r="I495" s="13">
        <f>+VLOOKUP(D495,'[1]BG TND'!$C$1:$C$65531,1,0)</f>
        <v/>
      </c>
      <c r="J495" s="63" t="inlineStr">
        <is>
          <t>Site - Rent</t>
        </is>
      </c>
      <c r="P495" s="18" t="n">
        <v>0</v>
      </c>
      <c r="Q495" s="19" t="n">
        <v>3505405.39</v>
      </c>
      <c r="R495" s="19" t="n">
        <v>1301484.479</v>
      </c>
      <c r="S495" s="19" t="n">
        <v>2953238.58</v>
      </c>
      <c r="U495" s="20" t="inlineStr">
        <is>
          <t>Autres Charges d'exploitation</t>
        </is>
      </c>
      <c r="V495" s="20" t="inlineStr">
        <is>
          <t>Charges de location</t>
        </is>
      </c>
    </row>
    <row r="496" ht="14.4" customHeight="1">
      <c r="A496" s="62" t="inlineStr">
        <is>
          <t>X</t>
        </is>
      </c>
      <c r="B496" s="62" t="inlineStr">
        <is>
          <t>PL</t>
        </is>
      </c>
      <c r="C496" s="1" t="inlineStr">
        <is>
          <t>X</t>
        </is>
      </c>
      <c r="D496" s="57" t="inlineStr">
        <is>
          <t>X932000</t>
        </is>
      </c>
      <c r="E496" s="3" t="n"/>
      <c r="F496" s="3" t="n"/>
      <c r="G496" s="3" t="n"/>
      <c r="H496" s="57" t="n">
        <v>9320000</v>
      </c>
      <c r="I496" s="13">
        <f>+VLOOKUP(D496,'[1]BG TND'!$C$1:$C$65531,1,0)</f>
        <v/>
      </c>
      <c r="J496" s="63" t="inlineStr">
        <is>
          <t>Exchange Losses - Unrealised (local)</t>
        </is>
      </c>
      <c r="P496" s="18" t="n">
        <v>0</v>
      </c>
      <c r="Q496" s="19" t="n">
        <v>-667150.25</v>
      </c>
      <c r="R496" s="19" t="n">
        <v>-730500.37</v>
      </c>
      <c r="S496" s="19" t="n">
        <v>-2113455.283</v>
      </c>
      <c r="U496" s="20" t="inlineStr">
        <is>
          <t>Charges financières nettes</t>
        </is>
      </c>
      <c r="V496" s="20" t="inlineStr">
        <is>
          <t>Pertes de change latentes</t>
        </is>
      </c>
    </row>
    <row r="497" ht="14.4" customHeight="1">
      <c r="A497" s="62" t="inlineStr">
        <is>
          <t>X</t>
        </is>
      </c>
      <c r="B497" s="62" t="inlineStr">
        <is>
          <t>PL</t>
        </is>
      </c>
      <c r="C497" s="1" t="inlineStr">
        <is>
          <t>X</t>
        </is>
      </c>
      <c r="D497" s="57" t="inlineStr">
        <is>
          <t>X942500</t>
        </is>
      </c>
      <c r="E497" s="3" t="n"/>
      <c r="F497" s="3" t="n"/>
      <c r="G497" s="3" t="n"/>
      <c r="H497" s="57" t="n">
        <v>9425000</v>
      </c>
      <c r="I497" s="13">
        <f>+VLOOKUP(D497,'[1]BG TND'!$C$1:$C$65531,1,0)</f>
        <v/>
      </c>
      <c r="J497" s="63" t="inlineStr">
        <is>
          <t>Finance Leasing Charges</t>
        </is>
      </c>
      <c r="P497" s="18" t="n">
        <v>0</v>
      </c>
      <c r="Q497" s="19" t="n">
        <v>-543451.35</v>
      </c>
      <c r="R497" s="19" t="n">
        <v>-698938.45</v>
      </c>
      <c r="S497" s="19" t="n">
        <v>-506926.79</v>
      </c>
      <c r="U497" s="20" t="inlineStr">
        <is>
          <t>Charges financières nettes</t>
        </is>
      </c>
      <c r="V497" s="20" t="inlineStr">
        <is>
          <t>Charges des emprunts et dettes</t>
        </is>
      </c>
    </row>
    <row r="498" ht="13.5" customHeight="1">
      <c r="A498" s="62" t="inlineStr">
        <is>
          <t>BS</t>
        </is>
      </c>
      <c r="B498" s="62" t="inlineStr">
        <is>
          <t>BS</t>
        </is>
      </c>
      <c r="C498" s="62" t="inlineStr">
        <is>
          <t>3</t>
        </is>
      </c>
      <c r="D498" s="33" t="n">
        <v>3872000</v>
      </c>
      <c r="E498" s="3" t="n"/>
      <c r="F498" s="3" t="n"/>
      <c r="G498" s="3" t="n"/>
      <c r="H498" s="33" t="n">
        <v>3872000</v>
      </c>
      <c r="I498" s="13">
        <f>+VLOOKUP(D498,'[1]BG TND'!$C$1:$C$65531,1,0)</f>
        <v/>
      </c>
      <c r="J498" s="25" t="inlineStr">
        <is>
          <t>Freight In Clearing Account</t>
        </is>
      </c>
      <c r="P498" s="18" t="n">
        <v>0</v>
      </c>
      <c r="Q498" s="19" t="n">
        <v>0.001</v>
      </c>
      <c r="R498" s="19" t="n">
        <v>0</v>
      </c>
      <c r="S498" s="19" t="n">
        <v>0</v>
      </c>
      <c r="U498" s="20" t="inlineStr">
        <is>
          <t>Autres passifs courants</t>
        </is>
      </c>
      <c r="V498" s="1" t="inlineStr">
        <is>
          <t>Current liabilities</t>
        </is>
      </c>
      <c r="W498" s="17">
        <f>#REF!-O498</f>
        <v/>
      </c>
      <c r="X498" s="17">
        <f>#REF!-O498</f>
        <v/>
      </c>
    </row>
    <row r="499" ht="14.4" customHeight="1">
      <c r="A499" s="64" t="inlineStr">
        <is>
          <t>PL</t>
        </is>
      </c>
      <c r="B499" s="64" t="inlineStr">
        <is>
          <t>PL</t>
        </is>
      </c>
      <c r="C499" s="64" t="inlineStr">
        <is>
          <t>8</t>
        </is>
      </c>
      <c r="D499" s="65" t="n">
        <v>8795900</v>
      </c>
      <c r="E499" s="3" t="n"/>
      <c r="F499" s="3" t="n"/>
      <c r="G499" s="3" t="n"/>
      <c r="H499" s="65" t="n">
        <v>8795900</v>
      </c>
      <c r="I499" s="13">
        <f>+VLOOKUP(D499,'[1]BG TND'!$C$1:$C$65531,1,0)</f>
        <v/>
      </c>
      <c r="J499" s="66" t="inlineStr">
        <is>
          <t>Fixed Asset Consumption</t>
        </is>
      </c>
      <c r="P499" s="67" t="n">
        <v>0</v>
      </c>
      <c r="Q499" s="68" t="n">
        <v>94.634</v>
      </c>
      <c r="R499" s="68" t="n">
        <v>0</v>
      </c>
      <c r="S499" s="68" t="n">
        <v>0</v>
      </c>
      <c r="U499" s="20" t="inlineStr">
        <is>
          <t xml:space="preserve">Dotations aux amortissements et aux provisions </t>
        </is>
      </c>
      <c r="V499" s="69" t="inlineStr">
        <is>
          <t>Dotation aux Amortissement des immobilisations corporelles et incorporelles</t>
        </is>
      </c>
      <c r="W499" s="17">
        <f>O499-N499</f>
        <v/>
      </c>
      <c r="X499" s="17">
        <f>#REF!-O499</f>
        <v/>
      </c>
    </row>
    <row r="500" ht="14.4" customHeight="1">
      <c r="A500" s="62" t="inlineStr">
        <is>
          <t>PL</t>
        </is>
      </c>
      <c r="B500" s="62" t="inlineStr">
        <is>
          <t>PL</t>
        </is>
      </c>
      <c r="C500" s="62" t="inlineStr">
        <is>
          <t>8</t>
        </is>
      </c>
      <c r="D500" s="33" t="n">
        <v>8816460</v>
      </c>
      <c r="E500" s="3" t="n"/>
      <c r="F500" s="3" t="n"/>
      <c r="G500" s="3" t="n"/>
      <c r="H500" s="33" t="n">
        <v>8816460</v>
      </c>
      <c r="I500" s="13">
        <f>+VLOOKUP(D500,'[1]BG TND'!$C$1:$C$65531,1,0)</f>
        <v/>
      </c>
      <c r="J500" s="25" t="inlineStr">
        <is>
          <t>Service Fee Income Yazaki Other</t>
        </is>
      </c>
      <c r="P500" s="18" t="n">
        <v>0</v>
      </c>
      <c r="Q500" s="19" t="n">
        <v>-39190.141</v>
      </c>
      <c r="R500" s="19" t="n">
        <v>0</v>
      </c>
      <c r="S500" s="19" t="n">
        <v>0</v>
      </c>
      <c r="U500" s="20" t="inlineStr">
        <is>
          <t>Autres produits d'exploitation</t>
        </is>
      </c>
      <c r="V500" s="20" t="inlineStr">
        <is>
          <t>Transferts de charges</t>
        </is>
      </c>
    </row>
    <row r="501" ht="14.4" customHeight="1">
      <c r="A501" s="62" t="inlineStr">
        <is>
          <t>PL</t>
        </is>
      </c>
      <c r="B501" s="62" t="inlineStr">
        <is>
          <t>PL</t>
        </is>
      </c>
      <c r="C501" s="62" t="inlineStr">
        <is>
          <t>9</t>
        </is>
      </c>
      <c r="D501" s="33" t="n">
        <v>9932000</v>
      </c>
      <c r="E501" s="3" t="n"/>
      <c r="F501" s="3" t="n"/>
      <c r="G501" s="3" t="n"/>
      <c r="H501" s="33" t="n">
        <v>9932000</v>
      </c>
      <c r="I501" s="13">
        <f>+VLOOKUP(D501,'[1]BG TND'!$C$1:$C$65531,1,0)</f>
        <v/>
      </c>
      <c r="J501" s="25" t="inlineStr">
        <is>
          <t>Local Taxation 2</t>
        </is>
      </c>
      <c r="P501" s="18" t="n">
        <v>0</v>
      </c>
      <c r="Q501" s="19" t="n">
        <v>400</v>
      </c>
      <c r="R501" s="19" t="n">
        <v>-100</v>
      </c>
      <c r="S501" s="19" t="n">
        <v>312166.757</v>
      </c>
      <c r="U501" s="20" t="inlineStr">
        <is>
          <t>Impôts sur les bénéfices</t>
        </is>
      </c>
      <c r="V501" s="1" t="inlineStr">
        <is>
          <t>CSS</t>
        </is>
      </c>
    </row>
    <row r="502" ht="14.4" customHeight="1">
      <c r="A502" s="1" t="inlineStr">
        <is>
          <t>X</t>
        </is>
      </c>
      <c r="B502" s="62" t="inlineStr">
        <is>
          <t>BS</t>
        </is>
      </c>
      <c r="C502" s="1" t="inlineStr">
        <is>
          <t>X</t>
        </is>
      </c>
      <c r="D502" s="33" t="inlineStr">
        <is>
          <t>X161600</t>
        </is>
      </c>
      <c r="E502" s="3" t="n"/>
      <c r="F502" s="3" t="n"/>
      <c r="G502" s="3" t="n"/>
      <c r="H502" s="33" t="n">
        <v>1616000</v>
      </c>
      <c r="I502" s="13">
        <f>+VLOOKUP(D502,'[1]BG TND'!$C$1:$C$65531,1,0)</f>
        <v/>
      </c>
      <c r="J502" s="25" t="inlineStr">
        <is>
          <t>Specific Provision for Bad Debts</t>
        </is>
      </c>
      <c r="P502" s="18" t="n">
        <v>0</v>
      </c>
      <c r="Q502" s="19" t="n">
        <v>-486165.122</v>
      </c>
      <c r="R502" s="19" t="n">
        <v>-486165.122</v>
      </c>
      <c r="S502" s="19" t="n">
        <v>-486165.122</v>
      </c>
      <c r="U502" s="20" t="inlineStr">
        <is>
          <t>Moins: Provisions pour dépréciation Actifs</t>
        </is>
      </c>
      <c r="V502" s="1" t="inlineStr">
        <is>
          <t>Provisions pour dépréciation Actifs</t>
        </is>
      </c>
    </row>
    <row r="503" ht="14.4" customHeight="1">
      <c r="A503" s="1" t="inlineStr">
        <is>
          <t>X</t>
        </is>
      </c>
      <c r="B503" s="62" t="inlineStr">
        <is>
          <t>BS</t>
        </is>
      </c>
      <c r="C503" s="1" t="inlineStr">
        <is>
          <t>X</t>
        </is>
      </c>
      <c r="D503" s="57" t="inlineStr">
        <is>
          <t>X186500</t>
        </is>
      </c>
      <c r="E503" s="3" t="n"/>
      <c r="F503" s="3" t="n"/>
      <c r="G503" s="3" t="n"/>
      <c r="H503" s="57" t="n">
        <v>1865000</v>
      </c>
      <c r="I503" s="13">
        <f>+VLOOKUP(D503,'[1]BG TND'!$C$1:$C$65531,1,0)</f>
        <v/>
      </c>
      <c r="J503" s="25" t="inlineStr">
        <is>
          <t>Prepayments</t>
        </is>
      </c>
      <c r="P503" s="18" t="n">
        <v>0</v>
      </c>
      <c r="Q503" s="19" t="n">
        <v>8177545</v>
      </c>
      <c r="R503" s="19" t="n">
        <v>5531639.931</v>
      </c>
      <c r="S503" s="19" t="n">
        <v>5673761.641</v>
      </c>
      <c r="U503" s="20" t="inlineStr">
        <is>
          <t>Autres actifs courants</t>
        </is>
      </c>
      <c r="V503" s="1" t="inlineStr">
        <is>
          <t>Charges constatées d'avance</t>
        </is>
      </c>
    </row>
    <row r="504" ht="14.4" customHeight="1">
      <c r="A504" s="1" t="inlineStr">
        <is>
          <t>X</t>
        </is>
      </c>
      <c r="B504" s="62" t="inlineStr">
        <is>
          <t>BS</t>
        </is>
      </c>
      <c r="C504" s="1" t="inlineStr">
        <is>
          <t>X</t>
        </is>
      </c>
      <c r="D504" s="33" t="inlineStr">
        <is>
          <t>X189000</t>
        </is>
      </c>
      <c r="E504" s="3" t="n"/>
      <c r="F504" s="3" t="n"/>
      <c r="G504" s="3" t="n"/>
      <c r="H504" s="33" t="n">
        <v>1890000</v>
      </c>
      <c r="I504" s="13">
        <f>+VLOOKUP(D504,'[1]BG TND'!$C$1:$C$65531,1,0)</f>
        <v/>
      </c>
      <c r="J504" s="25" t="inlineStr">
        <is>
          <t>Other Debtors</t>
        </is>
      </c>
      <c r="P504" s="18" t="n">
        <v>0</v>
      </c>
      <c r="Q504" s="19" t="n">
        <v>486165.122</v>
      </c>
      <c r="R504" s="19" t="n">
        <v>486165.122</v>
      </c>
      <c r="S504" s="19" t="n">
        <v>486165.122</v>
      </c>
      <c r="U504" s="20" t="inlineStr">
        <is>
          <t>Autres actifs courants</t>
        </is>
      </c>
      <c r="V504" s="20" t="inlineStr">
        <is>
          <t>Débiteurs &amp; créditeurs S.C.V</t>
        </is>
      </c>
    </row>
    <row r="505" ht="14.4" customHeight="1">
      <c r="A505" s="1" t="inlineStr">
        <is>
          <t>X</t>
        </is>
      </c>
      <c r="B505" s="62" t="inlineStr">
        <is>
          <t>BS</t>
        </is>
      </c>
      <c r="C505" s="1" t="inlineStr">
        <is>
          <t>X</t>
        </is>
      </c>
      <c r="D505" s="33" t="inlineStr">
        <is>
          <t>X382009</t>
        </is>
      </c>
      <c r="E505" s="3" t="n"/>
      <c r="F505" s="3" t="n"/>
      <c r="G505" s="3" t="n"/>
      <c r="H505" s="33" t="n">
        <v>3820090</v>
      </c>
      <c r="I505" s="13">
        <f>+VLOOKUP(D505,'[1]BG TND'!$C$1:$C$65531,1,0)</f>
        <v/>
      </c>
      <c r="J505" s="25" t="inlineStr">
        <is>
          <t>Other Accrued Expenses</t>
        </is>
      </c>
      <c r="P505" s="18" t="n">
        <v>0</v>
      </c>
      <c r="Q505" s="19" t="n">
        <v>-833197.1899999999</v>
      </c>
      <c r="R505" s="19" t="n">
        <v>-3283084.268</v>
      </c>
      <c r="S505" s="19" t="n">
        <v>0</v>
      </c>
      <c r="U505" s="20" t="inlineStr">
        <is>
          <t>Autres Passifs courants</t>
        </is>
      </c>
      <c r="V505" s="20" t="inlineStr">
        <is>
          <t>Charges à payer</t>
        </is>
      </c>
    </row>
    <row r="506" ht="14.4" customHeight="1">
      <c r="A506" s="62" t="inlineStr">
        <is>
          <t>BS</t>
        </is>
      </c>
      <c r="B506" s="62" t="inlineStr">
        <is>
          <t>BS</t>
        </is>
      </c>
      <c r="C506" s="62" t="inlineStr">
        <is>
          <t>1</t>
        </is>
      </c>
      <c r="D506" s="33" t="n">
        <v>1870360</v>
      </c>
      <c r="H506" s="55" t="n">
        <v>1870360</v>
      </c>
      <c r="I506" s="13">
        <f>+VLOOKUP(D506,'[1]BG TND'!$C$1:$C$65531,1,0)</f>
        <v/>
      </c>
      <c r="J506" t="inlineStr">
        <is>
          <t>Acc Income SBU</t>
        </is>
      </c>
      <c r="R506" s="19" t="n">
        <v>-3283084.268</v>
      </c>
      <c r="S506" s="19" t="n">
        <v>0</v>
      </c>
      <c r="U506" s="20" t="inlineStr">
        <is>
          <t>Autres actifs courants</t>
        </is>
      </c>
      <c r="V506" s="20" t="n"/>
      <c r="W506" s="17">
        <f>#REF!-O506</f>
        <v/>
      </c>
      <c r="X506" s="17">
        <f>#REF!-O506</f>
        <v/>
      </c>
    </row>
    <row r="507" ht="14.4" customHeight="1">
      <c r="A507" s="62" t="inlineStr">
        <is>
          <t>BS</t>
        </is>
      </c>
      <c r="B507" s="62" t="inlineStr">
        <is>
          <t>BS</t>
        </is>
      </c>
      <c r="C507" s="62" t="inlineStr">
        <is>
          <t>2</t>
        </is>
      </c>
      <c r="D507" s="33" t="n">
        <v>2245001</v>
      </c>
      <c r="H507" s="55" t="n">
        <v>2245001</v>
      </c>
      <c r="I507" s="13">
        <f>+VLOOKUP(D507,'[1]BG TND'!$C$1:$C$65531,1,0)</f>
        <v/>
      </c>
      <c r="J507" t="inlineStr">
        <is>
          <t>Accumulated Impairment - Computer Equip</t>
        </is>
      </c>
      <c r="R507" s="19" t="n">
        <v>-5087.28</v>
      </c>
      <c r="S507" s="19" t="n">
        <v>-5087.28</v>
      </c>
      <c r="U507" s="20" t="inlineStr">
        <is>
          <t>Moins: Amortissements IC</t>
        </is>
      </c>
      <c r="V507" s="70" t="inlineStr">
        <is>
          <t>Matériel informatique</t>
        </is>
      </c>
      <c r="W507" s="17">
        <f>#REF!-O507</f>
        <v/>
      </c>
      <c r="X507" s="17">
        <f>#REF!-O507</f>
        <v/>
      </c>
    </row>
    <row r="508" ht="14.4" customHeight="1">
      <c r="A508" s="62" t="inlineStr">
        <is>
          <t>BS</t>
        </is>
      </c>
      <c r="B508" s="62" t="inlineStr">
        <is>
          <t>BS</t>
        </is>
      </c>
      <c r="C508" s="62" t="inlineStr">
        <is>
          <t>2</t>
        </is>
      </c>
      <c r="D508" s="33" t="n">
        <v>2250001</v>
      </c>
      <c r="H508" s="55" t="n">
        <v>2250001</v>
      </c>
      <c r="I508" s="13">
        <f>+VLOOKUP(D508,'[1]BG TND'!$C$1:$C$65531,1,0)</f>
        <v/>
      </c>
      <c r="J508" t="inlineStr">
        <is>
          <t>Accumulated Impairment - Furniture and</t>
        </is>
      </c>
      <c r="R508" s="19" t="n">
        <v>-8695.308000000001</v>
      </c>
      <c r="S508" s="19" t="n">
        <v>-8695.308000000001</v>
      </c>
      <c r="U508" s="20" t="inlineStr">
        <is>
          <t>Moins: Amortissements IC</t>
        </is>
      </c>
      <c r="V508" s="1" t="inlineStr">
        <is>
          <t>Installation, matériel, et outillages</t>
        </is>
      </c>
      <c r="W508" s="17">
        <f>#REF!-O508</f>
        <v/>
      </c>
      <c r="X508" s="17">
        <f>#REF!-O508</f>
        <v/>
      </c>
    </row>
    <row r="509" ht="14.4" customHeight="1">
      <c r="A509" s="62" t="inlineStr">
        <is>
          <t>BS</t>
        </is>
      </c>
      <c r="B509" s="62" t="inlineStr">
        <is>
          <t>BS</t>
        </is>
      </c>
      <c r="C509" s="62" t="inlineStr">
        <is>
          <t>3</t>
        </is>
      </c>
      <c r="D509" s="33" t="n">
        <v>3638000</v>
      </c>
      <c r="H509" s="55" t="n">
        <v>3638000</v>
      </c>
      <c r="I509" s="13">
        <f>+VLOOKUP(D509,'[1]BG TND'!$C$1:$C$65531,1,0)</f>
        <v/>
      </c>
      <c r="J509" t="inlineStr">
        <is>
          <t>Accounts Payable - SYST</t>
        </is>
      </c>
      <c r="R509" s="19" t="n">
        <v>-50507.778</v>
      </c>
      <c r="S509" s="19" t="n">
        <v>0</v>
      </c>
      <c r="U509" s="20" t="inlineStr">
        <is>
          <t>Fournisseurs et comptes rattachés</t>
        </is>
      </c>
      <c r="V509" s="20" t="inlineStr">
        <is>
          <t>Fournisseurs Groupe</t>
        </is>
      </c>
      <c r="W509" s="17">
        <f>#REF!-O509</f>
        <v/>
      </c>
      <c r="X509" s="17">
        <f>#REF!-O509</f>
        <v/>
      </c>
    </row>
    <row r="510" ht="14.4" customHeight="1">
      <c r="A510" s="62" t="inlineStr">
        <is>
          <t>BS</t>
        </is>
      </c>
      <c r="B510" s="62" t="inlineStr">
        <is>
          <t>BS</t>
        </is>
      </c>
      <c r="C510" s="62" t="inlineStr">
        <is>
          <t>3</t>
        </is>
      </c>
      <c r="D510" s="33" t="n">
        <v>3660380</v>
      </c>
      <c r="H510" s="55" t="n">
        <v>3660380</v>
      </c>
      <c r="I510" s="13">
        <f>+VLOOKUP(D510,'[1]BG TND'!$C$1:$C$65531,1,0)</f>
        <v/>
      </c>
      <c r="J510" t="inlineStr">
        <is>
          <t>Received Not Invoiced (Direct) - SYST</t>
        </is>
      </c>
      <c r="R510" s="19" t="n">
        <v>-17461.3</v>
      </c>
      <c r="S510" s="19" t="n">
        <v>0</v>
      </c>
      <c r="U510" s="20" t="inlineStr">
        <is>
          <t>Fournisseurs et comptes rattachés</t>
        </is>
      </c>
      <c r="V510" s="20" t="inlineStr">
        <is>
          <t>Fournisseurs factures non parvenues</t>
        </is>
      </c>
      <c r="W510" s="17">
        <f>#REF!-O510</f>
        <v/>
      </c>
      <c r="X510" s="17">
        <f>#REF!-O510</f>
        <v/>
      </c>
    </row>
    <row r="511" ht="14.4" customHeight="1">
      <c r="A511" s="62" t="inlineStr">
        <is>
          <t>BS</t>
        </is>
      </c>
      <c r="B511" s="62" t="inlineStr">
        <is>
          <t>BS</t>
        </is>
      </c>
      <c r="C511" s="62" t="inlineStr">
        <is>
          <t>3</t>
        </is>
      </c>
      <c r="D511" s="33" t="n">
        <v>3680380</v>
      </c>
      <c r="H511" s="55" t="n">
        <v>3680380</v>
      </c>
      <c r="I511" s="13">
        <f>+VLOOKUP(D511,'[1]BG TND'!$C$1:$C$65531,1,0)</f>
        <v/>
      </c>
      <c r="J511" t="inlineStr">
        <is>
          <t>A/P SYST Unreal Gains Losses</t>
        </is>
      </c>
      <c r="R511" s="19" t="n">
        <v>-353.443</v>
      </c>
      <c r="S511" s="19" t="n">
        <v>0</v>
      </c>
      <c r="U511" s="20" t="inlineStr">
        <is>
          <t>Fournisseurs et comptes rattachés</t>
        </is>
      </c>
      <c r="V511" s="20" t="inlineStr">
        <is>
          <t>Fournisseurs Groupe</t>
        </is>
      </c>
      <c r="W511" s="17">
        <f>#REF!-O511</f>
        <v/>
      </c>
      <c r="X511" s="17">
        <f>#REF!-O511</f>
        <v/>
      </c>
    </row>
    <row r="512" ht="14.4" customHeight="1">
      <c r="A512" s="62" t="inlineStr">
        <is>
          <t>PL</t>
        </is>
      </c>
      <c r="B512" s="62" t="inlineStr">
        <is>
          <t>PL</t>
        </is>
      </c>
      <c r="C512" s="62" t="inlineStr">
        <is>
          <t>5</t>
        </is>
      </c>
      <c r="D512" s="33" t="n">
        <v>5130360</v>
      </c>
      <c r="H512" s="55" t="n">
        <v>5130360</v>
      </c>
      <c r="I512" s="13">
        <f>+VLOOKUP(D512,'[1]BG TND'!$C$1:$C$65531,1,0)</f>
        <v/>
      </c>
      <c r="J512" t="inlineStr">
        <is>
          <t>Sales - Maintenance &amp; After Sales - Eur</t>
        </is>
      </c>
      <c r="R512" s="19" t="n">
        <v>-7011.782</v>
      </c>
      <c r="S512" s="19" t="n">
        <v>-14160.949</v>
      </c>
      <c r="U512" s="20" t="inlineStr">
        <is>
          <t>Revenus</t>
        </is>
      </c>
      <c r="V512" s="20" t="inlineStr">
        <is>
          <t>Produit fini</t>
        </is>
      </c>
    </row>
    <row r="513" ht="14.4" customHeight="1">
      <c r="A513" s="62" t="inlineStr">
        <is>
          <t>PL</t>
        </is>
      </c>
      <c r="B513" s="62" t="inlineStr">
        <is>
          <t>PL</t>
        </is>
      </c>
      <c r="C513" s="62" t="inlineStr">
        <is>
          <t>6</t>
        </is>
      </c>
      <c r="D513" s="33" t="n">
        <v>6120360</v>
      </c>
      <c r="H513" s="55" t="n">
        <v>6120360</v>
      </c>
      <c r="I513" s="13">
        <f>+VLOOKUP(D513,'[1]BG TND'!$C$1:$C$65531,1,0)</f>
        <v/>
      </c>
      <c r="J513" t="inlineStr">
        <is>
          <t>Cost of Goods Sold - Mass Prod n - Euro</t>
        </is>
      </c>
      <c r="R513" s="19" t="n">
        <v>405502.922</v>
      </c>
      <c r="S513" s="19" t="n">
        <v>21972940.434</v>
      </c>
      <c r="U513" s="20" t="inlineStr">
        <is>
          <t>Achats d'approvisionnements consommés</t>
        </is>
      </c>
      <c r="V513" s="1" t="inlineStr">
        <is>
          <t>Achats consommés de matières premières</t>
        </is>
      </c>
    </row>
    <row r="514" ht="14.4" customHeight="1">
      <c r="A514" s="62" t="inlineStr">
        <is>
          <t>PL</t>
        </is>
      </c>
      <c r="B514" s="62" t="inlineStr">
        <is>
          <t>PL</t>
        </is>
      </c>
      <c r="C514" s="62" t="inlineStr">
        <is>
          <t>6</t>
        </is>
      </c>
      <c r="D514" s="33" t="n">
        <v>6130380</v>
      </c>
      <c r="H514" s="55" t="n">
        <v>6130380</v>
      </c>
      <c r="I514" s="13">
        <f>+VLOOKUP(D514,'[1]BG TND'!$C$1:$C$65531,1,0)</f>
        <v/>
      </c>
      <c r="J514" t="inlineStr">
        <is>
          <t>Cost of Goods Sold - Maint-After Sales</t>
        </is>
      </c>
      <c r="R514" s="19" t="n">
        <v>5751.649</v>
      </c>
      <c r="S514" s="19" t="n">
        <v>341.087</v>
      </c>
      <c r="U514" s="20" t="inlineStr">
        <is>
          <t>Achats d'approvisionnements consommés</t>
        </is>
      </c>
      <c r="V514" s="20" t="inlineStr">
        <is>
          <t>Achats consommés de matières premières</t>
        </is>
      </c>
    </row>
    <row r="515" ht="13.5" customHeight="1">
      <c r="A515" s="62" t="inlineStr">
        <is>
          <t>PL</t>
        </is>
      </c>
      <c r="B515" s="62" t="inlineStr">
        <is>
          <t>PL</t>
        </is>
      </c>
      <c r="C515" s="62" t="inlineStr">
        <is>
          <t>6</t>
        </is>
      </c>
      <c r="D515" s="33" t="n">
        <v>6695000</v>
      </c>
      <c r="H515" s="55" t="n">
        <v>6695000</v>
      </c>
      <c r="I515" s="13">
        <f>+VLOOKUP(D515,'[1]BG TND'!$C$1:$C$65531,1,0)</f>
        <v/>
      </c>
      <c r="J515" t="inlineStr">
        <is>
          <t>PPV due to Freight Accruals against STD</t>
        </is>
      </c>
      <c r="R515" s="19" t="n">
        <v>1337417.945</v>
      </c>
      <c r="S515" s="19" t="n">
        <v>205200.154</v>
      </c>
      <c r="U515" s="20" t="inlineStr">
        <is>
          <t>Achats d'approvisionnements consommés</t>
        </is>
      </c>
      <c r="V515" s="20" t="inlineStr">
        <is>
          <t>Transport sur achats</t>
        </is>
      </c>
    </row>
    <row r="516" ht="14.4" customHeight="1">
      <c r="A516" s="62" t="inlineStr">
        <is>
          <t>PL</t>
        </is>
      </c>
      <c r="B516" s="62" t="inlineStr">
        <is>
          <t>PL</t>
        </is>
      </c>
      <c r="C516" s="62" t="inlineStr">
        <is>
          <t>6</t>
        </is>
      </c>
      <c r="D516" s="33" t="n">
        <v>6910100</v>
      </c>
      <c r="H516" s="55" t="n">
        <v>6910100</v>
      </c>
      <c r="I516" s="13">
        <f>+VLOOKUP(D516,'[1]BG TND'!$C$1:$C$65531,1,0)</f>
        <v/>
      </c>
      <c r="J516" t="inlineStr">
        <is>
          <t>Bad Debts External</t>
        </is>
      </c>
      <c r="R516" s="19" t="n">
        <v>28964.52</v>
      </c>
      <c r="S516" s="19" t="n">
        <v>102737.599</v>
      </c>
      <c r="U516" s="20" t="inlineStr">
        <is>
          <t xml:space="preserve">Dotations aux amortissements et aux provisions </t>
        </is>
      </c>
      <c r="V516" s="20" t="inlineStr">
        <is>
          <t>Dotation aux provisions pour dépréciation des créances clients</t>
        </is>
      </c>
    </row>
    <row r="517" ht="14.4" customHeight="1">
      <c r="A517" s="62" t="inlineStr">
        <is>
          <t>PL</t>
        </is>
      </c>
      <c r="B517" s="62" t="inlineStr">
        <is>
          <t>PL</t>
        </is>
      </c>
      <c r="C517" s="62" t="inlineStr">
        <is>
          <t>5</t>
        </is>
      </c>
      <c r="D517" s="33" t="n">
        <v>5710360</v>
      </c>
      <c r="H517" s="55" t="n">
        <v>5710360</v>
      </c>
      <c r="I517" s="13">
        <f>+VLOOKUP(D517,'[1]BG TND'!$C$1:$C$65531,1,0)</f>
        <v/>
      </c>
      <c r="J517" t="inlineStr">
        <is>
          <t>Other Sales - Europe SBU</t>
        </is>
      </c>
      <c r="R517" s="19" t="n">
        <v>-2791.862</v>
      </c>
      <c r="S517" s="19" t="n">
        <v>-95964.77800000001</v>
      </c>
      <c r="U517" s="20" t="inlineStr">
        <is>
          <t>Autres produits d'exploitation</t>
        </is>
      </c>
      <c r="V517" s="20" t="inlineStr">
        <is>
          <t>Transferts de charges</t>
        </is>
      </c>
    </row>
    <row r="518" ht="14.4" customHeight="1">
      <c r="A518" s="62" t="inlineStr">
        <is>
          <t>PL</t>
        </is>
      </c>
      <c r="B518" s="62" t="inlineStr">
        <is>
          <t>PL</t>
        </is>
      </c>
      <c r="C518" s="62" t="inlineStr">
        <is>
          <t>7</t>
        </is>
      </c>
      <c r="D518" s="33" t="n">
        <v>7312000</v>
      </c>
      <c r="H518" s="55" t="n">
        <v>7312000</v>
      </c>
      <c r="I518" s="13">
        <f>+VLOOKUP(D518,'[1]BG TND'!$C$1:$C$65531,1,0)</f>
        <v/>
      </c>
      <c r="J518" t="inlineStr">
        <is>
          <t>Regular salaries allowances (monthly)</t>
        </is>
      </c>
      <c r="R518" s="19" t="n">
        <v>5100.85</v>
      </c>
      <c r="S518" s="19" t="n">
        <v>28521.838</v>
      </c>
      <c r="U518" s="20" t="inlineStr">
        <is>
          <t>Charges de personnel</t>
        </is>
      </c>
      <c r="V518" s="20" t="inlineStr">
        <is>
          <t>Salaires</t>
        </is>
      </c>
    </row>
    <row r="519" ht="14.4" customHeight="1">
      <c r="A519" s="62" t="inlineStr">
        <is>
          <t>PL</t>
        </is>
      </c>
      <c r="B519" s="62" t="inlineStr">
        <is>
          <t>PL</t>
        </is>
      </c>
      <c r="C519" s="62" t="inlineStr">
        <is>
          <t>7</t>
        </is>
      </c>
      <c r="D519" s="33" t="n">
        <v>7321000</v>
      </c>
      <c r="H519" s="55" t="n">
        <v>7321000</v>
      </c>
      <c r="I519" s="13">
        <f>+VLOOKUP(D519,'[1]BG TND'!$C$1:$C$65531,1,0)</f>
        <v/>
      </c>
      <c r="J519" t="inlineStr">
        <is>
          <t>13th month. or more salaries (accrual a</t>
        </is>
      </c>
      <c r="R519" s="19" t="n">
        <v>457346.302</v>
      </c>
      <c r="S519" s="19" t="n">
        <v>2572748.74</v>
      </c>
      <c r="U519" s="20" t="inlineStr">
        <is>
          <t>Charges de personnel</t>
        </is>
      </c>
      <c r="V519" s="20" t="inlineStr">
        <is>
          <t>Salaires</t>
        </is>
      </c>
    </row>
    <row r="520" ht="14.4" customHeight="1">
      <c r="A520" s="62" t="inlineStr">
        <is>
          <t>PL</t>
        </is>
      </c>
      <c r="B520" s="62" t="inlineStr">
        <is>
          <t>PL</t>
        </is>
      </c>
      <c r="C520" s="62" t="inlineStr">
        <is>
          <t>7</t>
        </is>
      </c>
      <c r="D520" s="33" t="n">
        <v>7326000</v>
      </c>
      <c r="H520" s="55" t="n">
        <v>7326000</v>
      </c>
      <c r="I520" s="13">
        <f>+VLOOKUP(D520,'[1]BG TND'!$C$1:$C$65531,1,0)</f>
        <v/>
      </c>
      <c r="J520" t="inlineStr">
        <is>
          <t>Vacation costs Payout of additional sal</t>
        </is>
      </c>
      <c r="R520" s="19" t="n">
        <v>618143.5649999999</v>
      </c>
      <c r="S520" s="19" t="n">
        <v>68366.5</v>
      </c>
      <c r="U520" s="20" t="inlineStr">
        <is>
          <t>Charges de personnel</t>
        </is>
      </c>
      <c r="V520" s="20" t="inlineStr">
        <is>
          <t>Salaires</t>
        </is>
      </c>
    </row>
    <row r="521" ht="14.4" customHeight="1">
      <c r="A521" s="62" t="inlineStr">
        <is>
          <t>PL</t>
        </is>
      </c>
      <c r="B521" s="62" t="inlineStr">
        <is>
          <t>PL</t>
        </is>
      </c>
      <c r="C521" s="62" t="inlineStr">
        <is>
          <t>7</t>
        </is>
      </c>
      <c r="D521" s="33" t="n">
        <v>7336000</v>
      </c>
      <c r="H521" s="55" t="n">
        <v>7336000</v>
      </c>
      <c r="I521" s="13">
        <f>+VLOOKUP(D521,'[1]BG TND'!$C$1:$C$65531,1,0)</f>
        <v/>
      </c>
      <c r="J521" t="inlineStr">
        <is>
          <t>Extra Payment (benefit in cash)</t>
        </is>
      </c>
      <c r="R521" s="19" t="n">
        <v>1210218.933</v>
      </c>
      <c r="S521" s="19" t="n">
        <v>1242325.053</v>
      </c>
      <c r="U521" s="20" t="inlineStr">
        <is>
          <t>Charges de personnel</t>
        </is>
      </c>
      <c r="V521" s="20" t="inlineStr">
        <is>
          <t>Salaires</t>
        </is>
      </c>
    </row>
    <row r="522" ht="14.4" customHeight="1">
      <c r="A522" s="62" t="inlineStr">
        <is>
          <t>PL</t>
        </is>
      </c>
      <c r="B522" s="62" t="inlineStr">
        <is>
          <t>PL</t>
        </is>
      </c>
      <c r="C522" s="62" t="inlineStr">
        <is>
          <t>7</t>
        </is>
      </c>
      <c r="D522" s="33" t="n">
        <v>7380010</v>
      </c>
      <c r="H522" s="55" t="n">
        <v>7380010</v>
      </c>
      <c r="I522" s="13">
        <f>+VLOOKUP(D522,'[1]BG TND'!$C$1:$C$65531,1,0)</f>
        <v/>
      </c>
      <c r="J522" t="inlineStr">
        <is>
          <t>Employee Liability Insurance</t>
        </is>
      </c>
      <c r="R522" s="19" t="n">
        <v>7295.4</v>
      </c>
      <c r="S522" s="19" t="n">
        <v>1074.079</v>
      </c>
      <c r="U522" s="20" t="inlineStr">
        <is>
          <t>Charges de personnel</t>
        </is>
      </c>
      <c r="V522" s="20" t="inlineStr">
        <is>
          <t>Charges connexes au salaire</t>
        </is>
      </c>
    </row>
    <row r="523" ht="14.4" customHeight="1">
      <c r="A523" s="62" t="inlineStr">
        <is>
          <t>PL</t>
        </is>
      </c>
      <c r="B523" s="62" t="inlineStr">
        <is>
          <t>PL</t>
        </is>
      </c>
      <c r="C523" s="62" t="inlineStr">
        <is>
          <t>7</t>
        </is>
      </c>
      <c r="D523" s="33" t="n">
        <v>7830020</v>
      </c>
      <c r="H523" s="55" t="n">
        <v>7830020</v>
      </c>
      <c r="I523" s="13">
        <f>+VLOOKUP(D523,'[1]BG TND'!$C$1:$C$65531,1,0)</f>
        <v/>
      </c>
      <c r="J523" t="inlineStr">
        <is>
          <t>Customer Gifts up to 35 Euros per perso</t>
        </is>
      </c>
      <c r="R523" s="19" t="n">
        <v>781.65</v>
      </c>
      <c r="S523" s="19" t="n">
        <v>0</v>
      </c>
      <c r="U523" s="20" t="inlineStr">
        <is>
          <t>Autres Charges d'exploitation</t>
        </is>
      </c>
      <c r="V523" s="20" t="inlineStr">
        <is>
          <t>Publicité Publication et relation publiques</t>
        </is>
      </c>
    </row>
    <row r="524" ht="14.4" customHeight="1">
      <c r="A524" s="62" t="inlineStr">
        <is>
          <t>PL</t>
        </is>
      </c>
      <c r="B524" s="62" t="inlineStr">
        <is>
          <t>PL</t>
        </is>
      </c>
      <c r="C524" s="62" t="inlineStr">
        <is>
          <t>7</t>
        </is>
      </c>
      <c r="D524" s="33" t="n">
        <v>7902200</v>
      </c>
      <c r="H524" s="55" t="n">
        <v>7902200</v>
      </c>
      <c r="I524" s="13">
        <f>+VLOOKUP(D524,'[1]BG TND'!$C$1:$C$65531,1,0)</f>
        <v/>
      </c>
      <c r="J524" t="inlineStr">
        <is>
          <t>Logistics Services</t>
        </is>
      </c>
      <c r="R524" s="19" t="n">
        <v>5822.725</v>
      </c>
      <c r="S524" s="19" t="n">
        <v>0</v>
      </c>
      <c r="U524" s="20" t="inlineStr">
        <is>
          <t>Autres Charges d'exploitation</t>
        </is>
      </c>
      <c r="V524" s="20" t="inlineStr">
        <is>
          <t>Rémunération honoraires et intermédiaire</t>
        </is>
      </c>
    </row>
    <row r="525" ht="14.4" customHeight="1">
      <c r="A525" s="62" t="inlineStr">
        <is>
          <t>PL</t>
        </is>
      </c>
      <c r="B525" s="62" t="inlineStr">
        <is>
          <t>PL</t>
        </is>
      </c>
      <c r="C525" s="62" t="inlineStr">
        <is>
          <t>7</t>
        </is>
      </c>
      <c r="D525" s="33" t="n">
        <v>7961000</v>
      </c>
      <c r="H525" s="55" t="n">
        <v>7961000</v>
      </c>
      <c r="I525" s="13">
        <f>+VLOOKUP(D525,'[1]BG TND'!$C$1:$C$65531,1,0)</f>
        <v/>
      </c>
      <c r="J525" t="inlineStr">
        <is>
          <t>Other HR &amp; EHS Services</t>
        </is>
      </c>
      <c r="R525" s="19" t="n">
        <v>13242.71</v>
      </c>
      <c r="S525" s="19" t="n">
        <v>23744.24</v>
      </c>
      <c r="U525" s="20" t="inlineStr">
        <is>
          <t>Autres Charges d'exploitation</t>
        </is>
      </c>
      <c r="V525" s="20" t="inlineStr">
        <is>
          <t>Rémunération honoraires et intermédiaire</t>
        </is>
      </c>
    </row>
    <row r="526" ht="13.5" customHeight="1">
      <c r="A526" s="62" t="inlineStr">
        <is>
          <t>PL</t>
        </is>
      </c>
      <c r="B526" s="62" t="inlineStr">
        <is>
          <t>PL</t>
        </is>
      </c>
      <c r="C526" s="62" t="inlineStr">
        <is>
          <t>8</t>
        </is>
      </c>
      <c r="D526" s="33" t="n">
        <v>8220000</v>
      </c>
      <c r="H526" s="55" t="n">
        <v>8220000</v>
      </c>
      <c r="I526" s="13">
        <f>+VLOOKUP(D526,'[1]BG TND'!$C$1:$C$65531,1,0)</f>
        <v/>
      </c>
      <c r="J526" t="inlineStr">
        <is>
          <t>Communications - Datalines</t>
        </is>
      </c>
      <c r="R526" s="19" t="n">
        <v>13219.9</v>
      </c>
      <c r="S526" s="19" t="n">
        <v>13323.9</v>
      </c>
      <c r="U526" s="20" t="inlineStr">
        <is>
          <t>Autres Charges d'exploitation</t>
        </is>
      </c>
      <c r="V526" s="20" t="inlineStr">
        <is>
          <t>Frais postaux et télécom</t>
        </is>
      </c>
    </row>
    <row r="527" ht="13.5" customHeight="1">
      <c r="A527" s="62" t="inlineStr">
        <is>
          <t>PL</t>
        </is>
      </c>
      <c r="B527" s="62" t="inlineStr">
        <is>
          <t>PL</t>
        </is>
      </c>
      <c r="C527" s="62" t="inlineStr">
        <is>
          <t>8</t>
        </is>
      </c>
      <c r="D527" s="33" t="n">
        <v>8445001</v>
      </c>
      <c r="H527" s="55" t="n">
        <v>8445001</v>
      </c>
      <c r="I527" s="13">
        <f>+VLOOKUP(D527,'[1]BG TND'!$C$1:$C$65531,1,0)</f>
        <v/>
      </c>
      <c r="J527" t="inlineStr">
        <is>
          <t>Impairment - Computers &amp; Peripherals</t>
        </is>
      </c>
      <c r="R527" s="19" t="n">
        <v>5087.28</v>
      </c>
      <c r="S527" s="19" t="n">
        <v>0</v>
      </c>
      <c r="U527" s="20" t="inlineStr">
        <is>
          <t xml:space="preserve">Dotations aux amortissements et aux provisions </t>
        </is>
      </c>
      <c r="V527" s="20" t="inlineStr">
        <is>
          <t>Dotation aux Amortissement des immobilisations corporelles et incorporelles</t>
        </is>
      </c>
    </row>
    <row r="528" ht="13.5" customHeight="1">
      <c r="A528" s="62" t="inlineStr">
        <is>
          <t>PL</t>
        </is>
      </c>
      <c r="B528" s="62" t="inlineStr">
        <is>
          <t>PL</t>
        </is>
      </c>
      <c r="C528" s="62" t="inlineStr">
        <is>
          <t>8</t>
        </is>
      </c>
      <c r="D528" s="33" t="n">
        <v>8450001</v>
      </c>
      <c r="H528" s="55" t="n">
        <v>8450001</v>
      </c>
      <c r="I528" s="13">
        <f>+VLOOKUP(D528,'[1]BG TND'!$C$1:$C$65531,1,0)</f>
        <v/>
      </c>
      <c r="J528" t="inlineStr">
        <is>
          <t>Impairment - Furniture and Fixtures</t>
        </is>
      </c>
      <c r="R528" s="19" t="n">
        <v>8695.308000000001</v>
      </c>
      <c r="S528" s="19" t="n">
        <v>0</v>
      </c>
      <c r="U528" s="20" t="inlineStr">
        <is>
          <t xml:space="preserve">Dotations aux amortissements et aux provisions </t>
        </is>
      </c>
      <c r="V528" s="20" t="inlineStr">
        <is>
          <t>Dotation aux Amortissement des immobilisations corporelles et incorporelles</t>
        </is>
      </c>
    </row>
    <row r="529" ht="13.5" customHeight="1" thickBot="1">
      <c r="A529" s="62" t="inlineStr">
        <is>
          <t>PL</t>
        </is>
      </c>
      <c r="B529" s="62" t="inlineStr">
        <is>
          <t>PL</t>
        </is>
      </c>
      <c r="C529" s="62" t="inlineStr">
        <is>
          <t>9</t>
        </is>
      </c>
      <c r="D529" s="33" t="n">
        <v>9510000</v>
      </c>
      <c r="H529" s="55" t="n">
        <v>9510000</v>
      </c>
      <c r="I529" s="13">
        <f>+VLOOKUP(D529,'[1]BG TND'!$C$1:$C$65531,1,0)</f>
        <v/>
      </c>
      <c r="J529" t="inlineStr">
        <is>
          <t>Intercompany true up - Income</t>
        </is>
      </c>
      <c r="R529" s="19" t="n">
        <v>1641542.134</v>
      </c>
      <c r="S529" s="19" t="n">
        <v>4940003.25</v>
      </c>
      <c r="U529" s="20" t="inlineStr">
        <is>
          <t>Revenus</t>
        </is>
      </c>
      <c r="V529" s="20" t="inlineStr">
        <is>
          <t>Produit fini</t>
        </is>
      </c>
    </row>
    <row r="530" ht="13.5" customHeight="1" thickBot="1" thickTop="1">
      <c r="A530" s="1" t="inlineStr">
        <is>
          <t>X</t>
        </is>
      </c>
      <c r="B530" s="62" t="inlineStr">
        <is>
          <t>BS</t>
        </is>
      </c>
      <c r="C530" s="1" t="inlineStr">
        <is>
          <t>X</t>
        </is>
      </c>
      <c r="D530" s="57" t="inlineStr">
        <is>
          <t>X188000</t>
        </is>
      </c>
      <c r="H530" s="57" t="n">
        <v>1880000</v>
      </c>
      <c r="I530" s="13">
        <f>+VLOOKUP(D530,'[1]BG TND'!$C$1:$C$65531,1,0)</f>
        <v/>
      </c>
      <c r="J530" t="inlineStr">
        <is>
          <t>Deposits Paid</t>
        </is>
      </c>
      <c r="R530" s="19" t="n">
        <v>375000</v>
      </c>
      <c r="S530" s="19" t="n">
        <v>2532019.281</v>
      </c>
      <c r="U530" s="20" t="inlineStr">
        <is>
          <t>Immobilisations financières</t>
        </is>
      </c>
      <c r="V530" s="71" t="inlineStr">
        <is>
          <t>Cautionnement COMET</t>
        </is>
      </c>
    </row>
    <row r="531" ht="13.5" customHeight="1">
      <c r="A531" s="1" t="inlineStr">
        <is>
          <t>X</t>
        </is>
      </c>
      <c r="B531" s="62" t="inlineStr">
        <is>
          <t>BS</t>
        </is>
      </c>
      <c r="C531" s="1" t="inlineStr">
        <is>
          <t>X</t>
        </is>
      </c>
      <c r="D531" s="33" t="inlineStr">
        <is>
          <t>X224501</t>
        </is>
      </c>
      <c r="H531" s="55" t="n">
        <v>2245001</v>
      </c>
      <c r="I531" s="13">
        <f>+VLOOKUP(D531,'[1]BG TND'!$C$1:$C$65531,1,0)</f>
        <v/>
      </c>
      <c r="J531" t="inlineStr">
        <is>
          <t>Accumulated Impairment - Furniture and</t>
        </is>
      </c>
      <c r="R531" s="19" t="n">
        <v>5087.28</v>
      </c>
      <c r="S531" s="19" t="n">
        <v>5087.28</v>
      </c>
      <c r="U531" s="20" t="inlineStr">
        <is>
          <t>Moins: Amortissements IC</t>
        </is>
      </c>
      <c r="V531" s="70" t="inlineStr">
        <is>
          <t>Matériel informatique</t>
        </is>
      </c>
    </row>
    <row r="532" ht="13.5" customHeight="1">
      <c r="A532" s="1" t="inlineStr">
        <is>
          <t>X</t>
        </is>
      </c>
      <c r="B532" s="62" t="inlineStr">
        <is>
          <t>BS</t>
        </is>
      </c>
      <c r="C532" s="1" t="inlineStr">
        <is>
          <t>X</t>
        </is>
      </c>
      <c r="D532" s="33" t="inlineStr">
        <is>
          <t>X225001</t>
        </is>
      </c>
      <c r="H532" s="55" t="n">
        <v>2250001</v>
      </c>
      <c r="I532" s="13">
        <f>+VLOOKUP(D532,'[1]BG TND'!$C$1:$C$65531,1,0)</f>
        <v/>
      </c>
      <c r="J532" t="inlineStr">
        <is>
          <t>Accumulated Impairment - Computer Equip</t>
        </is>
      </c>
      <c r="R532" s="19" t="n">
        <v>8695.308000000001</v>
      </c>
      <c r="S532" s="19" t="n">
        <v>8695.308000000001</v>
      </c>
      <c r="U532" s="20" t="inlineStr">
        <is>
          <t>Moins: Amortissements IC</t>
        </is>
      </c>
      <c r="V532" s="1" t="inlineStr">
        <is>
          <t>Installation, matériel, et outillages</t>
        </is>
      </c>
    </row>
    <row r="533" ht="13.5" customHeight="1">
      <c r="A533" s="1" t="inlineStr">
        <is>
          <t>X</t>
        </is>
      </c>
      <c r="B533" s="62" t="inlineStr">
        <is>
          <t>PL</t>
        </is>
      </c>
      <c r="C533" s="1" t="inlineStr">
        <is>
          <t>X</t>
        </is>
      </c>
      <c r="D533" s="33" t="inlineStr">
        <is>
          <t>X844501</t>
        </is>
      </c>
      <c r="H533" s="55" t="n">
        <v>8445010</v>
      </c>
      <c r="I533" s="13">
        <f>+VLOOKUP(D533,'[1]BG TND'!$C$1:$C$65531,1,0)</f>
        <v/>
      </c>
      <c r="J533" t="inlineStr">
        <is>
          <t>Impairment - Computers &amp; Peripherals</t>
        </is>
      </c>
      <c r="R533" s="19" t="n">
        <v>-5087.28</v>
      </c>
      <c r="S533" s="19" t="n">
        <v>0</v>
      </c>
      <c r="U533" s="20" t="inlineStr">
        <is>
          <t xml:space="preserve">Dotations aux amortissements et aux provisions </t>
        </is>
      </c>
      <c r="V533" s="20" t="inlineStr">
        <is>
          <t>Dotation aux Amortissement des immobilisations corporelles et incorporelles</t>
        </is>
      </c>
    </row>
    <row r="534" ht="14.4" customHeight="1">
      <c r="A534" s="1" t="inlineStr">
        <is>
          <t>X</t>
        </is>
      </c>
      <c r="B534" s="62" t="inlineStr">
        <is>
          <t>PL</t>
        </is>
      </c>
      <c r="C534" s="1" t="inlineStr">
        <is>
          <t>X</t>
        </is>
      </c>
      <c r="D534" s="33" t="inlineStr">
        <is>
          <t>X845001</t>
        </is>
      </c>
      <c r="H534" s="55" t="n">
        <v>8450010</v>
      </c>
      <c r="I534" s="13">
        <f>+VLOOKUP(D534,'[1]BG TND'!$C$1:$C$65531,1,0)</f>
        <v/>
      </c>
      <c r="J534" t="inlineStr">
        <is>
          <t>Impairment - Furniture and Fixtures</t>
        </is>
      </c>
      <c r="R534" s="19" t="n">
        <v>-8695.308000000001</v>
      </c>
      <c r="S534" s="19" t="n">
        <v>0</v>
      </c>
      <c r="U534" s="20" t="inlineStr">
        <is>
          <t xml:space="preserve">Dotations aux amortissements et aux provisions </t>
        </is>
      </c>
      <c r="V534" s="20" t="inlineStr">
        <is>
          <t>Dotation aux Amortissement des immobilisations corporelles et incorporelles</t>
        </is>
      </c>
    </row>
    <row r="535" ht="14.4" customHeight="1">
      <c r="A535" s="1" t="inlineStr">
        <is>
          <t>X</t>
        </is>
      </c>
      <c r="B535" s="62" t="inlineStr">
        <is>
          <t>PL</t>
        </is>
      </c>
      <c r="C535" s="1" t="inlineStr">
        <is>
          <t>X</t>
        </is>
      </c>
      <c r="D535" s="57" t="inlineStr">
        <is>
          <t>X912000</t>
        </is>
      </c>
      <c r="H535" s="57" t="n">
        <v>9120000</v>
      </c>
      <c r="I535" s="13">
        <f>+VLOOKUP(D535,'[1]BG TND'!$C$1:$C$65531,1,0)</f>
        <v/>
      </c>
      <c r="J535" t="inlineStr">
        <is>
          <t>Exchange Gains - Unrealised (local)</t>
        </is>
      </c>
      <c r="R535" s="19" t="n">
        <v>992070.72</v>
      </c>
      <c r="S535" s="19" t="n">
        <v>1216397.24</v>
      </c>
      <c r="U535" s="20" t="inlineStr">
        <is>
          <t>Charges financières nettes</t>
        </is>
      </c>
      <c r="V535" s="20" t="inlineStr">
        <is>
          <t>Gains de change latent</t>
        </is>
      </c>
    </row>
    <row r="536" ht="14.4" customHeight="1">
      <c r="A536" s="1" t="inlineStr">
        <is>
          <t>BS</t>
        </is>
      </c>
      <c r="B536" s="1" t="inlineStr">
        <is>
          <t>BS</t>
        </is>
      </c>
      <c r="C536" s="62" t="inlineStr">
        <is>
          <t>2</t>
        </is>
      </c>
      <c r="D536" t="n">
        <v>2700000</v>
      </c>
      <c r="H536" s="72" t="n">
        <v>2700000</v>
      </c>
      <c r="I536" s="13">
        <f>+VLOOKUP(D536,'[1]BG TND'!$C$1:$C$65531,1,0)</f>
        <v/>
      </c>
      <c r="J536" s="73" t="inlineStr">
        <is>
          <t>Long Term Deferred Taxation asset</t>
        </is>
      </c>
      <c r="R536" s="19" t="n">
        <v>2004602</v>
      </c>
      <c r="S536" s="19" t="n">
        <v>2897843</v>
      </c>
      <c r="U536" s="20" t="inlineStr">
        <is>
          <t>zero</t>
        </is>
      </c>
      <c r="W536" s="17">
        <f>#REF!-O536</f>
        <v/>
      </c>
      <c r="X536" s="17">
        <f>#REF!-O536</f>
        <v/>
      </c>
    </row>
    <row r="537" ht="14.4" customHeight="1">
      <c r="A537" s="1" t="inlineStr">
        <is>
          <t>BS</t>
        </is>
      </c>
      <c r="B537" s="1" t="inlineStr">
        <is>
          <t>BS</t>
        </is>
      </c>
      <c r="C537" s="62" t="inlineStr">
        <is>
          <t>3</t>
        </is>
      </c>
      <c r="D537" t="n">
        <v>3715000</v>
      </c>
      <c r="H537" s="74" t="n">
        <v>3715000</v>
      </c>
      <c r="I537" s="13">
        <f>+VLOOKUP(D537,'[1]BG TND'!$C$1:$C$65531,1,0)</f>
        <v/>
      </c>
      <c r="J537" t="inlineStr">
        <is>
          <t>Corporate Income Taxes Payable</t>
        </is>
      </c>
      <c r="R537" s="19" t="n">
        <v>-3771694</v>
      </c>
      <c r="S537" s="19" t="n">
        <v>-1873000.457</v>
      </c>
      <c r="U537" s="20" t="inlineStr">
        <is>
          <t>Autres Passifs courants</t>
        </is>
      </c>
      <c r="V537" s="20" t="inlineStr">
        <is>
          <t>Etat impôts &amp; taxes</t>
        </is>
      </c>
      <c r="W537" s="17">
        <f>#REF!-O537</f>
        <v/>
      </c>
      <c r="X537" s="17">
        <f>#REF!-O537</f>
        <v/>
      </c>
    </row>
    <row r="538" ht="14.4" customHeight="1">
      <c r="A538" s="1" t="inlineStr">
        <is>
          <t>BS</t>
        </is>
      </c>
      <c r="B538" s="1" t="inlineStr">
        <is>
          <t>BS</t>
        </is>
      </c>
      <c r="C538" s="62" t="inlineStr">
        <is>
          <t>3</t>
        </is>
      </c>
      <c r="D538" s="72" t="n">
        <v>3729000</v>
      </c>
      <c r="H538" s="72" t="n">
        <v>3729000</v>
      </c>
      <c r="I538" s="13">
        <f>+VLOOKUP(D538,'[1]BG TND'!$C$1:$C$65531,1,0)</f>
        <v/>
      </c>
      <c r="J538" s="73" t="inlineStr">
        <is>
          <t xml:space="preserve">Interim Estimated Tax – Payable        </t>
        </is>
      </c>
      <c r="R538" s="19" t="n">
        <v>-3253293.94</v>
      </c>
      <c r="S538" s="19" t="n">
        <v>0</v>
      </c>
      <c r="U538" s="20" t="inlineStr">
        <is>
          <t>Autres Passifs courants</t>
        </is>
      </c>
      <c r="V538" s="20" t="inlineStr">
        <is>
          <t>Etat impôts &amp; taxes</t>
        </is>
      </c>
      <c r="W538" s="17">
        <f>#REF!-O538</f>
        <v/>
      </c>
      <c r="X538" s="17">
        <f>#REF!-O538</f>
        <v/>
      </c>
    </row>
    <row r="539" ht="14.4" customHeight="1">
      <c r="A539" s="62" t="inlineStr">
        <is>
          <t>PL</t>
        </is>
      </c>
      <c r="B539" s="62" t="inlineStr">
        <is>
          <t>PL</t>
        </is>
      </c>
      <c r="C539" s="62" t="inlineStr">
        <is>
          <t>7</t>
        </is>
      </c>
      <c r="D539" t="n">
        <v>7951200</v>
      </c>
      <c r="H539" s="74" t="n">
        <v>7951200</v>
      </c>
      <c r="I539" s="13">
        <f>+VLOOKUP(D539,'[1]BG TND'!$C$1:$C$65531,1,0)</f>
        <v/>
      </c>
      <c r="J539" t="inlineStr">
        <is>
          <t>General Management Consulting</t>
        </is>
      </c>
      <c r="R539" s="19" t="n">
        <v>0</v>
      </c>
      <c r="S539" s="19" t="n">
        <v>0</v>
      </c>
      <c r="U539" s="20" t="n"/>
    </row>
    <row r="540" ht="14.4" customHeight="1">
      <c r="A540" s="62" t="inlineStr">
        <is>
          <t>PL</t>
        </is>
      </c>
      <c r="B540" s="62" t="inlineStr">
        <is>
          <t>PL</t>
        </is>
      </c>
      <c r="C540" s="62" t="inlineStr">
        <is>
          <t>7</t>
        </is>
      </c>
      <c r="D540" t="n">
        <v>7951200</v>
      </c>
      <c r="H540" s="74" t="n">
        <v>7951200</v>
      </c>
      <c r="I540" s="13">
        <f>+VLOOKUP(D540,'[1]BG TND'!$C$1:$C$65531,1,0)</f>
        <v/>
      </c>
      <c r="J540" t="inlineStr">
        <is>
          <t>General Management Consulting</t>
        </is>
      </c>
      <c r="R540" s="19" t="n">
        <v>0</v>
      </c>
      <c r="S540" s="19" t="n">
        <v>0</v>
      </c>
      <c r="U540" s="20" t="n"/>
    </row>
    <row r="541" ht="14.4" customHeight="1">
      <c r="A541" s="62" t="inlineStr">
        <is>
          <t>PL</t>
        </is>
      </c>
      <c r="B541" s="62" t="inlineStr">
        <is>
          <t>PL</t>
        </is>
      </c>
      <c r="C541" s="62" t="inlineStr">
        <is>
          <t>9</t>
        </is>
      </c>
      <c r="D541" t="n">
        <v>9915000</v>
      </c>
      <c r="H541" s="72" t="n">
        <v>9915000</v>
      </c>
      <c r="I541" s="13">
        <f>+VLOOKUP(D541,'[1]BG TND'!$C$1:$C$65531,1,0)</f>
        <v/>
      </c>
      <c r="J541" s="73" t="inlineStr">
        <is>
          <t>Deferred Taxation</t>
        </is>
      </c>
      <c r="R541" s="19" t="n">
        <v>-2004602</v>
      </c>
      <c r="S541" s="19" t="n">
        <v>-893241</v>
      </c>
      <c r="U541" s="20" t="inlineStr">
        <is>
          <t>Impôts sur les bénéfices</t>
        </is>
      </c>
      <c r="V541" s="20" t="inlineStr">
        <is>
          <t>Impôts sur les bénéfices</t>
        </is>
      </c>
    </row>
    <row r="542" ht="14.4" customHeight="1">
      <c r="A542" s="62" t="inlineStr">
        <is>
          <t>PL</t>
        </is>
      </c>
      <c r="B542" s="62" t="inlineStr">
        <is>
          <t>PL</t>
        </is>
      </c>
      <c r="C542" s="62" t="inlineStr">
        <is>
          <t>9</t>
        </is>
      </c>
      <c r="D542" t="n">
        <v>9999000</v>
      </c>
      <c r="H542" s="72" t="n">
        <v>9999000</v>
      </c>
      <c r="I542" s="13">
        <f>+VLOOKUP(D542,'[1]BG TND'!$C$1:$C$65531,1,0)</f>
        <v/>
      </c>
      <c r="J542" s="73" t="inlineStr">
        <is>
          <t>Interim Estimated Tax Charge (Current Y</t>
        </is>
      </c>
      <c r="R542" s="19" t="n">
        <v>3253293.94</v>
      </c>
      <c r="S542" s="19" t="n">
        <v>-3253293.94</v>
      </c>
      <c r="U542" s="20" t="inlineStr">
        <is>
          <t>Impôts sur les bénéfices</t>
        </is>
      </c>
      <c r="V542" s="20" t="inlineStr">
        <is>
          <t>Impôts sur les bénéfices</t>
        </is>
      </c>
    </row>
    <row r="543" ht="14.4" customHeight="1">
      <c r="A543" s="1" t="inlineStr">
        <is>
          <t>X</t>
        </is>
      </c>
      <c r="B543" s="1" t="inlineStr">
        <is>
          <t>BS</t>
        </is>
      </c>
      <c r="C543" s="1" t="inlineStr">
        <is>
          <t>X</t>
        </is>
      </c>
      <c r="D543" s="72" t="inlineStr">
        <is>
          <t>X270000</t>
        </is>
      </c>
      <c r="H543" s="72" t="n">
        <v>2700000</v>
      </c>
      <c r="I543" s="13">
        <f>+VLOOKUP(D543,'[1]BG TND'!$C$1:$C$65531,1,0)</f>
        <v/>
      </c>
      <c r="J543" s="72" t="inlineStr">
        <is>
          <t>Long Term Deferred Taxation asset</t>
        </is>
      </c>
      <c r="R543" s="19" t="n">
        <v>-2004602</v>
      </c>
      <c r="S543" s="19" t="n">
        <v>-2897843</v>
      </c>
      <c r="U543" s="20" t="inlineStr">
        <is>
          <t>zero</t>
        </is>
      </c>
    </row>
    <row r="544" ht="14.4" customHeight="1">
      <c r="A544" s="1" t="inlineStr">
        <is>
          <t>X</t>
        </is>
      </c>
      <c r="B544" s="1" t="inlineStr">
        <is>
          <t>PL</t>
        </is>
      </c>
      <c r="C544" s="1" t="inlineStr">
        <is>
          <t>X</t>
        </is>
      </c>
      <c r="D544" s="75" t="inlineStr">
        <is>
          <t>X991500</t>
        </is>
      </c>
      <c r="H544" s="72" t="n">
        <v>9915000</v>
      </c>
      <c r="I544" s="13">
        <f>+VLOOKUP(D544,'[1]BG TND'!$C$1:$C$65531,1,0)</f>
        <v/>
      </c>
      <c r="J544" s="75" t="inlineStr">
        <is>
          <t>Deferred Taxation</t>
        </is>
      </c>
      <c r="R544" s="19" t="n">
        <v>2004602</v>
      </c>
      <c r="S544" s="19" t="n">
        <v>893241</v>
      </c>
      <c r="U544" s="20" t="inlineStr">
        <is>
          <t>Impôts sur les bénéfices</t>
        </is>
      </c>
      <c r="V544" s="20" t="inlineStr">
        <is>
          <t>Impôts sur les bénéfices</t>
        </is>
      </c>
    </row>
    <row r="545" ht="14.4" customHeight="1">
      <c r="A545" s="1" t="inlineStr">
        <is>
          <t>X</t>
        </is>
      </c>
      <c r="B545" s="1" t="inlineStr">
        <is>
          <t>PL</t>
        </is>
      </c>
      <c r="C545" s="1" t="inlineStr">
        <is>
          <t>X</t>
        </is>
      </c>
      <c r="D545" s="75" t="inlineStr">
        <is>
          <t>X999900</t>
        </is>
      </c>
      <c r="H545" s="72" t="n">
        <v>9999000</v>
      </c>
      <c r="I545" s="13">
        <f>+VLOOKUP(D545,'[1]BG TND'!$C$1:$C$65531,1,0)</f>
        <v/>
      </c>
      <c r="J545" s="75" t="inlineStr">
        <is>
          <t>Interim Estimated Tax Charge (Current Y</t>
        </is>
      </c>
      <c r="R545" s="19" t="n">
        <v>-3253293.94</v>
      </c>
      <c r="S545" s="19" t="n">
        <v>3253293.94</v>
      </c>
      <c r="U545" s="20" t="inlineStr">
        <is>
          <t>Impôts sur les bénéfices</t>
        </is>
      </c>
      <c r="V545" s="20" t="inlineStr">
        <is>
          <t>Impôts sur les bénéfices</t>
        </is>
      </c>
    </row>
    <row r="546" ht="14.4" customHeight="1">
      <c r="A546" s="1" t="inlineStr">
        <is>
          <t>X</t>
        </is>
      </c>
      <c r="B546" s="1" t="inlineStr">
        <is>
          <t>BS</t>
        </is>
      </c>
      <c r="C546" s="1" t="inlineStr">
        <is>
          <t>X</t>
        </is>
      </c>
      <c r="D546" t="inlineStr">
        <is>
          <t>X372900</t>
        </is>
      </c>
      <c r="H546" s="74" t="n">
        <v>3729000</v>
      </c>
      <c r="I546" s="13">
        <f>+VLOOKUP(D546,'[1]BG TND'!$C$1:$C$65531,1,0)</f>
        <v/>
      </c>
      <c r="J546" s="76" t="inlineStr">
        <is>
          <t xml:space="preserve">Interim Estimated Tax – Payable        </t>
        </is>
      </c>
      <c r="R546" s="19" t="n">
        <v>3253293.94</v>
      </c>
      <c r="S546" s="19" t="n">
        <v>0</v>
      </c>
      <c r="U546" s="20" t="inlineStr">
        <is>
          <t>Autres Passifs courants</t>
        </is>
      </c>
      <c r="V546" s="20" t="inlineStr">
        <is>
          <t>Etat impôts &amp; taxes</t>
        </is>
      </c>
    </row>
    <row r="547" ht="14.4" customHeight="1">
      <c r="A547" s="1" t="inlineStr">
        <is>
          <t>X</t>
        </is>
      </c>
      <c r="B547" s="1" t="inlineStr">
        <is>
          <t>BS</t>
        </is>
      </c>
      <c r="C547" s="1" t="inlineStr">
        <is>
          <t>X</t>
        </is>
      </c>
      <c r="D547" s="77" t="inlineStr">
        <is>
          <t>X187036</t>
        </is>
      </c>
      <c r="H547" s="78" t="n">
        <v>1870360</v>
      </c>
      <c r="I547" s="13">
        <f>+VLOOKUP(D547,'[1]BG TND'!$C$1:$C$65531,1,0)</f>
        <v/>
      </c>
      <c r="J547" s="76" t="inlineStr">
        <is>
          <t>Acc Income SBU</t>
        </is>
      </c>
      <c r="P547" s="79" t="n"/>
      <c r="Q547" s="79" t="n"/>
      <c r="R547" s="48" t="n">
        <v>3283084.268</v>
      </c>
      <c r="S547" s="48" t="n">
        <v>0</v>
      </c>
      <c r="U547" s="80" t="inlineStr">
        <is>
          <t>Autres actifs courants</t>
        </is>
      </c>
    </row>
    <row r="548" ht="14.4" customHeight="1">
      <c r="A548" s="1" t="inlineStr">
        <is>
          <t>BS</t>
        </is>
      </c>
      <c r="B548" s="1" t="inlineStr">
        <is>
          <t>BS</t>
        </is>
      </c>
      <c r="C548" s="1" t="inlineStr">
        <is>
          <t>1</t>
        </is>
      </c>
      <c r="D548" s="81" t="n">
        <v>1917000</v>
      </c>
      <c r="H548" t="n">
        <v>1917000</v>
      </c>
      <c r="J548" t="inlineStr">
        <is>
          <t>Spare Parts Obsolete</t>
        </is>
      </c>
      <c r="S548" s="1" t="n">
        <v>0</v>
      </c>
      <c r="U548" s="49" t="inlineStr">
        <is>
          <t>Moins: Provisions pour dépréciation Stock</t>
        </is>
      </c>
      <c r="V548" s="49" t="inlineStr">
        <is>
          <t>Provisions pour dépréciation Stock</t>
        </is>
      </c>
      <c r="W548" s="17">
        <f>#REF!-O548</f>
        <v/>
      </c>
      <c r="X548" s="17">
        <f>#REF!-O548</f>
        <v/>
      </c>
    </row>
    <row r="549" ht="14.4" customHeight="1">
      <c r="A549" s="1" t="inlineStr">
        <is>
          <t>BS</t>
        </is>
      </c>
      <c r="B549" s="1" t="inlineStr">
        <is>
          <t>BS</t>
        </is>
      </c>
      <c r="C549" s="1" t="inlineStr">
        <is>
          <t>1</t>
        </is>
      </c>
      <c r="D549" s="81" t="n">
        <v>1937000</v>
      </c>
      <c r="H549" t="n">
        <v>1937000</v>
      </c>
      <c r="J549" t="inlineStr">
        <is>
          <t>SFG Excess</t>
        </is>
      </c>
      <c r="S549" s="1" t="n">
        <v>-1276.556</v>
      </c>
      <c r="U549" s="49" t="inlineStr">
        <is>
          <t>Moins: Provisions pour dépréciation Stock</t>
        </is>
      </c>
      <c r="V549" s="49" t="inlineStr">
        <is>
          <t>Provisions pour dépréciation Stock</t>
        </is>
      </c>
      <c r="W549" s="17">
        <f>#REF!-O549</f>
        <v/>
      </c>
      <c r="X549" s="17">
        <f>#REF!-O549</f>
        <v/>
      </c>
    </row>
    <row r="550" ht="14.4" customHeight="1">
      <c r="A550" s="1" t="inlineStr">
        <is>
          <t>BS</t>
        </is>
      </c>
      <c r="B550" s="1" t="inlineStr">
        <is>
          <t>BS</t>
        </is>
      </c>
      <c r="C550" s="1" t="inlineStr">
        <is>
          <t>1</t>
        </is>
      </c>
      <c r="D550" s="81" t="n">
        <v>1938000</v>
      </c>
      <c r="H550" t="n">
        <v>1938000</v>
      </c>
      <c r="J550" t="inlineStr">
        <is>
          <t>SFG Obsolete</t>
        </is>
      </c>
      <c r="S550" s="1" t="n">
        <v>-12379.409</v>
      </c>
      <c r="U550" s="49" t="inlineStr">
        <is>
          <t>Moins: Provisions pour dépréciation Stock</t>
        </is>
      </c>
      <c r="V550" s="49" t="inlineStr">
        <is>
          <t>Provisions pour dépréciation Stock</t>
        </is>
      </c>
      <c r="W550" s="17">
        <f>#REF!-O550</f>
        <v/>
      </c>
      <c r="X550" s="17">
        <f>#REF!-O550</f>
        <v/>
      </c>
    </row>
    <row r="551" ht="14.4" customHeight="1">
      <c r="A551" s="1" t="inlineStr">
        <is>
          <t>BS</t>
        </is>
      </c>
      <c r="B551" s="1" t="inlineStr">
        <is>
          <t>BS</t>
        </is>
      </c>
      <c r="C551" s="1" t="inlineStr">
        <is>
          <t>1</t>
        </is>
      </c>
      <c r="D551" s="81" t="n">
        <v>1967000</v>
      </c>
      <c r="H551" t="n">
        <v>1967000</v>
      </c>
      <c r="J551" t="inlineStr">
        <is>
          <t>Finished Goods Stock Take</t>
        </is>
      </c>
      <c r="S551" s="1" t="n">
        <v>0</v>
      </c>
      <c r="U551" s="49" t="inlineStr">
        <is>
          <t>Moins: Provisions pour dépréciation Stock</t>
        </is>
      </c>
      <c r="V551" s="49" t="inlineStr">
        <is>
          <t>Provisions pour dépréciation Stock</t>
        </is>
      </c>
      <c r="W551" s="17">
        <f>#REF!-O551</f>
        <v/>
      </c>
      <c r="X551" s="17">
        <f>#REF!-O551</f>
        <v/>
      </c>
    </row>
    <row r="552" ht="14.4" customHeight="1">
      <c r="A552" s="1" t="inlineStr">
        <is>
          <t>BS</t>
        </is>
      </c>
      <c r="B552" s="1" t="inlineStr">
        <is>
          <t>BS</t>
        </is>
      </c>
      <c r="C552" s="1" t="inlineStr">
        <is>
          <t>3</t>
        </is>
      </c>
      <c r="D552" s="81" t="n">
        <v>3670410</v>
      </c>
      <c r="H552" t="n">
        <v>3670410</v>
      </c>
      <c r="J552" t="inlineStr">
        <is>
          <t>Received Not Invoiced (Indirect) - Inte</t>
        </is>
      </c>
      <c r="S552" s="18" t="n">
        <v>-203.571</v>
      </c>
      <c r="U552" s="49" t="inlineStr">
        <is>
          <t>Fournisseurs et comptes rattachés</t>
        </is>
      </c>
      <c r="V552" s="49" t="inlineStr">
        <is>
          <t>Fournisseurs factures non parvenues</t>
        </is>
      </c>
      <c r="W552" s="17">
        <f>#REF!-O552</f>
        <v/>
      </c>
      <c r="X552" s="17">
        <f>#REF!-O552</f>
        <v/>
      </c>
    </row>
    <row r="553" ht="14.4" customHeight="1">
      <c r="A553" s="1" t="inlineStr">
        <is>
          <t>BS</t>
        </is>
      </c>
      <c r="B553" s="1" t="inlineStr">
        <is>
          <t>BS</t>
        </is>
      </c>
      <c r="C553" s="1" t="inlineStr">
        <is>
          <t>3</t>
        </is>
      </c>
      <c r="D553" s="81" t="n">
        <v>3670460</v>
      </c>
      <c r="H553" t="n">
        <v>3670460</v>
      </c>
      <c r="J553" t="inlineStr">
        <is>
          <t>Received Not Invoiced (Indirect) - Inte</t>
        </is>
      </c>
      <c r="S553" s="18" t="n">
        <v>-6800.534</v>
      </c>
      <c r="U553" s="49" t="inlineStr">
        <is>
          <t>Fournisseurs et comptes rattachés</t>
        </is>
      </c>
      <c r="V553" s="49" t="inlineStr">
        <is>
          <t>Fournisseurs factures non parvenues</t>
        </is>
      </c>
      <c r="W553" s="17">
        <f>#REF!-O553</f>
        <v/>
      </c>
      <c r="X553" s="17">
        <f>#REF!-O553</f>
        <v/>
      </c>
    </row>
    <row r="554" ht="14.4" customHeight="1">
      <c r="A554" s="1" t="inlineStr">
        <is>
          <t>PL</t>
        </is>
      </c>
      <c r="B554" s="1" t="inlineStr">
        <is>
          <t>PL</t>
        </is>
      </c>
      <c r="C554" s="1" t="inlineStr">
        <is>
          <t>5</t>
        </is>
      </c>
      <c r="D554" s="81" t="n">
        <v>5110360</v>
      </c>
      <c r="H554" t="n">
        <v>5110360</v>
      </c>
      <c r="J554" t="inlineStr">
        <is>
          <t>Sales - Prototyping Phase - Europe SBU</t>
        </is>
      </c>
      <c r="S554" s="1" t="n">
        <v>-24.57</v>
      </c>
      <c r="U554" s="49" t="inlineStr">
        <is>
          <t>Revenus</t>
        </is>
      </c>
      <c r="V554" s="49" t="inlineStr">
        <is>
          <t>Produit fini</t>
        </is>
      </c>
      <c r="Y554" s="1" t="inlineStr">
        <is>
          <t>X</t>
        </is>
      </c>
    </row>
    <row r="555" ht="14.4" customHeight="1">
      <c r="A555" s="1" t="inlineStr">
        <is>
          <t>PL</t>
        </is>
      </c>
      <c r="B555" s="1" t="inlineStr">
        <is>
          <t>PL</t>
        </is>
      </c>
      <c r="C555" s="1" t="inlineStr">
        <is>
          <t>5</t>
        </is>
      </c>
      <c r="D555" s="81" t="n">
        <v>5450360</v>
      </c>
      <c r="H555" t="n">
        <v>5450360</v>
      </c>
      <c r="J555" t="inlineStr">
        <is>
          <t>Line Stop Eur SBU</t>
        </is>
      </c>
      <c r="S555" s="1" t="n">
        <v>-2033100.892</v>
      </c>
      <c r="U555" s="49" t="inlineStr">
        <is>
          <t>Autres produits d'exploitation</t>
        </is>
      </c>
      <c r="V555" s="41" t="inlineStr">
        <is>
          <t>Transferts de charges</t>
        </is>
      </c>
      <c r="W555" s="17">
        <f>O555-N555</f>
        <v/>
      </c>
      <c r="X555" s="17">
        <f>#REF!-O555</f>
        <v/>
      </c>
    </row>
    <row r="556" ht="14.4" customHeight="1">
      <c r="A556" s="1" t="inlineStr">
        <is>
          <t>PL</t>
        </is>
      </c>
      <c r="B556" s="1" t="inlineStr">
        <is>
          <t>PL</t>
        </is>
      </c>
      <c r="C556" s="1" t="inlineStr">
        <is>
          <t>6</t>
        </is>
      </c>
      <c r="D556" s="81" t="n">
        <v>6110360</v>
      </c>
      <c r="H556" t="n">
        <v>6110360</v>
      </c>
      <c r="J556" t="inlineStr">
        <is>
          <t>Cost of Goods Sold - Proto Phase - Euro</t>
        </is>
      </c>
      <c r="S556" s="1" t="n">
        <v>25.54</v>
      </c>
      <c r="U556" s="20" t="inlineStr">
        <is>
          <t>Achats d'approvisionnements consommés</t>
        </is>
      </c>
      <c r="V556" s="20" t="inlineStr">
        <is>
          <t>Achats consommés de matières premières</t>
        </is>
      </c>
      <c r="W556" s="17">
        <f>O556-N556</f>
        <v/>
      </c>
      <c r="X556" s="17">
        <f>#REF!-O556</f>
        <v/>
      </c>
    </row>
    <row r="557" ht="14.4" customHeight="1">
      <c r="A557" s="1" t="inlineStr">
        <is>
          <t>PL</t>
        </is>
      </c>
      <c r="B557" s="1" t="inlineStr">
        <is>
          <t>PL</t>
        </is>
      </c>
      <c r="C557" s="1" t="inlineStr">
        <is>
          <t>6</t>
        </is>
      </c>
      <c r="D557" s="81" t="n">
        <v>6130360</v>
      </c>
      <c r="H557" t="n">
        <v>6130360</v>
      </c>
      <c r="J557" t="inlineStr">
        <is>
          <t>Cost of Goods Sold - Maint-After Sales</t>
        </is>
      </c>
      <c r="S557" s="1" t="n">
        <v>10933.522</v>
      </c>
      <c r="U557" s="20" t="inlineStr">
        <is>
          <t>Achats d'approvisionnements consommés</t>
        </is>
      </c>
      <c r="V557" s="20" t="inlineStr">
        <is>
          <t>Achats consommés de matières premières</t>
        </is>
      </c>
    </row>
    <row r="558" ht="14.4" customHeight="1">
      <c r="A558" s="1" t="inlineStr">
        <is>
          <t>PL</t>
        </is>
      </c>
      <c r="B558" s="1" t="inlineStr">
        <is>
          <t>PL</t>
        </is>
      </c>
      <c r="C558" s="1" t="inlineStr">
        <is>
          <t>6</t>
        </is>
      </c>
      <c r="D558" s="81" t="n">
        <v>6810380</v>
      </c>
      <c r="H558" t="n">
        <v>6810380</v>
      </c>
      <c r="J558" t="inlineStr">
        <is>
          <t>Standard Outbound Freight COS - SYST</t>
        </is>
      </c>
      <c r="S558" s="1" t="n">
        <v>250.708</v>
      </c>
      <c r="U558" s="49" t="inlineStr">
        <is>
          <t>Autres Charges d'exploitation</t>
        </is>
      </c>
      <c r="V558" s="49" t="inlineStr">
        <is>
          <t>Transport sur Ventes</t>
        </is>
      </c>
    </row>
    <row r="559" ht="14.4" customHeight="1">
      <c r="A559" s="1" t="inlineStr">
        <is>
          <t>PL</t>
        </is>
      </c>
      <c r="B559" s="1" t="inlineStr">
        <is>
          <t>PL</t>
        </is>
      </c>
      <c r="C559" s="1" t="inlineStr">
        <is>
          <t>6</t>
        </is>
      </c>
      <c r="D559" s="81" t="n">
        <v>6811360</v>
      </c>
      <c r="H559" t="n">
        <v>6811360</v>
      </c>
      <c r="J559" t="inlineStr">
        <is>
          <t>Premium  Outbound Freight COS - Europe</t>
        </is>
      </c>
      <c r="S559" s="1" t="n">
        <v>10152.727</v>
      </c>
      <c r="U559" s="49" t="inlineStr">
        <is>
          <t>Autres Charges d'exploitation</t>
        </is>
      </c>
      <c r="V559" s="49" t="inlineStr">
        <is>
          <t>Transport sur Ventes</t>
        </is>
      </c>
    </row>
    <row r="560" ht="14.4" customHeight="1">
      <c r="A560" s="1" t="inlineStr">
        <is>
          <t>PL</t>
        </is>
      </c>
      <c r="B560" s="1" t="inlineStr">
        <is>
          <t>PL</t>
        </is>
      </c>
      <c r="C560" s="1" t="inlineStr">
        <is>
          <t>6</t>
        </is>
      </c>
      <c r="D560" s="81" t="n">
        <v>6820310</v>
      </c>
      <c r="H560" t="n">
        <v>6820310</v>
      </c>
      <c r="J560" t="inlineStr">
        <is>
          <t>Premium Inbound Freight Cost of Sales -</t>
        </is>
      </c>
      <c r="S560" s="1" t="n">
        <v>8006.87</v>
      </c>
      <c r="U560" s="49" t="inlineStr">
        <is>
          <t>Achats d'approvisionnements consommés</t>
        </is>
      </c>
      <c r="V560" s="49" t="inlineStr">
        <is>
          <t>Transport sur Achats</t>
        </is>
      </c>
    </row>
    <row r="561" ht="14.4" customHeight="1">
      <c r="A561" s="1" t="inlineStr">
        <is>
          <t>PL</t>
        </is>
      </c>
      <c r="B561" s="1" t="inlineStr">
        <is>
          <t>PL</t>
        </is>
      </c>
      <c r="C561" s="1" t="inlineStr">
        <is>
          <t>6</t>
        </is>
      </c>
      <c r="D561" s="81" t="n">
        <v>6710400</v>
      </c>
      <c r="H561" t="n">
        <v>6710400</v>
      </c>
      <c r="J561" t="inlineStr">
        <is>
          <t>Spare Parts Variances - Negative</t>
        </is>
      </c>
      <c r="S561" s="1" t="n">
        <v>0</v>
      </c>
      <c r="U561" s="49" t="inlineStr">
        <is>
          <t xml:space="preserve">Dotations aux amortissements et aux provisions </t>
        </is>
      </c>
      <c r="V561" s="20" t="inlineStr">
        <is>
          <t>Dotation aux provisions pour dépréciation des stocks</t>
        </is>
      </c>
    </row>
    <row r="562" ht="14.4" customHeight="1">
      <c r="A562" s="1" t="inlineStr">
        <is>
          <t>PL</t>
        </is>
      </c>
      <c r="B562" s="1" t="inlineStr">
        <is>
          <t>PL</t>
        </is>
      </c>
      <c r="C562" s="1" t="inlineStr">
        <is>
          <t>6</t>
        </is>
      </c>
      <c r="D562" s="81" t="n">
        <v>6722000</v>
      </c>
      <c r="H562" t="n">
        <v>6722000</v>
      </c>
      <c r="J562" t="inlineStr">
        <is>
          <t>Inventory Provision for Obsolete</t>
        </is>
      </c>
      <c r="S562" s="1" t="n">
        <v>1034709.295</v>
      </c>
      <c r="U562" s="20" t="inlineStr">
        <is>
          <t xml:space="preserve">Dotations aux amortissements et aux provisions </t>
        </is>
      </c>
      <c r="V562" s="20" t="inlineStr">
        <is>
          <t>Dotation aux provisions pour dépréciation des stocks</t>
        </is>
      </c>
      <c r="Y562" s="1" t="inlineStr">
        <is>
          <t>X</t>
        </is>
      </c>
    </row>
    <row r="563" ht="14.4" customHeight="1">
      <c r="A563" s="1" t="inlineStr">
        <is>
          <t>PL</t>
        </is>
      </c>
      <c r="B563" s="1" t="inlineStr">
        <is>
          <t>PL</t>
        </is>
      </c>
      <c r="C563" s="1" t="inlineStr">
        <is>
          <t>5</t>
        </is>
      </c>
      <c r="D563" s="81" t="n">
        <v>5410460</v>
      </c>
      <c r="H563" t="n">
        <v>5410460</v>
      </c>
      <c r="J563" t="inlineStr">
        <is>
          <t>Rework Revenue - Intercompany Yazaki Ot</t>
        </is>
      </c>
      <c r="S563" s="1" t="n">
        <v>-15253.91</v>
      </c>
      <c r="U563" s="49" t="inlineStr">
        <is>
          <t>Autres produits d'exploitation</t>
        </is>
      </c>
      <c r="V563" s="49" t="inlineStr">
        <is>
          <t>Produits divers</t>
        </is>
      </c>
      <c r="W563" s="17">
        <f>O563-N563</f>
        <v/>
      </c>
      <c r="X563" s="17">
        <f>#REF!-O563</f>
        <v/>
      </c>
    </row>
    <row r="564" ht="14.4" customHeight="1">
      <c r="A564" s="1" t="inlineStr">
        <is>
          <t>PL</t>
        </is>
      </c>
      <c r="B564" s="1" t="inlineStr">
        <is>
          <t>PL</t>
        </is>
      </c>
      <c r="C564" s="1" t="inlineStr">
        <is>
          <t>6</t>
        </is>
      </c>
      <c r="D564" s="81" t="n">
        <v>6570330</v>
      </c>
      <c r="H564" t="n">
        <v>6570330</v>
      </c>
      <c r="J564" t="inlineStr">
        <is>
          <t>Other COS Intra Group</t>
        </is>
      </c>
      <c r="S564" s="1" t="n">
        <v>7372.267</v>
      </c>
      <c r="U564" s="20" t="inlineStr">
        <is>
          <t>Achats d'approvisionnements consommés</t>
        </is>
      </c>
      <c r="V564" s="20" t="inlineStr">
        <is>
          <t>Achats consommés de matières premières</t>
        </is>
      </c>
    </row>
    <row r="565" ht="14.4" customHeight="1">
      <c r="A565" s="1" t="inlineStr">
        <is>
          <t>PL</t>
        </is>
      </c>
      <c r="B565" s="1" t="inlineStr">
        <is>
          <t>PL</t>
        </is>
      </c>
      <c r="C565" s="1" t="inlineStr">
        <is>
          <t>8</t>
        </is>
      </c>
      <c r="D565" s="81" t="n">
        <v>8792000</v>
      </c>
      <c r="H565" t="n">
        <v>8792000</v>
      </c>
      <c r="J565" t="inlineStr">
        <is>
          <t>Non Recoverable VAT</t>
        </is>
      </c>
      <c r="S565" s="1" t="n">
        <v>0</v>
      </c>
      <c r="U565" s="20" t="inlineStr">
        <is>
          <t>Autres Charges d'exploitation</t>
        </is>
      </c>
      <c r="V565" s="20" t="n"/>
      <c r="W565" s="17">
        <f>O565-N565</f>
        <v/>
      </c>
      <c r="X565" s="17">
        <f>#REF!-O565</f>
        <v/>
      </c>
    </row>
    <row r="566" ht="14.4" customHeight="1">
      <c r="A566" s="1" t="inlineStr">
        <is>
          <t>PL</t>
        </is>
      </c>
      <c r="B566" s="1" t="inlineStr">
        <is>
          <t>PL</t>
        </is>
      </c>
      <c r="C566" s="1" t="inlineStr">
        <is>
          <t>8</t>
        </is>
      </c>
      <c r="D566" s="81" t="n">
        <v>8818100</v>
      </c>
      <c r="H566" t="n">
        <v>8818100</v>
      </c>
      <c r="J566" t="inlineStr">
        <is>
          <t>Recharges - Service Fees Expense Extern</t>
        </is>
      </c>
      <c r="S566" s="1" t="n">
        <v>0</v>
      </c>
      <c r="U566" s="49" t="inlineStr">
        <is>
          <t>Autres Charges d'exploitation</t>
        </is>
      </c>
      <c r="V566" s="49" t="inlineStr">
        <is>
          <t>Rémunération honoraires et intermédiaire</t>
        </is>
      </c>
    </row>
    <row r="567" ht="14.4" customHeight="1">
      <c r="A567" s="1" t="inlineStr">
        <is>
          <t>PL</t>
        </is>
      </c>
      <c r="B567" s="1" t="inlineStr">
        <is>
          <t>PL</t>
        </is>
      </c>
      <c r="C567" s="1" t="inlineStr">
        <is>
          <t>8</t>
        </is>
      </c>
      <c r="D567" s="81" t="n">
        <v>8795145</v>
      </c>
      <c r="H567" t="n">
        <v>8795145</v>
      </c>
      <c r="J567" t="inlineStr">
        <is>
          <t>Component Group Production sKSK</t>
        </is>
      </c>
      <c r="S567" s="1" t="n">
        <v>-5559141.992</v>
      </c>
      <c r="U567" s="49" t="inlineStr">
        <is>
          <t>Achats d'approvisionnements consommés</t>
        </is>
      </c>
      <c r="V567" s="49" t="inlineStr">
        <is>
          <t>Achats consommés de matières premières</t>
        </is>
      </c>
      <c r="W567" s="17">
        <f>O567-N567</f>
        <v/>
      </c>
      <c r="X567" s="17">
        <f>#REF!-O567</f>
        <v/>
      </c>
    </row>
    <row r="568" ht="14.4" customHeight="1">
      <c r="A568" s="1" t="inlineStr">
        <is>
          <t>BS</t>
        </is>
      </c>
      <c r="B568" s="1" t="inlineStr">
        <is>
          <t>BS</t>
        </is>
      </c>
      <c r="C568" s="1" t="inlineStr">
        <is>
          <t>1</t>
        </is>
      </c>
      <c r="D568" t="n">
        <v>1916000</v>
      </c>
      <c r="H568" t="n">
        <v>1916000</v>
      </c>
      <c r="J568" t="inlineStr">
        <is>
          <t>Spare Parts Excess</t>
        </is>
      </c>
      <c r="S568" s="1" t="n">
        <v>-731508.693</v>
      </c>
      <c r="U568" s="49" t="inlineStr">
        <is>
          <t>Moins: Provisions pour dépréciation Stock</t>
        </is>
      </c>
      <c r="V568" s="49" t="inlineStr">
        <is>
          <t>Provisions pour dépréciation Stock</t>
        </is>
      </c>
      <c r="W568" s="17" t="n"/>
      <c r="X568" s="17" t="n"/>
    </row>
    <row r="569" ht="14.4" customHeight="1">
      <c r="A569" s="1" t="inlineStr">
        <is>
          <t>PL</t>
        </is>
      </c>
      <c r="B569" s="1" t="inlineStr">
        <is>
          <t>PL</t>
        </is>
      </c>
      <c r="C569" s="1" t="inlineStr">
        <is>
          <t>6</t>
        </is>
      </c>
      <c r="D569" t="n">
        <v>6710300</v>
      </c>
      <c r="H569" t="n">
        <v>6710300</v>
      </c>
      <c r="J569" t="inlineStr">
        <is>
          <t>Spare Parts Variances - Positive</t>
        </is>
      </c>
      <c r="S569" s="1" t="n">
        <v>731508.693</v>
      </c>
      <c r="U569" s="1" t="inlineStr">
        <is>
          <t xml:space="preserve">Dotations aux amortissements et aux provisions </t>
        </is>
      </c>
      <c r="V569" s="20" t="inlineStr">
        <is>
          <t>Dotation aux provisions pour dépréciation des stocks</t>
        </is>
      </c>
    </row>
    <row r="570" ht="14.4" customHeight="1">
      <c r="A570" s="1" t="inlineStr">
        <is>
          <t>BS</t>
        </is>
      </c>
      <c r="B570" s="1" t="inlineStr">
        <is>
          <t>BS</t>
        </is>
      </c>
      <c r="C570" s="1" t="inlineStr">
        <is>
          <t>3</t>
        </is>
      </c>
      <c r="D570" t="n">
        <v>3888000</v>
      </c>
      <c r="H570" t="n">
        <v>3888000</v>
      </c>
      <c r="J570" t="inlineStr">
        <is>
          <t>Balance Transfer Clearing Account</t>
        </is>
      </c>
      <c r="S570" s="1" t="n">
        <v>-7207.6</v>
      </c>
      <c r="U570" s="1" t="inlineStr">
        <is>
          <t>Autres Passifs courants</t>
        </is>
      </c>
      <c r="V570" s="1" t="inlineStr">
        <is>
          <t>Charges à payer</t>
        </is>
      </c>
    </row>
    <row r="571" ht="14.4" customHeight="1">
      <c r="A571" s="82" t="inlineStr">
        <is>
          <t>X</t>
        </is>
      </c>
      <c r="B571" s="82" t="inlineStr">
        <is>
          <t>BS</t>
        </is>
      </c>
      <c r="C571" s="1" t="inlineStr">
        <is>
          <t>X</t>
        </is>
      </c>
      <c r="D571" s="75" t="inlineStr">
        <is>
          <t>X186000</t>
        </is>
      </c>
      <c r="H571" s="75" t="n">
        <v>1860000</v>
      </c>
      <c r="J571" s="75" t="inlineStr">
        <is>
          <t>Advance Payments</t>
        </is>
      </c>
      <c r="P571" s="82" t="n"/>
      <c r="Q571" s="82" t="n"/>
      <c r="R571" s="82" t="n"/>
      <c r="S571" s="82" t="n">
        <v>0</v>
      </c>
      <c r="U571" s="60" t="inlineStr">
        <is>
          <t>Autres actifs courants</t>
        </is>
      </c>
      <c r="V571" s="82" t="inlineStr">
        <is>
          <t>Fournisseurs avances et acomptes</t>
        </is>
      </c>
    </row>
    <row r="572" ht="14.4" customHeight="1">
      <c r="A572" s="1" t="inlineStr">
        <is>
          <t>X</t>
        </is>
      </c>
      <c r="B572" s="1" t="inlineStr">
        <is>
          <t>BS</t>
        </is>
      </c>
      <c r="C572" s="1" t="inlineStr">
        <is>
          <t>X</t>
        </is>
      </c>
      <c r="D572" s="75" t="inlineStr">
        <is>
          <t>X361000</t>
        </is>
      </c>
      <c r="H572" s="33" t="n">
        <v>3610000</v>
      </c>
      <c r="J572" s="1" t="inlineStr">
        <is>
          <t>Accounts Payable</t>
        </is>
      </c>
      <c r="S572" s="18" t="n">
        <v>5676559.152</v>
      </c>
      <c r="U572" s="1" t="inlineStr">
        <is>
          <t>Fournisseurs et comptes rattachés</t>
        </is>
      </c>
      <c r="V572" s="20" t="inlineStr">
        <is>
          <t>Fournisseur Hors groupe</t>
        </is>
      </c>
    </row>
    <row r="573" ht="14.4" customHeight="1">
      <c r="A573" s="1" t="inlineStr">
        <is>
          <t>BS</t>
        </is>
      </c>
      <c r="B573" s="1" t="inlineStr">
        <is>
          <t>BS</t>
        </is>
      </c>
      <c r="C573" s="1" t="inlineStr">
        <is>
          <t>1</t>
        </is>
      </c>
      <c r="D573" t="n">
        <v>1720000</v>
      </c>
      <c r="H573" t="n">
        <v>1720000</v>
      </c>
      <c r="J573" t="inlineStr">
        <is>
          <t>Corporate Income Taxes Receivable</t>
        </is>
      </c>
      <c r="U573" s="1" t="inlineStr">
        <is>
          <t>Autres actifs courants</t>
        </is>
      </c>
      <c r="V573" s="20" t="inlineStr">
        <is>
          <t>Crédit d'impôt</t>
        </is>
      </c>
    </row>
    <row r="574" ht="14.4" customHeight="1">
      <c r="A574" s="1" t="inlineStr">
        <is>
          <t>BS</t>
        </is>
      </c>
      <c r="B574" s="1" t="inlineStr">
        <is>
          <t>BS</t>
        </is>
      </c>
      <c r="C574" s="1" t="inlineStr">
        <is>
          <t>1</t>
        </is>
      </c>
      <c r="D574" t="n">
        <v>1970000</v>
      </c>
      <c r="H574" t="n">
        <v>1970000</v>
      </c>
      <c r="J574" t="inlineStr">
        <is>
          <t>FG Excess</t>
        </is>
      </c>
      <c r="U574" s="1" t="inlineStr">
        <is>
          <t>Moins: Provisions pour dépréciation Stock</t>
        </is>
      </c>
      <c r="V574" s="20" t="inlineStr">
        <is>
          <t>Provisions pour dépréciation Stock</t>
        </is>
      </c>
    </row>
    <row r="575" ht="14.4" customHeight="1">
      <c r="A575" s="1" t="inlineStr">
        <is>
          <t>BS</t>
        </is>
      </c>
      <c r="B575" s="1" t="inlineStr">
        <is>
          <t>BS</t>
        </is>
      </c>
      <c r="C575" s="1" t="inlineStr">
        <is>
          <t>3</t>
        </is>
      </c>
      <c r="D575" t="n">
        <v>3670360</v>
      </c>
      <c r="H575" t="n">
        <v>3670360</v>
      </c>
      <c r="J575" t="inlineStr">
        <is>
          <t>Received Not Invoiced (Indirect) - Euro</t>
        </is>
      </c>
      <c r="U575" s="1" t="inlineStr">
        <is>
          <t>Fournisseurs et comptes rattachés</t>
        </is>
      </c>
      <c r="V575" s="20" t="inlineStr">
        <is>
          <t>Fournisseurs factures non parvenues</t>
        </is>
      </c>
    </row>
    <row r="576" ht="14.4" customHeight="1">
      <c r="A576" s="1" t="inlineStr">
        <is>
          <t>BS</t>
        </is>
      </c>
      <c r="B576" s="1" t="inlineStr">
        <is>
          <t>BS</t>
        </is>
      </c>
      <c r="C576" s="1" t="inlineStr">
        <is>
          <t>4</t>
        </is>
      </c>
      <c r="D576" t="n">
        <v>4530010</v>
      </c>
      <c r="H576" t="n">
        <v>4530010</v>
      </c>
      <c r="J576" t="inlineStr">
        <is>
          <t>Reserve 1</t>
        </is>
      </c>
      <c r="S576" s="19" t="n">
        <v>3.073364496231079e-08</v>
      </c>
      <c r="U576" s="20" t="inlineStr">
        <is>
          <t>Reserve Legal</t>
        </is>
      </c>
    </row>
    <row r="577" ht="14.4" customHeight="1">
      <c r="A577" s="1" t="inlineStr">
        <is>
          <t>PL</t>
        </is>
      </c>
      <c r="B577" s="1" t="inlineStr">
        <is>
          <t>PL</t>
        </is>
      </c>
      <c r="C577" s="1" t="inlineStr">
        <is>
          <t>5</t>
        </is>
      </c>
      <c r="D577" t="n">
        <v>5820360</v>
      </c>
      <c r="H577" t="n">
        <v>5820360</v>
      </c>
      <c r="J577" t="inlineStr">
        <is>
          <t>Premium Billed Freight Inbound - Europe</t>
        </is>
      </c>
      <c r="U577" s="20" t="inlineStr">
        <is>
          <t>Autres produits d'exploitation</t>
        </is>
      </c>
      <c r="V577" s="20" t="inlineStr">
        <is>
          <t>Transport</t>
        </is>
      </c>
    </row>
    <row r="578" ht="14.4" customHeight="1">
      <c r="A578" s="1" t="inlineStr">
        <is>
          <t>PL</t>
        </is>
      </c>
      <c r="B578" s="1" t="inlineStr">
        <is>
          <t>PL</t>
        </is>
      </c>
      <c r="C578" s="1" t="inlineStr">
        <is>
          <t>6</t>
        </is>
      </c>
      <c r="D578" t="n">
        <v>6820330</v>
      </c>
      <c r="H578" t="n">
        <v>6820330</v>
      </c>
      <c r="J578" t="inlineStr">
        <is>
          <t>Premium Inbound Freight Cost of Sales -</t>
        </is>
      </c>
      <c r="S578" s="19" t="n">
        <v>7997388.782</v>
      </c>
      <c r="U578" s="20" t="inlineStr">
        <is>
          <t>Achats d'approvisionnements consommés</t>
        </is>
      </c>
      <c r="V578" s="20" t="inlineStr">
        <is>
          <t>Transport sur Achats</t>
        </is>
      </c>
    </row>
    <row r="579" ht="14.4" customHeight="1">
      <c r="A579" s="1" t="inlineStr">
        <is>
          <t>PL</t>
        </is>
      </c>
      <c r="B579" s="1" t="inlineStr">
        <is>
          <t>PL</t>
        </is>
      </c>
      <c r="C579" s="1" t="inlineStr">
        <is>
          <t>6</t>
        </is>
      </c>
      <c r="D579" t="n">
        <v>6570360</v>
      </c>
      <c r="H579" t="n">
        <v>6570360</v>
      </c>
      <c r="J579" t="inlineStr">
        <is>
          <t>Other COS Eur SBU</t>
        </is>
      </c>
      <c r="S579" s="19" t="n">
        <v>-7997388.781999969</v>
      </c>
      <c r="U579" s="20" t="inlineStr">
        <is>
          <t>Achats d'approvisionnements consommés</t>
        </is>
      </c>
      <c r="V579" s="20" t="n"/>
    </row>
    <row r="580" ht="14.4" customHeight="1">
      <c r="A580" s="1" t="inlineStr">
        <is>
          <t>PL</t>
        </is>
      </c>
      <c r="B580" s="1" t="inlineStr">
        <is>
          <t>PL</t>
        </is>
      </c>
      <c r="C580" s="1" t="inlineStr">
        <is>
          <t>7</t>
        </is>
      </c>
      <c r="D580" t="n">
        <v>7120000</v>
      </c>
      <c r="H580" t="n">
        <v>7120000</v>
      </c>
      <c r="J580" t="inlineStr">
        <is>
          <t>Warehouse - Outsourced Warehouse Charge</t>
        </is>
      </c>
      <c r="U580" s="20" t="n"/>
      <c r="V580" s="20" t="n"/>
    </row>
    <row r="581" ht="14.4" customHeight="1">
      <c r="A581" s="1" t="inlineStr">
        <is>
          <t>PL</t>
        </is>
      </c>
      <c r="B581" s="1" t="inlineStr">
        <is>
          <t>PL</t>
        </is>
      </c>
      <c r="C581" s="1" t="inlineStr">
        <is>
          <t>7</t>
        </is>
      </c>
      <c r="D581" t="n">
        <v>7313000</v>
      </c>
      <c r="H581" t="n">
        <v>7313000</v>
      </c>
      <c r="J581" t="inlineStr">
        <is>
          <t>Technical unemployment</t>
        </is>
      </c>
      <c r="U581" s="20" t="inlineStr">
        <is>
          <t>Charges de personnel</t>
        </is>
      </c>
      <c r="V581" s="20" t="inlineStr">
        <is>
          <t>Salaires</t>
        </is>
      </c>
    </row>
    <row r="582" ht="14.4" customHeight="1">
      <c r="A582" s="1" t="inlineStr">
        <is>
          <t>PL</t>
        </is>
      </c>
      <c r="B582" s="1" t="inlineStr">
        <is>
          <t>PL</t>
        </is>
      </c>
      <c r="C582" s="1" t="inlineStr">
        <is>
          <t>7</t>
        </is>
      </c>
      <c r="D582" t="n">
        <v>7370040</v>
      </c>
      <c r="H582" t="n">
        <v>7370040</v>
      </c>
      <c r="J582" t="inlineStr">
        <is>
          <t>Local Social Taxation 3</t>
        </is>
      </c>
      <c r="U582" s="20" t="inlineStr">
        <is>
          <t>Charges de personnel</t>
        </is>
      </c>
      <c r="V582" s="20" t="inlineStr">
        <is>
          <t>Charges connexes au salaire</t>
        </is>
      </c>
    </row>
    <row r="583" ht="14.4" customHeight="1">
      <c r="A583" s="1" t="inlineStr">
        <is>
          <t>BS</t>
        </is>
      </c>
      <c r="B583" s="1" t="inlineStr">
        <is>
          <t>BS</t>
        </is>
      </c>
      <c r="C583" s="1" t="inlineStr">
        <is>
          <t>1</t>
        </is>
      </c>
      <c r="D583" t="n">
        <v>1720010</v>
      </c>
      <c r="H583" t="n">
        <v>1720010</v>
      </c>
      <c r="J583" t="inlineStr">
        <is>
          <t>Withholding Taxes Receivable</t>
        </is>
      </c>
      <c r="U583" s="20" t="inlineStr">
        <is>
          <t>Autres actifs courants</t>
        </is>
      </c>
      <c r="V583" s="20" t="inlineStr">
        <is>
          <t>Crédit d'impôt</t>
        </is>
      </c>
    </row>
    <row r="584" ht="14.4" customHeight="1">
      <c r="A584" s="1" t="inlineStr">
        <is>
          <t>BS</t>
        </is>
      </c>
      <c r="B584" s="1" t="inlineStr">
        <is>
          <t>BS</t>
        </is>
      </c>
      <c r="C584" s="1" t="inlineStr">
        <is>
          <t>2</t>
        </is>
      </c>
      <c r="D584" t="n">
        <v>2295001</v>
      </c>
      <c r="H584" t="n">
        <v>2295001</v>
      </c>
      <c r="J584" t="inlineStr">
        <is>
          <t>Accumulated Impairment - Asset Expense</t>
        </is>
      </c>
      <c r="U584" s="20" t="inlineStr">
        <is>
          <t>Moins: Amortissements II</t>
        </is>
      </c>
      <c r="V584" s="20" t="inlineStr">
        <is>
          <t>At immobilisations faible valeur II</t>
        </is>
      </c>
    </row>
    <row r="585" ht="14.4" customHeight="1">
      <c r="A585" s="1" t="inlineStr">
        <is>
          <t>BS</t>
        </is>
      </c>
      <c r="B585" s="1" t="inlineStr">
        <is>
          <t>BS</t>
        </is>
      </c>
      <c r="C585" s="1" t="inlineStr">
        <is>
          <t>2</t>
        </is>
      </c>
      <c r="D585" t="n">
        <v>2395000</v>
      </c>
      <c r="H585" t="n">
        <v>2395000</v>
      </c>
      <c r="J585" t="inlineStr">
        <is>
          <t>Intangible Assets at Cost - Assets Unde</t>
        </is>
      </c>
      <c r="U585" s="20" t="inlineStr">
        <is>
          <t>Immobilisations corporelles</t>
        </is>
      </c>
      <c r="V585" s="20" t="n"/>
    </row>
    <row r="586" ht="14.4" customHeight="1">
      <c r="A586" s="1" t="inlineStr">
        <is>
          <t>PL</t>
        </is>
      </c>
      <c r="B586" s="1" t="inlineStr">
        <is>
          <t>PL</t>
        </is>
      </c>
      <c r="C586" s="1" t="inlineStr">
        <is>
          <t>8</t>
        </is>
      </c>
      <c r="D586" t="n">
        <v>8820360</v>
      </c>
      <c r="H586" t="n">
        <v>8820360</v>
      </c>
      <c r="J586" t="inlineStr">
        <is>
          <t>Management Fee Income Eur SBU</t>
        </is>
      </c>
      <c r="U586" s="20" t="inlineStr">
        <is>
          <t>Autres Charges d'exploitation</t>
        </is>
      </c>
      <c r="V586" s="20" t="n"/>
    </row>
    <row r="587" ht="14.4" customHeight="1">
      <c r="A587" s="1" t="inlineStr">
        <is>
          <t>PL</t>
        </is>
      </c>
      <c r="B587" s="1" t="inlineStr">
        <is>
          <t>PL</t>
        </is>
      </c>
      <c r="C587" s="1" t="inlineStr">
        <is>
          <t>6</t>
        </is>
      </c>
      <c r="D587" t="n">
        <v>6130330</v>
      </c>
      <c r="H587" t="n">
        <v>6130330</v>
      </c>
      <c r="J587" t="inlineStr">
        <is>
          <t>Cost of Goods Sold - Maint-After Sales</t>
        </is>
      </c>
      <c r="U587" s="20" t="inlineStr">
        <is>
          <t>Achats d'approvisionnements consommés</t>
        </is>
      </c>
    </row>
    <row r="588" ht="14.4" customHeight="1">
      <c r="A588" s="1" t="inlineStr">
        <is>
          <t>X</t>
        </is>
      </c>
      <c r="B588" s="1" t="inlineStr">
        <is>
          <t>BS</t>
        </is>
      </c>
      <c r="C588" s="1" t="inlineStr">
        <is>
          <t>X</t>
        </is>
      </c>
      <c r="D588" s="83" t="inlineStr">
        <is>
          <t>X382015</t>
        </is>
      </c>
      <c r="H588" s="84" t="n">
        <v>3820150</v>
      </c>
      <c r="J588" s="15" t="inlineStr">
        <is>
          <t>Overhead costs Acc</t>
        </is>
      </c>
      <c r="U588" s="20" t="inlineStr">
        <is>
          <t>Autres actifs courants</t>
        </is>
      </c>
      <c r="V588" s="20" t="inlineStr">
        <is>
          <t>Charges constatées d'avance</t>
        </is>
      </c>
    </row>
    <row r="589" ht="20.25" customHeight="1">
      <c r="A589" s="1" t="inlineStr">
        <is>
          <t>PL</t>
        </is>
      </c>
      <c r="B589" s="1" t="inlineStr">
        <is>
          <t>X</t>
        </is>
      </c>
      <c r="C589" s="1" t="inlineStr">
        <is>
          <t>9</t>
        </is>
      </c>
      <c r="D589" s="13" t="inlineStr">
        <is>
          <t>X931000</t>
        </is>
      </c>
      <c r="E589" s="13" t="n">
        <v>-2113455.283</v>
      </c>
      <c r="F589" s="15" t="n">
        <v>1245514.837</v>
      </c>
      <c r="G589" s="1" t="inlineStr">
        <is>
          <t>Charges financières nettes</t>
        </is>
      </c>
      <c r="H589" s="1" t="n">
        <v>9310000</v>
      </c>
      <c r="I589" s="1" t="inlineStr">
        <is>
          <t>Pertes de change latentes</t>
        </is>
      </c>
      <c r="J589" s="14" t="inlineStr">
        <is>
          <t>Exch Loss Realised</t>
        </is>
      </c>
      <c r="K589" s="13" t="n"/>
      <c r="L589" s="15" t="n"/>
      <c r="U589" s="20" t="inlineStr">
        <is>
          <t>Charges financières nettes</t>
        </is>
      </c>
      <c r="V589" s="20" t="inlineStr">
        <is>
          <t>Pertes de change</t>
        </is>
      </c>
      <c r="W589" s="17">
        <f>O589-N589</f>
        <v/>
      </c>
      <c r="X589" s="17">
        <f>#REF!-O589</f>
        <v/>
      </c>
    </row>
    <row r="590">
      <c r="D590" s="1" t="n"/>
    </row>
  </sheetData>
  <autoFilter ref="A4:X589">
    <sortState ref="A5:X447">
      <sortCondition ref="D4:D447"/>
    </sortState>
  </autoFilter>
  <conditionalFormatting sqref="D5:D20 D22:D34 D37:D47 D49:D120 D122:D349">
    <cfRule type="duplicateValues" priority="40" dxfId="0"/>
  </conditionalFormatting>
  <conditionalFormatting sqref="D5:D35 D37:D47 D49:D120 D122:D404">
    <cfRule type="duplicateValues" priority="45" dxfId="0"/>
  </conditionalFormatting>
  <conditionalFormatting sqref="D5:D35 D37:D47 D49:D120 D122:D448">
    <cfRule type="duplicateValues" priority="46" dxfId="0"/>
  </conditionalFormatting>
  <conditionalFormatting sqref="D5:D35 D37:D47 D49:D120 D122:D537 D539:D567">
    <cfRule type="duplicateValues" priority="44" dxfId="0"/>
  </conditionalFormatting>
  <conditionalFormatting sqref="D21">
    <cfRule type="duplicateValues" priority="24" dxfId="0"/>
  </conditionalFormatting>
  <conditionalFormatting sqref="D35">
    <cfRule type="duplicateValues" priority="23" dxfId="0"/>
  </conditionalFormatting>
  <conditionalFormatting sqref="D36">
    <cfRule type="duplicateValues" priority="18" dxfId="0"/>
    <cfRule type="duplicateValues" priority="20" dxfId="0"/>
    <cfRule type="duplicateValues" priority="21" dxfId="0"/>
    <cfRule type="duplicateValues" priority="22" dxfId="0"/>
  </conditionalFormatting>
  <conditionalFormatting sqref="D48">
    <cfRule type="duplicateValues" priority="9" dxfId="0"/>
    <cfRule type="duplicateValues" priority="10" dxfId="0"/>
    <cfRule type="duplicateValues" priority="12" dxfId="0"/>
    <cfRule type="duplicateValues" priority="11" dxfId="0"/>
  </conditionalFormatting>
  <conditionalFormatting sqref="D121">
    <cfRule type="duplicateValues" priority="17" dxfId="0"/>
    <cfRule type="duplicateValues" priority="16" dxfId="0"/>
    <cfRule type="duplicateValues" priority="15" dxfId="0"/>
    <cfRule type="duplicateValues" priority="14" dxfId="0"/>
  </conditionalFormatting>
  <conditionalFormatting sqref="D350:D357">
    <cfRule type="duplicateValues" priority="37" dxfId="0"/>
    <cfRule type="duplicateValues" priority="38" dxfId="0"/>
    <cfRule type="duplicateValues" priority="39" dxfId="0"/>
  </conditionalFormatting>
  <conditionalFormatting sqref="D350:D363">
    <cfRule type="duplicateValues" priority="36" dxfId="0"/>
  </conditionalFormatting>
  <conditionalFormatting sqref="D358:D363">
    <cfRule type="duplicateValues" priority="35" dxfId="0"/>
  </conditionalFormatting>
  <conditionalFormatting sqref="D359:D363">
    <cfRule type="duplicateValues" priority="34" dxfId="0"/>
  </conditionalFormatting>
  <conditionalFormatting sqref="D364:D368">
    <cfRule type="duplicateValues" priority="41" dxfId="0"/>
  </conditionalFormatting>
  <conditionalFormatting sqref="D367:D368">
    <cfRule type="duplicateValues" priority="42" dxfId="0"/>
  </conditionalFormatting>
  <conditionalFormatting sqref="D373 F373 J373">
    <cfRule type="duplicateValues" priority="32" dxfId="0"/>
  </conditionalFormatting>
  <conditionalFormatting sqref="D375:D376">
    <cfRule type="duplicateValues" priority="31" dxfId="0"/>
  </conditionalFormatting>
  <conditionalFormatting sqref="D377:D378">
    <cfRule type="duplicateValues" priority="30" dxfId="0"/>
  </conditionalFormatting>
  <conditionalFormatting sqref="D379">
    <cfRule type="duplicateValues" priority="28" dxfId="0"/>
  </conditionalFormatting>
  <conditionalFormatting sqref="D380:D404">
    <cfRule type="duplicateValues" priority="27" dxfId="0"/>
  </conditionalFormatting>
  <conditionalFormatting sqref="D388:D397">
    <cfRule type="duplicateValues" priority="26" dxfId="0"/>
  </conditionalFormatting>
  <conditionalFormatting sqref="D589 J589">
    <cfRule type="duplicateValues" priority="2" dxfId="0"/>
    <cfRule type="duplicateValues" priority="3" dxfId="0"/>
    <cfRule type="duplicateValues" priority="4" dxfId="0"/>
    <cfRule type="duplicateValues" priority="5" dxfId="0"/>
  </conditionalFormatting>
  <conditionalFormatting sqref="E48">
    <cfRule type="duplicateValues" priority="8" dxfId="0"/>
  </conditionalFormatting>
  <conditionalFormatting sqref="E121">
    <cfRule type="duplicateValues" priority="13" dxfId="0"/>
  </conditionalFormatting>
  <conditionalFormatting sqref="E589 K589">
    <cfRule type="duplicateValues" priority="1" dxfId="0"/>
  </conditionalFormatting>
  <conditionalFormatting sqref="H48">
    <cfRule type="duplicateValues" priority="7" dxfId="0"/>
  </conditionalFormatting>
  <conditionalFormatting sqref="H588">
    <cfRule type="duplicateValues" priority="6" dxfId="0"/>
  </conditionalFormatting>
  <conditionalFormatting sqref="H5:I35 H37:I47 H49:I120 H121:H413 H415:I448 I122:I414 I449:I547">
    <cfRule type="duplicateValues" priority="43" dxfId="0"/>
  </conditionalFormatting>
  <conditionalFormatting sqref="H36:I36">
    <cfRule type="duplicateValues" priority="19" dxfId="0"/>
  </conditionalFormatting>
  <conditionalFormatting sqref="K374">
    <cfRule type="duplicateValues" priority="33" dxfId="0"/>
  </conditionalFormatting>
  <conditionalFormatting sqref="K380">
    <cfRule type="duplicateValues" priority="29" dxfId="0"/>
  </conditionalFormatting>
  <conditionalFormatting sqref="T380">
    <cfRule type="duplicateValues" priority="47" dxfId="0"/>
  </conditionalFormatting>
  <conditionalFormatting sqref="U380">
    <cfRule type="duplicateValues" priority="25" dxfId="0"/>
  </conditionalFormatting>
  <pageMargins left="0.7480314960629921" right="0.7480314960629921" top="0.984251968503937" bottom="0.984251968503937" header="0.5118110236220472" footer="0.5118110236220472"/>
  <pageSetup orientation="portrait" paperSize="9" horizontalDpi="1200" verticalDpi="1200"/>
  <headerFooter alignWithMargins="0">
    <oddHeader/>
    <oddFooter>&amp;C&amp;"TIMES,Regular"Société YAZAKI AUTOMOTIVE PRODUCTS TUNISIA S.A.R.L située sur la GP8 Route De Tunis, Bouchkara El Alia. BP 65 El Azib 7026 Bizerte Tunisie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730"/>
  <sheetViews>
    <sheetView workbookViewId="0">
      <selection activeCell="A1" sqref="A1"/>
    </sheetView>
  </sheetViews>
  <sheetFormatPr baseColWidth="8" defaultRowHeight="15"/>
  <sheetData>
    <row r="1">
      <c r="A1" s="85" t="inlineStr">
        <is>
          <t>YAZAKI APTunisia S.a.r.l.             Financial Statement Yazaki Standard Version YZK1            Time 03:34:29     Date  06.04.2024</t>
        </is>
      </c>
      <c r="B1" s="85" t="inlineStr">
        <is>
          <t>Unnamed: 1</t>
        </is>
      </c>
      <c r="C1" s="85" t="inlineStr">
        <is>
          <t>Unnamed: 2</t>
        </is>
      </c>
      <c r="D1" s="85" t="inlineStr">
        <is>
          <t>Unnamed: 3</t>
        </is>
      </c>
      <c r="E1" s="85" t="inlineStr">
        <is>
          <t>Unnamed: 4</t>
        </is>
      </c>
      <c r="F1" s="85" t="inlineStr">
        <is>
          <t>Unnamed: 5</t>
        </is>
      </c>
      <c r="G1" s="85" t="inlineStr">
        <is>
          <t>Unnamed: 6</t>
        </is>
      </c>
      <c r="H1" s="85" t="inlineStr">
        <is>
          <t>Unnamed: 7</t>
        </is>
      </c>
      <c r="I1" s="85" t="inlineStr">
        <is>
          <t>Unnamed: 8</t>
        </is>
      </c>
      <c r="J1" s="85" t="inlineStr">
        <is>
          <t>Unnamed: 9</t>
        </is>
      </c>
      <c r="K1" s="85" t="inlineStr">
        <is>
          <t>Unnamed: 10</t>
        </is>
      </c>
      <c r="L1" s="85" t="inlineStr">
        <is>
          <t>Unnamed: 11</t>
        </is>
      </c>
      <c r="M1" s="85" t="inlineStr">
        <is>
          <t>Unnamed: 12</t>
        </is>
      </c>
      <c r="N1" s="85" t="inlineStr">
        <is>
          <t>Unnamed: 13</t>
        </is>
      </c>
      <c r="O1" s="85" t="inlineStr">
        <is>
          <t>Unnamed: 14</t>
        </is>
      </c>
      <c r="P1" s="85" t="inlineStr">
        <is>
          <t>Unnamed: 15</t>
        </is>
      </c>
      <c r="Q1" s="85" t="inlineStr">
        <is>
          <t>Unnamed: 16</t>
        </is>
      </c>
      <c r="R1" s="85" t="inlineStr">
        <is>
          <t>Unnamed: 17</t>
        </is>
      </c>
    </row>
    <row r="2">
      <c r="A2" t="inlineStr">
        <is>
          <t>Bizerte                                                                                           RFBILA00/SMIRANAR Page           1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</row>
    <row r="4">
      <c r="A4" t="inlineStr">
        <is>
          <t>Company code</t>
        </is>
      </c>
      <c r="B4" t="inlineStr"/>
      <c r="C4" t="inlineStr"/>
      <c r="D4" t="inlineStr"/>
      <c r="E4" t="inlineStr"/>
      <c r="F4" t="n">
        <v>93</v>
      </c>
      <c r="G4" t="inlineStr">
        <is>
          <t>Business area</t>
        </is>
      </c>
      <c r="H4" t="inlineStr"/>
      <c r="I4" t="inlineStr">
        <is>
          <t>****</t>
        </is>
      </c>
      <c r="J4" t="inlineStr"/>
      <c r="K4" t="inlineStr"/>
      <c r="L4" t="inlineStr"/>
      <c r="M4" t="inlineStr"/>
      <c r="N4" t="inlineStr">
        <is>
          <t>Amounts in</t>
        </is>
      </c>
      <c r="O4" t="inlineStr"/>
      <c r="P4" t="inlineStr">
        <is>
          <t>TND</t>
        </is>
      </c>
      <c r="Q4" t="inlineStr"/>
      <c r="R4" t="inlineStr"/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</row>
    <row r="6">
      <c r="A6" t="inlineStr"/>
      <c r="B6" t="inlineStr">
        <is>
          <t>C</t>
        </is>
      </c>
      <c r="C6" t="inlineStr">
        <is>
          <t>Comp</t>
        </is>
      </c>
      <c r="D6" t="inlineStr">
        <is>
          <t>Bus.</t>
        </is>
      </c>
      <c r="E6" t="inlineStr">
        <is>
          <t>Texts</t>
        </is>
      </c>
      <c r="F6" t="inlineStr"/>
      <c r="G6" t="inlineStr"/>
      <c r="H6" t="inlineStr"/>
      <c r="I6" t="inlineStr"/>
      <c r="J6" t="inlineStr">
        <is>
          <t>Reporting period</t>
        </is>
      </c>
      <c r="K6" t="inlineStr"/>
      <c r="L6" t="inlineStr">
        <is>
          <t>Comparison period</t>
        </is>
      </c>
      <c r="M6" t="inlineStr"/>
      <c r="N6" t="inlineStr"/>
      <c r="O6" t="inlineStr">
        <is>
          <t xml:space="preserve">       Absolute</t>
        </is>
      </c>
      <c r="P6" t="inlineStr"/>
      <c r="Q6" t="inlineStr">
        <is>
          <t xml:space="preserve">   Rel</t>
        </is>
      </c>
      <c r="R6" t="inlineStr">
        <is>
          <t>Sumtn</t>
        </is>
      </c>
    </row>
    <row r="7">
      <c r="A7" t="inlineStr"/>
      <c r="B7" t="inlineStr">
        <is>
          <t>F</t>
        </is>
      </c>
      <c r="C7" t="inlineStr">
        <is>
          <t>code</t>
        </is>
      </c>
      <c r="D7" t="inlineStr">
        <is>
          <t>area</t>
        </is>
      </c>
      <c r="E7" t="inlineStr"/>
      <c r="F7" t="inlineStr"/>
      <c r="G7" t="inlineStr"/>
      <c r="H7" t="inlineStr"/>
      <c r="I7" t="inlineStr"/>
      <c r="J7" t="inlineStr">
        <is>
          <t>(01.2023-16.2023)</t>
        </is>
      </c>
      <c r="K7" t="inlineStr"/>
      <c r="L7" t="inlineStr">
        <is>
          <t>(012022-162022)</t>
        </is>
      </c>
      <c r="M7" t="inlineStr"/>
      <c r="N7" t="inlineStr"/>
      <c r="O7" t="inlineStr">
        <is>
          <t xml:space="preserve">     difference</t>
        </is>
      </c>
      <c r="P7" t="inlineStr"/>
      <c r="Q7" t="inlineStr">
        <is>
          <t xml:space="preserve">   dif</t>
        </is>
      </c>
      <c r="R7" t="inlineStr">
        <is>
          <t>level</t>
        </is>
      </c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</row>
    <row r="9">
      <c r="A9" t="inlineStr"/>
      <c r="B9" t="inlineStr"/>
      <c r="C9" t="inlineStr"/>
      <c r="D9" t="inlineStr"/>
      <c r="E9" t="inlineStr">
        <is>
          <t>A S S E T S</t>
        </is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</row>
    <row r="10">
      <c r="A10" t="inlineStr"/>
      <c r="B10" t="inlineStr"/>
      <c r="C10" t="inlineStr"/>
      <c r="D10" t="inlineStr"/>
      <c r="E10">
        <f> = = = = =</f>
        <v/>
      </c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</row>
    <row r="11">
      <c r="A11" t="inlineStr"/>
      <c r="B11" t="inlineStr"/>
      <c r="C11" t="n">
        <v>93</v>
      </c>
      <c r="D11" t="inlineStr"/>
      <c r="E11" t="n">
        <v>1293040</v>
      </c>
      <c r="F11" t="inlineStr"/>
      <c r="G11" t="inlineStr"/>
      <c r="H11" t="inlineStr">
        <is>
          <t>UIB Tunisia convert TND TN5912041000005</t>
        </is>
      </c>
      <c r="I11" t="inlineStr"/>
      <c r="J11" t="inlineStr"/>
      <c r="K11" t="n">
        <v>12605.22</v>
      </c>
      <c r="L11" t="inlineStr"/>
      <c r="M11" t="n">
        <v>40108.362</v>
      </c>
      <c r="N11" t="inlineStr"/>
      <c r="O11" t="n">
        <v>-27503.142</v>
      </c>
      <c r="P11" t="inlineStr"/>
      <c r="Q11" t="n">
        <v>-68.59999999999999</v>
      </c>
      <c r="R11" t="n">
        <v>1293040</v>
      </c>
    </row>
    <row r="12">
      <c r="A12" t="inlineStr"/>
      <c r="B12" t="inlineStr"/>
      <c r="C12" t="n">
        <v>93</v>
      </c>
      <c r="D12" t="inlineStr"/>
      <c r="E12" t="n">
        <v>1293050</v>
      </c>
      <c r="F12" t="inlineStr"/>
      <c r="G12" t="inlineStr"/>
      <c r="H12" t="inlineStr">
        <is>
          <t>UIB Tunisia EUR TN591204100000550008109</t>
        </is>
      </c>
      <c r="I12" t="inlineStr"/>
      <c r="J12" t="inlineStr"/>
      <c r="K12" t="n">
        <v>164650.707</v>
      </c>
      <c r="L12" t="inlineStr"/>
      <c r="M12" t="n">
        <v>402850.492</v>
      </c>
      <c r="N12" t="inlineStr"/>
      <c r="O12" t="n">
        <v>-238199.785</v>
      </c>
      <c r="P12" t="inlineStr"/>
      <c r="Q12" t="n">
        <v>-59.1</v>
      </c>
      <c r="R12" t="n">
        <v>1293050</v>
      </c>
    </row>
    <row r="13">
      <c r="A13" t="inlineStr"/>
      <c r="B13" t="inlineStr"/>
      <c r="C13" t="n">
        <v>93</v>
      </c>
      <c r="D13" t="inlineStr"/>
      <c r="E13" t="n">
        <v>1293140</v>
      </c>
      <c r="F13" t="inlineStr"/>
      <c r="G13" t="inlineStr"/>
      <c r="H13" t="inlineStr">
        <is>
          <t>Citibank Tunisia EUR TN59 7500 0000 010</t>
        </is>
      </c>
      <c r="I13" t="inlineStr"/>
      <c r="J13" t="inlineStr"/>
      <c r="K13" t="n">
        <v>2837471.033</v>
      </c>
      <c r="L13" t="inlineStr"/>
      <c r="M13" t="n">
        <v>1441043.751</v>
      </c>
      <c r="N13" t="inlineStr"/>
      <c r="O13" t="n">
        <v>1396427.282</v>
      </c>
      <c r="P13" t="inlineStr"/>
      <c r="Q13" t="n">
        <v>96.90000000000001</v>
      </c>
      <c r="R13" t="n">
        <v>1293140</v>
      </c>
    </row>
    <row r="14">
      <c r="A14" t="inlineStr"/>
      <c r="B14" t="inlineStr"/>
      <c r="C14" t="n">
        <v>93</v>
      </c>
      <c r="D14" t="inlineStr"/>
      <c r="E14" t="n">
        <v>1293150</v>
      </c>
      <c r="F14" t="inlineStr"/>
      <c r="G14" t="inlineStr"/>
      <c r="H14" t="inlineStr">
        <is>
          <t>Citibank Tunisia TND TN59 7500 0000 010</t>
        </is>
      </c>
      <c r="I14" t="inlineStr"/>
      <c r="J14" t="inlineStr"/>
      <c r="K14" t="n">
        <v>2802082.571</v>
      </c>
      <c r="L14" t="inlineStr"/>
      <c r="M14" t="n">
        <v>930166.591</v>
      </c>
      <c r="N14" t="inlineStr"/>
      <c r="O14" t="n">
        <v>1871915.98</v>
      </c>
      <c r="P14" t="inlineStr"/>
      <c r="Q14" t="n">
        <v>201.2</v>
      </c>
      <c r="R14" t="n">
        <v>1293150</v>
      </c>
    </row>
    <row r="15">
      <c r="A15" t="inlineStr"/>
      <c r="B15" t="inlineStr"/>
      <c r="C15" t="n">
        <v>93</v>
      </c>
      <c r="D15" t="inlineStr"/>
      <c r="E15" t="n">
        <v>1293160</v>
      </c>
      <c r="F15" t="inlineStr"/>
      <c r="G15" t="inlineStr"/>
      <c r="H15" t="inlineStr">
        <is>
          <t xml:space="preserve">UIB Tunisia TND 00037000172 73 </t>
        </is>
      </c>
      <c r="I15" t="inlineStr"/>
      <c r="J15" t="inlineStr"/>
      <c r="K15" t="n">
        <v>1010225.706</v>
      </c>
      <c r="L15" t="inlineStr"/>
      <c r="M15" t="n">
        <v>965578.61</v>
      </c>
      <c r="N15" t="inlineStr"/>
      <c r="O15" t="n">
        <v>44647.096</v>
      </c>
      <c r="P15" t="inlineStr"/>
      <c r="Q15" t="n">
        <v>4.6</v>
      </c>
      <c r="R15" t="n">
        <v>1293160</v>
      </c>
    </row>
    <row r="16">
      <c r="A16" t="inlineStr"/>
      <c r="B16" t="inlineStr"/>
      <c r="C16" t="inlineStr"/>
      <c r="D16" t="inlineStr"/>
      <c r="E16" t="inlineStr">
        <is>
          <t xml:space="preserve">   Cash at bank Current Accounts</t>
        </is>
      </c>
      <c r="F16" t="inlineStr"/>
      <c r="G16" t="inlineStr"/>
      <c r="H16" t="inlineStr"/>
      <c r="I16" t="inlineStr"/>
      <c r="J16" t="inlineStr"/>
      <c r="K16" t="n">
        <v>6827035.237</v>
      </c>
      <c r="L16" t="inlineStr"/>
      <c r="M16" t="n">
        <v>3779747.806</v>
      </c>
      <c r="N16" t="inlineStr"/>
      <c r="O16" t="n">
        <v>3047287.431</v>
      </c>
      <c r="P16" t="inlineStr"/>
      <c r="Q16" t="n">
        <v>80.59999999999999</v>
      </c>
      <c r="R16" t="inlineStr"/>
    </row>
    <row r="17">
      <c r="A17" t="inlineStr"/>
      <c r="B17" t="inlineStr"/>
      <c r="C17" t="inlineStr"/>
      <c r="D17" t="inlineStr"/>
      <c r="E17" t="inlineStr">
        <is>
          <t>Total Cash and Bank</t>
        </is>
      </c>
      <c r="F17" t="inlineStr"/>
      <c r="G17" t="inlineStr"/>
      <c r="H17" t="inlineStr"/>
      <c r="I17" t="inlineStr"/>
      <c r="J17" t="inlineStr"/>
      <c r="K17" t="n">
        <v>6827035.237</v>
      </c>
      <c r="L17" t="inlineStr"/>
      <c r="M17" t="n">
        <v>3779747.806</v>
      </c>
      <c r="N17" t="inlineStr"/>
      <c r="O17" t="n">
        <v>3047287.431</v>
      </c>
      <c r="P17" t="inlineStr"/>
      <c r="Q17" t="n">
        <v>80.59999999999999</v>
      </c>
      <c r="R17" t="inlineStr"/>
    </row>
    <row r="18">
      <c r="A18" t="inlineStr"/>
      <c r="B18" t="inlineStr"/>
      <c r="C18" t="n">
        <v>93</v>
      </c>
      <c r="D18" t="inlineStr"/>
      <c r="E18" t="n">
        <v>1610000</v>
      </c>
      <c r="F18" t="inlineStr"/>
      <c r="G18" t="inlineStr"/>
      <c r="H18" t="inlineStr">
        <is>
          <t>Accounts Receivable</t>
        </is>
      </c>
      <c r="I18" t="inlineStr"/>
      <c r="J18" t="inlineStr"/>
      <c r="K18" t="n">
        <v>7683.818</v>
      </c>
      <c r="L18" t="inlineStr"/>
      <c r="M18" t="n">
        <v>225048.737</v>
      </c>
      <c r="N18" t="inlineStr"/>
      <c r="O18" t="n">
        <v>-217364.919</v>
      </c>
      <c r="P18" t="inlineStr"/>
      <c r="Q18" t="n">
        <v>-96.59999999999999</v>
      </c>
      <c r="R18" t="n">
        <v>1610000</v>
      </c>
    </row>
    <row r="19">
      <c r="A19" t="inlineStr"/>
      <c r="B19" t="inlineStr"/>
      <c r="C19" t="n">
        <v>93</v>
      </c>
      <c r="D19" t="inlineStr"/>
      <c r="E19" t="n">
        <v>1617000</v>
      </c>
      <c r="F19" t="inlineStr"/>
      <c r="G19" t="inlineStr"/>
      <c r="H19" t="inlineStr">
        <is>
          <t>Irrecoverable Debts External</t>
        </is>
      </c>
      <c r="I19" t="inlineStr"/>
      <c r="J19" t="inlineStr"/>
      <c r="K19" t="n">
        <v>32054.526</v>
      </c>
      <c r="L19" t="inlineStr"/>
      <c r="M19" t="n">
        <v>31703.654</v>
      </c>
      <c r="N19" t="inlineStr"/>
      <c r="O19" t="n">
        <v>350.872</v>
      </c>
      <c r="P19" t="inlineStr"/>
      <c r="Q19" t="n">
        <v>1.1</v>
      </c>
      <c r="R19" t="n">
        <v>1617000</v>
      </c>
    </row>
    <row r="20">
      <c r="A20" t="inlineStr"/>
      <c r="B20" t="inlineStr"/>
      <c r="C20" t="inlineStr"/>
      <c r="D20" t="inlineStr"/>
      <c r="E20" t="inlineStr">
        <is>
          <t xml:space="preserve">   Accounts Receivable - External</t>
        </is>
      </c>
      <c r="F20" t="inlineStr"/>
      <c r="G20" t="inlineStr"/>
      <c r="H20" t="inlineStr"/>
      <c r="I20" t="inlineStr"/>
      <c r="J20" t="inlineStr"/>
      <c r="K20" t="n">
        <v>39738.344</v>
      </c>
      <c r="L20" t="inlineStr"/>
      <c r="M20" t="n">
        <v>256752.391</v>
      </c>
      <c r="N20" t="inlineStr"/>
      <c r="O20" t="n">
        <v>-217014.047</v>
      </c>
      <c r="P20" t="inlineStr"/>
      <c r="Q20" t="n">
        <v>-84.5</v>
      </c>
      <c r="R20" t="inlineStr"/>
    </row>
    <row r="21">
      <c r="A21" t="inlineStr"/>
      <c r="B21" t="inlineStr"/>
      <c r="C21" t="n">
        <v>93</v>
      </c>
      <c r="D21" t="inlineStr"/>
      <c r="E21" t="n">
        <v>1616000</v>
      </c>
      <c r="F21" t="inlineStr"/>
      <c r="G21" t="inlineStr"/>
      <c r="H21" t="inlineStr">
        <is>
          <t>Specific Provision for Bad Debts</t>
        </is>
      </c>
      <c r="I21" t="inlineStr"/>
      <c r="J21" t="inlineStr"/>
      <c r="K21" t="n">
        <v>-1424176.47</v>
      </c>
      <c r="L21" t="inlineStr"/>
      <c r="M21" t="n">
        <v>-1467887.896</v>
      </c>
      <c r="N21" t="inlineStr"/>
      <c r="O21" t="n">
        <v>43711.426</v>
      </c>
      <c r="P21" t="inlineStr"/>
      <c r="Q21" t="n">
        <v>3</v>
      </c>
      <c r="R21" t="n">
        <v>1616000</v>
      </c>
    </row>
    <row r="22">
      <c r="A22" t="inlineStr"/>
      <c r="B22" t="inlineStr"/>
      <c r="C22" t="inlineStr"/>
      <c r="D22" t="inlineStr"/>
      <c r="E22" t="inlineStr">
        <is>
          <t xml:space="preserve">   Spec Prov for Bad Debts</t>
        </is>
      </c>
      <c r="F22" t="inlineStr"/>
      <c r="G22" t="inlineStr"/>
      <c r="H22" t="inlineStr"/>
      <c r="I22" t="inlineStr"/>
      <c r="J22" t="inlineStr"/>
      <c r="K22" t="n">
        <v>-1424176.47</v>
      </c>
      <c r="L22" t="inlineStr"/>
      <c r="M22" t="n">
        <v>-1467887.896</v>
      </c>
      <c r="N22" t="inlineStr"/>
      <c r="O22" t="n">
        <v>43711.426</v>
      </c>
      <c r="P22" t="inlineStr"/>
      <c r="Q22" t="n">
        <v>3</v>
      </c>
      <c r="R22" t="inlineStr"/>
    </row>
    <row r="23">
      <c r="A23" t="inlineStr"/>
      <c r="B23" t="inlineStr"/>
      <c r="C23" t="inlineStr"/>
      <c r="D23" t="inlineStr"/>
      <c r="E23" t="inlineStr">
        <is>
          <t>Total Trade Debtors - External</t>
        </is>
      </c>
      <c r="F23" t="inlineStr"/>
      <c r="G23" t="inlineStr"/>
      <c r="H23" t="inlineStr"/>
      <c r="I23" t="inlineStr"/>
      <c r="J23" t="inlineStr"/>
      <c r="K23" t="n">
        <v>-1384438.126</v>
      </c>
      <c r="L23" t="inlineStr"/>
      <c r="M23" t="n">
        <v>-1211135.505</v>
      </c>
      <c r="N23" t="inlineStr"/>
      <c r="O23" t="n">
        <v>-173302.621</v>
      </c>
      <c r="P23" t="inlineStr"/>
      <c r="Q23" t="n">
        <v>-14.3</v>
      </c>
      <c r="R23" t="inlineStr"/>
    </row>
    <row r="24">
      <c r="A24" t="inlineStr"/>
      <c r="B24" t="inlineStr"/>
      <c r="C24" t="n">
        <v>93</v>
      </c>
      <c r="D24" t="inlineStr"/>
      <c r="E24" t="n">
        <v>1630000</v>
      </c>
      <c r="F24" t="inlineStr"/>
      <c r="G24" t="inlineStr"/>
      <c r="H24" t="inlineStr">
        <is>
          <t>Accounts Receivable - Intraco</t>
        </is>
      </c>
      <c r="I24" t="inlineStr"/>
      <c r="J24" t="inlineStr"/>
      <c r="K24" t="n">
        <v>20418864.815</v>
      </c>
      <c r="L24" t="inlineStr"/>
      <c r="M24" t="n">
        <v>27904006.591</v>
      </c>
      <c r="N24" t="inlineStr"/>
      <c r="O24" t="n">
        <v>-7485141.776</v>
      </c>
      <c r="P24" t="inlineStr"/>
      <c r="Q24" t="n">
        <v>-26.8</v>
      </c>
      <c r="R24" t="n">
        <v>1630000</v>
      </c>
    </row>
    <row r="25">
      <c r="A25" t="inlineStr"/>
      <c r="B25" t="inlineStr"/>
      <c r="C25" t="inlineStr"/>
      <c r="D25" t="inlineStr"/>
      <c r="E25" t="inlineStr">
        <is>
          <t xml:space="preserve">   A/R Intracompany</t>
        </is>
      </c>
      <c r="F25" t="inlineStr"/>
      <c r="G25" t="inlineStr"/>
      <c r="H25" t="inlineStr"/>
      <c r="I25" t="inlineStr"/>
      <c r="J25" t="inlineStr"/>
      <c r="K25" t="n">
        <v>20418864.815</v>
      </c>
      <c r="L25" t="inlineStr"/>
      <c r="M25" t="n">
        <v>27904006.591</v>
      </c>
      <c r="N25" t="inlineStr"/>
      <c r="O25" t="n">
        <v>-7485141.776</v>
      </c>
      <c r="P25" t="inlineStr"/>
      <c r="Q25" t="n">
        <v>-26.8</v>
      </c>
      <c r="R25" t="inlineStr"/>
    </row>
    <row r="26">
      <c r="A26" t="inlineStr"/>
      <c r="B26" t="inlineStr"/>
      <c r="C26" t="n">
        <v>93</v>
      </c>
      <c r="D26" t="inlineStr"/>
      <c r="E26" t="n">
        <v>1633000</v>
      </c>
      <c r="F26" t="inlineStr"/>
      <c r="G26" t="inlineStr"/>
      <c r="H26" t="inlineStr">
        <is>
          <t>Accounts Receivable - Intra Group</t>
        </is>
      </c>
      <c r="I26" t="inlineStr"/>
      <c r="J26" t="inlineStr"/>
      <c r="K26" t="n">
        <v>2893914.775</v>
      </c>
      <c r="L26" t="inlineStr"/>
      <c r="M26" t="n">
        <v>721743.351</v>
      </c>
      <c r="N26" t="inlineStr"/>
      <c r="O26" t="n">
        <v>2172171.424</v>
      </c>
      <c r="P26" t="inlineStr"/>
      <c r="Q26" t="n">
        <v>301</v>
      </c>
      <c r="R26" t="n">
        <v>1633000</v>
      </c>
    </row>
    <row r="27">
      <c r="A27" t="inlineStr"/>
      <c r="B27" t="inlineStr"/>
      <c r="C27" t="inlineStr"/>
      <c r="D27" t="inlineStr"/>
      <c r="E27" t="inlineStr">
        <is>
          <t xml:space="preserve">   A/R Intra YEL Group</t>
        </is>
      </c>
      <c r="F27" t="inlineStr"/>
      <c r="G27" t="inlineStr"/>
      <c r="H27" t="inlineStr"/>
      <c r="I27" t="inlineStr"/>
      <c r="J27" t="inlineStr"/>
      <c r="K27" t="n">
        <v>2893914.775</v>
      </c>
      <c r="L27" t="inlineStr"/>
      <c r="M27" t="n">
        <v>721743.351</v>
      </c>
      <c r="N27" t="inlineStr"/>
      <c r="O27" t="n">
        <v>2172171.424</v>
      </c>
      <c r="P27" t="inlineStr"/>
      <c r="Q27" t="n">
        <v>301</v>
      </c>
      <c r="R27" t="inlineStr"/>
    </row>
    <row r="28">
      <c r="A28" t="inlineStr"/>
      <c r="B28" t="inlineStr"/>
      <c r="C28" t="n">
        <v>93</v>
      </c>
      <c r="D28" t="inlineStr"/>
      <c r="E28" t="n">
        <v>1635000</v>
      </c>
      <c r="F28" t="inlineStr"/>
      <c r="G28" t="inlineStr"/>
      <c r="H28" t="inlineStr">
        <is>
          <t>Accounts Receivable - Europe SBU</t>
        </is>
      </c>
      <c r="I28" t="inlineStr"/>
      <c r="J28" t="inlineStr"/>
      <c r="K28" t="n">
        <v>877098.9669999999</v>
      </c>
      <c r="L28" t="inlineStr"/>
      <c r="M28" t="n">
        <v>3341031.517</v>
      </c>
      <c r="N28" t="inlineStr"/>
      <c r="O28" t="n">
        <v>-2463932.55</v>
      </c>
      <c r="P28" t="inlineStr"/>
      <c r="Q28" t="n">
        <v>-73.7</v>
      </c>
      <c r="R28" t="n">
        <v>1635000</v>
      </c>
    </row>
    <row r="29">
      <c r="A29" t="inlineStr"/>
      <c r="B29" t="inlineStr"/>
      <c r="C29" t="n">
        <v>93</v>
      </c>
      <c r="D29" t="inlineStr"/>
      <c r="E29" t="n">
        <v>1638000</v>
      </c>
      <c r="F29" t="inlineStr"/>
      <c r="G29" t="inlineStr"/>
      <c r="H29" t="inlineStr">
        <is>
          <t>Accounts Receivable - SYST</t>
        </is>
      </c>
      <c r="I29" t="inlineStr"/>
      <c r="J29" t="inlineStr"/>
      <c r="K29" t="n">
        <v>-349382.831</v>
      </c>
      <c r="L29" t="inlineStr"/>
      <c r="M29" t="n">
        <v>-349382.831</v>
      </c>
      <c r="N29" t="inlineStr"/>
      <c r="O29" t="n">
        <v>0</v>
      </c>
      <c r="P29" t="inlineStr"/>
      <c r="Q29" t="inlineStr"/>
      <c r="R29" t="n">
        <v>1638000</v>
      </c>
    </row>
    <row r="30">
      <c r="A30" t="inlineStr"/>
      <c r="B30" t="inlineStr"/>
      <c r="C30" t="inlineStr"/>
      <c r="D30" t="inlineStr"/>
      <c r="E30" t="inlineStr">
        <is>
          <t xml:space="preserve">   A/R Yazaki Europe SBU</t>
        </is>
      </c>
      <c r="F30" t="inlineStr"/>
      <c r="G30" t="inlineStr"/>
      <c r="H30" t="inlineStr"/>
      <c r="I30" t="inlineStr"/>
      <c r="J30" t="inlineStr"/>
      <c r="K30" t="n">
        <v>527716.1360000001</v>
      </c>
      <c r="L30" t="inlineStr"/>
      <c r="M30" t="n">
        <v>2991648.686</v>
      </c>
      <c r="N30" t="inlineStr"/>
      <c r="O30" t="n">
        <v>-2463932.55</v>
      </c>
      <c r="P30" t="inlineStr"/>
      <c r="Q30" t="n">
        <v>-82.40000000000001</v>
      </c>
      <c r="R30" t="inlineStr"/>
    </row>
    <row r="31">
      <c r="A31" t="inlineStr"/>
      <c r="B31" t="inlineStr"/>
      <c r="C31" t="n">
        <v>93</v>
      </c>
      <c r="D31" t="inlineStr"/>
      <c r="E31" t="n">
        <v>1645000</v>
      </c>
      <c r="F31" t="inlineStr"/>
      <c r="G31" t="inlineStr"/>
      <c r="H31" t="inlineStr">
        <is>
          <t>Accounts Receivable - Interco Yazaki Ot</t>
        </is>
      </c>
      <c r="I31" t="inlineStr"/>
      <c r="J31" t="inlineStr"/>
      <c r="K31" t="n">
        <v>796244.09</v>
      </c>
      <c r="L31" t="inlineStr"/>
      <c r="M31" t="n">
        <v>837751.498</v>
      </c>
      <c r="N31" t="inlineStr"/>
      <c r="O31" t="n">
        <v>-41507.408</v>
      </c>
      <c r="P31" t="inlineStr"/>
      <c r="Q31" t="n">
        <v>-5</v>
      </c>
      <c r="R31" t="n">
        <v>1645000</v>
      </c>
    </row>
    <row r="32">
      <c r="A32" t="inlineStr"/>
      <c r="B32" t="inlineStr"/>
      <c r="C32" t="inlineStr"/>
      <c r="D32" t="inlineStr"/>
      <c r="E32" t="inlineStr">
        <is>
          <t xml:space="preserve">   A/R Interco Yazaki Other</t>
        </is>
      </c>
      <c r="F32" t="inlineStr"/>
      <c r="G32" t="inlineStr"/>
      <c r="H32" t="inlineStr"/>
      <c r="I32" t="inlineStr"/>
      <c r="J32" t="inlineStr"/>
      <c r="K32" t="n">
        <v>796244.09</v>
      </c>
      <c r="L32" t="inlineStr"/>
      <c r="M32" t="n">
        <v>837751.498</v>
      </c>
      <c r="N32" t="inlineStr"/>
      <c r="O32" t="n">
        <v>-41507.408</v>
      </c>
      <c r="P32" t="inlineStr"/>
      <c r="Q32" t="n">
        <v>-5</v>
      </c>
      <c r="R32" t="inlineStr"/>
    </row>
    <row r="33">
      <c r="A33" t="inlineStr"/>
      <c r="B33" t="inlineStr"/>
      <c r="C33" t="n">
        <v>93</v>
      </c>
      <c r="D33" t="inlineStr"/>
      <c r="E33" t="n">
        <v>1690000</v>
      </c>
      <c r="F33" t="inlineStr"/>
      <c r="G33" t="inlineStr"/>
      <c r="H33" t="inlineStr">
        <is>
          <t>Unrealised Gains and Losses</t>
        </is>
      </c>
      <c r="I33" t="inlineStr"/>
      <c r="J33" t="inlineStr"/>
      <c r="K33" t="n">
        <v>-4.667</v>
      </c>
      <c r="L33" t="inlineStr"/>
      <c r="M33" t="n">
        <v>8795.548000000001</v>
      </c>
      <c r="N33" t="inlineStr"/>
      <c r="O33" t="n">
        <v>-8800.215</v>
      </c>
      <c r="P33" t="inlineStr"/>
      <c r="Q33" t="n">
        <v>-100.1</v>
      </c>
      <c r="R33" t="n">
        <v>1690000</v>
      </c>
    </row>
    <row r="34">
      <c r="A34" t="inlineStr"/>
      <c r="B34" t="inlineStr"/>
      <c r="C34" t="n">
        <v>93</v>
      </c>
      <c r="D34" t="inlineStr"/>
      <c r="E34" t="n">
        <v>1690100</v>
      </c>
      <c r="F34" t="inlineStr"/>
      <c r="G34" t="inlineStr"/>
      <c r="H34" t="inlineStr">
        <is>
          <t>Unrealised Ga/Loss Personnel</t>
        </is>
      </c>
      <c r="I34" t="inlineStr"/>
      <c r="J34" t="inlineStr"/>
      <c r="K34" t="n">
        <v>-8.074</v>
      </c>
      <c r="L34" t="inlineStr"/>
      <c r="M34" t="n">
        <v>227.563</v>
      </c>
      <c r="N34" t="inlineStr"/>
      <c r="O34" t="n">
        <v>-235.637</v>
      </c>
      <c r="P34" t="inlineStr"/>
      <c r="Q34" t="n">
        <v>-103.5</v>
      </c>
      <c r="R34" t="n">
        <v>1690100</v>
      </c>
    </row>
    <row r="35">
      <c r="A35" t="inlineStr"/>
      <c r="B35" t="inlineStr"/>
      <c r="C35" t="n">
        <v>93</v>
      </c>
      <c r="D35" t="inlineStr"/>
      <c r="E35" t="n">
        <v>1690310</v>
      </c>
      <c r="F35" t="inlineStr"/>
      <c r="G35" t="inlineStr"/>
      <c r="H35" t="inlineStr">
        <is>
          <t>Unrealsd Gain Loss Iintraco</t>
        </is>
      </c>
      <c r="I35" t="inlineStr"/>
      <c r="J35" t="inlineStr"/>
      <c r="K35" t="n">
        <v>-27841.033</v>
      </c>
      <c r="L35" t="inlineStr"/>
      <c r="M35" t="n">
        <v>81717.391</v>
      </c>
      <c r="N35" t="inlineStr"/>
      <c r="O35" t="n">
        <v>-109558.424</v>
      </c>
      <c r="P35" t="inlineStr"/>
      <c r="Q35" t="n">
        <v>-134.1</v>
      </c>
      <c r="R35" t="n">
        <v>1690310</v>
      </c>
    </row>
    <row r="36">
      <c r="A36" t="inlineStr"/>
      <c r="B36" t="inlineStr"/>
      <c r="C36" t="n">
        <v>93</v>
      </c>
      <c r="D36" t="inlineStr"/>
      <c r="E36" t="n">
        <v>1690330</v>
      </c>
      <c r="F36" t="inlineStr"/>
      <c r="G36" t="inlineStr"/>
      <c r="H36" t="inlineStr">
        <is>
          <t>Unrealsd Gain Loss Iintra Grp</t>
        </is>
      </c>
      <c r="I36" t="inlineStr"/>
      <c r="J36" t="inlineStr"/>
      <c r="K36" t="n">
        <v>9231.456</v>
      </c>
      <c r="L36" t="inlineStr"/>
      <c r="M36" t="n">
        <v>12052.521</v>
      </c>
      <c r="N36" t="inlineStr"/>
      <c r="O36" t="n">
        <v>-2821.065</v>
      </c>
      <c r="P36" t="inlineStr"/>
      <c r="Q36" t="n">
        <v>-23.4</v>
      </c>
      <c r="R36" t="n">
        <v>1690330</v>
      </c>
    </row>
    <row r="37">
      <c r="A37" t="inlineStr"/>
      <c r="B37" t="inlineStr"/>
      <c r="C37" t="n">
        <v>93</v>
      </c>
      <c r="D37" t="inlineStr"/>
      <c r="E37" t="n">
        <v>1690360</v>
      </c>
      <c r="F37" t="inlineStr"/>
      <c r="G37" t="inlineStr"/>
      <c r="H37" t="inlineStr">
        <is>
          <t>Unrealsd Gain Loss SBU</t>
        </is>
      </c>
      <c r="I37" t="inlineStr"/>
      <c r="J37" t="inlineStr"/>
      <c r="K37" t="n">
        <v>-23205.688</v>
      </c>
      <c r="L37" t="inlineStr"/>
      <c r="M37" t="n">
        <v>11563.147</v>
      </c>
      <c r="N37" t="inlineStr"/>
      <c r="O37" t="n">
        <v>-34768.835</v>
      </c>
      <c r="P37" t="inlineStr"/>
      <c r="Q37" t="n">
        <v>-300.7</v>
      </c>
      <c r="R37" t="n">
        <v>1690360</v>
      </c>
    </row>
    <row r="38">
      <c r="A38" t="inlineStr"/>
      <c r="B38" t="inlineStr"/>
      <c r="C38" t="n">
        <v>93</v>
      </c>
      <c r="D38" t="inlineStr"/>
      <c r="E38" t="n">
        <v>1690380</v>
      </c>
      <c r="F38" t="inlineStr"/>
      <c r="G38" t="inlineStr"/>
      <c r="H38" t="inlineStr">
        <is>
          <t>Unrlsd Gain Loss SYS</t>
        </is>
      </c>
      <c r="I38" t="inlineStr"/>
      <c r="J38" t="inlineStr"/>
      <c r="K38" t="n">
        <v>-21466.277</v>
      </c>
      <c r="L38" t="inlineStr"/>
      <c r="M38" t="n">
        <v>-17406.925</v>
      </c>
      <c r="N38" t="inlineStr"/>
      <c r="O38" t="n">
        <v>-4059.352</v>
      </c>
      <c r="P38" t="inlineStr"/>
      <c r="Q38" t="n">
        <v>-23.3</v>
      </c>
      <c r="R38" t="n">
        <v>1690380</v>
      </c>
    </row>
    <row r="39">
      <c r="A39" t="inlineStr"/>
      <c r="B39" t="inlineStr"/>
      <c r="C39" t="n">
        <v>93</v>
      </c>
      <c r="D39" t="inlineStr"/>
      <c r="E39" t="n">
        <v>1690460</v>
      </c>
      <c r="F39" t="inlineStr"/>
      <c r="G39" t="inlineStr"/>
      <c r="H39" t="inlineStr">
        <is>
          <t>Unrealised Gains and Losses Yazaki othe</t>
        </is>
      </c>
      <c r="I39" t="inlineStr"/>
      <c r="J39" t="inlineStr"/>
      <c r="K39" t="n">
        <v>555122.275</v>
      </c>
      <c r="L39" t="inlineStr"/>
      <c r="M39" t="n">
        <v>542034.586</v>
      </c>
      <c r="N39" t="inlineStr"/>
      <c r="O39" t="n">
        <v>13087.689</v>
      </c>
      <c r="P39" t="inlineStr"/>
      <c r="Q39" t="n">
        <v>2.4</v>
      </c>
      <c r="R39" t="n">
        <v>1690460</v>
      </c>
    </row>
    <row r="40">
      <c r="A40" t="inlineStr"/>
      <c r="B40" t="inlineStr"/>
      <c r="C40" t="inlineStr"/>
      <c r="D40" t="inlineStr"/>
      <c r="E40" t="inlineStr">
        <is>
          <t xml:space="preserve">   A/R Revaluation</t>
        </is>
      </c>
      <c r="F40" t="inlineStr"/>
      <c r="G40" t="inlineStr"/>
      <c r="H40" t="inlineStr"/>
      <c r="I40" t="inlineStr"/>
      <c r="J40" t="inlineStr"/>
      <c r="K40" t="n">
        <v>491827.992</v>
      </c>
      <c r="L40" t="inlineStr"/>
      <c r="M40" t="n">
        <v>638983.831</v>
      </c>
      <c r="N40" t="inlineStr"/>
      <c r="O40" t="n">
        <v>-147155.839</v>
      </c>
      <c r="P40" t="inlineStr"/>
      <c r="Q40" t="n">
        <v>-23</v>
      </c>
      <c r="R40" t="inlineStr"/>
    </row>
    <row r="41">
      <c r="A41" t="inlineStr"/>
      <c r="B41" t="inlineStr"/>
      <c r="C41" t="inlineStr"/>
      <c r="D41" t="inlineStr"/>
      <c r="E41" t="inlineStr">
        <is>
          <t>Total Intercompany Debtors</t>
        </is>
      </c>
      <c r="F41" t="inlineStr"/>
      <c r="G41" t="inlineStr"/>
      <c r="H41" t="inlineStr"/>
      <c r="I41" t="inlineStr"/>
      <c r="J41" t="inlineStr"/>
      <c r="K41" t="n">
        <v>25128567.808</v>
      </c>
      <c r="L41" t="inlineStr"/>
      <c r="M41" t="n">
        <v>33094133.957</v>
      </c>
      <c r="N41" t="inlineStr"/>
      <c r="O41" t="n">
        <v>-7965566.149</v>
      </c>
      <c r="P41" t="inlineStr"/>
      <c r="Q41" t="n">
        <v>-24.1</v>
      </c>
      <c r="R41" t="inlineStr"/>
    </row>
    <row r="42">
      <c r="A42" t="inlineStr"/>
      <c r="B42" t="inlineStr"/>
      <c r="C42" t="n">
        <v>93</v>
      </c>
      <c r="D42" t="inlineStr"/>
      <c r="E42" t="n">
        <v>1720000</v>
      </c>
      <c r="F42" t="inlineStr"/>
      <c r="G42" t="inlineStr"/>
      <c r="H42" t="inlineStr">
        <is>
          <t>Corporate Income Taxes Receivable</t>
        </is>
      </c>
      <c r="I42" t="inlineStr"/>
      <c r="J42" t="inlineStr"/>
      <c r="K42" t="n">
        <v>-51890.379</v>
      </c>
      <c r="L42" t="inlineStr"/>
      <c r="M42" t="n">
        <v>0</v>
      </c>
      <c r="N42" t="inlineStr"/>
      <c r="O42" t="n">
        <v>-51890.379</v>
      </c>
      <c r="P42" t="inlineStr"/>
      <c r="Q42" t="inlineStr"/>
      <c r="R42" t="n">
        <v>1720000</v>
      </c>
    </row>
    <row r="43">
      <c r="A43" t="inlineStr"/>
      <c r="B43" t="inlineStr"/>
      <c r="C43" t="n">
        <v>93</v>
      </c>
      <c r="D43" t="inlineStr"/>
      <c r="E43" t="n">
        <v>1720010</v>
      </c>
      <c r="F43" t="inlineStr"/>
      <c r="G43" t="inlineStr"/>
      <c r="H43" t="inlineStr">
        <is>
          <t>Withholding Taxes Receivable</t>
        </is>
      </c>
      <c r="I43" t="inlineStr"/>
      <c r="J43" t="inlineStr"/>
      <c r="K43" t="n">
        <v>31316.266</v>
      </c>
      <c r="L43" t="inlineStr"/>
      <c r="M43" t="n">
        <v>0</v>
      </c>
      <c r="N43" t="inlineStr"/>
      <c r="O43" t="n">
        <v>31316.266</v>
      </c>
      <c r="P43" t="inlineStr"/>
      <c r="Q43" t="inlineStr"/>
      <c r="R43" t="n">
        <v>1720010</v>
      </c>
    </row>
    <row r="44">
      <c r="A44" t="inlineStr"/>
      <c r="B44" t="inlineStr"/>
      <c r="C44" t="inlineStr"/>
      <c r="D44" t="inlineStr"/>
      <c r="E44" t="inlineStr">
        <is>
          <t xml:space="preserve">   Corporate Taxes Recoverable</t>
        </is>
      </c>
      <c r="F44" t="inlineStr"/>
      <c r="G44" t="inlineStr"/>
      <c r="H44" t="inlineStr"/>
      <c r="I44" t="inlineStr"/>
      <c r="J44" t="inlineStr"/>
      <c r="K44" t="n">
        <v>-20574.113</v>
      </c>
      <c r="L44" t="inlineStr"/>
      <c r="M44" t="n">
        <v>0</v>
      </c>
      <c r="N44" t="inlineStr"/>
      <c r="O44" t="n">
        <v>-20574.113</v>
      </c>
      <c r="P44" t="inlineStr"/>
      <c r="Q44" t="inlineStr"/>
      <c r="R44" t="inlineStr"/>
    </row>
    <row r="45">
      <c r="A45" t="inlineStr"/>
      <c r="B45" t="inlineStr"/>
      <c r="C45" t="n">
        <v>93</v>
      </c>
      <c r="D45" t="inlineStr"/>
      <c r="E45" t="n">
        <v>1860000</v>
      </c>
      <c r="F45" t="inlineStr"/>
      <c r="G45" t="inlineStr"/>
      <c r="H45" t="inlineStr">
        <is>
          <t>Advance Payments</t>
        </is>
      </c>
      <c r="I45" t="inlineStr"/>
      <c r="J45" t="inlineStr"/>
      <c r="K45" t="n">
        <v>150596.905</v>
      </c>
      <c r="L45" t="inlineStr"/>
      <c r="M45" t="n">
        <v>1016696.217</v>
      </c>
      <c r="N45" t="inlineStr"/>
      <c r="O45" t="n">
        <v>-866099.312</v>
      </c>
      <c r="P45" t="inlineStr"/>
      <c r="Q45" t="n">
        <v>-85.2</v>
      </c>
      <c r="R45" t="n">
        <v>1860000</v>
      </c>
    </row>
    <row r="46">
      <c r="A46" t="inlineStr"/>
      <c r="B46" t="inlineStr"/>
      <c r="C46" t="n">
        <v>93</v>
      </c>
      <c r="D46" t="inlineStr"/>
      <c r="E46" t="n">
        <v>1863000</v>
      </c>
      <c r="F46" t="inlineStr"/>
      <c r="G46" t="inlineStr"/>
      <c r="H46" t="inlineStr">
        <is>
          <t>Advance Payments - Taxation</t>
        </is>
      </c>
      <c r="I46" t="inlineStr"/>
      <c r="J46" t="inlineStr"/>
      <c r="K46" t="n">
        <v>0</v>
      </c>
      <c r="L46" t="inlineStr"/>
      <c r="M46" t="n">
        <v>20357.162</v>
      </c>
      <c r="N46" t="inlineStr"/>
      <c r="O46" t="n">
        <v>-20357.162</v>
      </c>
      <c r="P46" t="inlineStr"/>
      <c r="Q46" t="n">
        <v>-100</v>
      </c>
      <c r="R46" t="n">
        <v>1863000</v>
      </c>
    </row>
    <row r="47">
      <c r="A47" t="inlineStr"/>
      <c r="B47" t="inlineStr"/>
      <c r="C47" t="n">
        <v>93</v>
      </c>
      <c r="D47" t="inlineStr"/>
      <c r="E47" t="n">
        <v>1866000</v>
      </c>
      <c r="F47" t="inlineStr"/>
      <c r="G47" t="inlineStr"/>
      <c r="H47" t="inlineStr">
        <is>
          <t>Advance Payments - Other</t>
        </is>
      </c>
      <c r="I47" t="inlineStr"/>
      <c r="J47" t="inlineStr"/>
      <c r="K47" t="n">
        <v>0</v>
      </c>
      <c r="L47" t="inlineStr"/>
      <c r="M47" t="n">
        <v>-3491.287</v>
      </c>
      <c r="N47" t="inlineStr"/>
      <c r="O47" t="n">
        <v>3491.287</v>
      </c>
      <c r="P47" t="inlineStr"/>
      <c r="Q47" t="n">
        <v>100</v>
      </c>
      <c r="R47" t="n">
        <v>1866000</v>
      </c>
    </row>
    <row r="48">
      <c r="A48" t="inlineStr"/>
      <c r="B48" t="inlineStr"/>
      <c r="C48" t="inlineStr"/>
      <c r="D48" t="inlineStr"/>
      <c r="E48" t="inlineStr">
        <is>
          <t xml:space="preserve">   Advance Payments</t>
        </is>
      </c>
      <c r="F48" t="inlineStr"/>
      <c r="G48" t="inlineStr"/>
      <c r="H48" t="inlineStr"/>
      <c r="I48" t="inlineStr"/>
      <c r="J48" t="inlineStr"/>
      <c r="K48" t="n">
        <v>150596.905</v>
      </c>
      <c r="L48" t="inlineStr"/>
      <c r="M48" t="n">
        <v>1033562.092</v>
      </c>
      <c r="N48" t="inlineStr"/>
      <c r="O48" t="n">
        <v>-882965.187</v>
      </c>
      <c r="P48" t="inlineStr"/>
      <c r="Q48" t="n">
        <v>-85.40000000000001</v>
      </c>
      <c r="R48" t="inlineStr"/>
    </row>
    <row r="49">
      <c r="A49" t="inlineStr"/>
      <c r="B49" t="inlineStr"/>
      <c r="C49" t="n">
        <v>93</v>
      </c>
      <c r="D49" t="inlineStr"/>
      <c r="E49" t="n">
        <v>1865000</v>
      </c>
      <c r="F49" t="inlineStr"/>
      <c r="G49" t="inlineStr"/>
      <c r="H49" t="inlineStr">
        <is>
          <t>Prepayments</t>
        </is>
      </c>
      <c r="I49" t="inlineStr"/>
      <c r="J49" t="inlineStr"/>
      <c r="K49" t="n">
        <v>70520.739</v>
      </c>
      <c r="L49" t="inlineStr"/>
      <c r="M49" t="n">
        <v>55025.678</v>
      </c>
      <c r="N49" t="inlineStr"/>
      <c r="O49" t="n">
        <v>15495.061</v>
      </c>
      <c r="P49" t="inlineStr"/>
      <c r="Q49" t="n">
        <v>28.2</v>
      </c>
      <c r="R49" t="n">
        <v>1865000</v>
      </c>
    </row>
    <row r="50">
      <c r="A50" t="inlineStr"/>
      <c r="B50" t="inlineStr"/>
      <c r="C50" t="inlineStr"/>
      <c r="D50" t="inlineStr"/>
      <c r="E50" t="inlineStr">
        <is>
          <t xml:space="preserve">   Prepayments</t>
        </is>
      </c>
      <c r="F50" t="inlineStr"/>
      <c r="G50" t="inlineStr"/>
      <c r="H50" t="inlineStr"/>
      <c r="I50" t="inlineStr"/>
      <c r="J50" t="inlineStr"/>
      <c r="K50" t="n">
        <v>70520.739</v>
      </c>
      <c r="L50" t="inlineStr"/>
      <c r="M50" t="n">
        <v>55025.678</v>
      </c>
      <c r="N50" t="inlineStr"/>
      <c r="O50" t="n">
        <v>15495.061</v>
      </c>
      <c r="P50" t="inlineStr"/>
      <c r="Q50" t="n">
        <v>28.2</v>
      </c>
      <c r="R50" t="inlineStr"/>
    </row>
    <row r="51">
      <c r="A51" t="inlineStr"/>
      <c r="B51" t="inlineStr"/>
      <c r="C51" t="n">
        <v>93</v>
      </c>
      <c r="D51" t="inlineStr"/>
      <c r="E51" t="n">
        <v>1870000</v>
      </c>
      <c r="F51" t="inlineStr"/>
      <c r="G51" t="inlineStr"/>
      <c r="H51" t="inlineStr">
        <is>
          <t>Accrued Income</t>
        </is>
      </c>
      <c r="I51" t="inlineStr"/>
      <c r="J51" t="inlineStr"/>
      <c r="K51" t="n">
        <v>33741.607</v>
      </c>
      <c r="L51" t="inlineStr"/>
      <c r="M51" t="n">
        <v>17089.938</v>
      </c>
      <c r="N51" t="inlineStr"/>
      <c r="O51" t="n">
        <v>16651.669</v>
      </c>
      <c r="P51" t="inlineStr"/>
      <c r="Q51" t="n">
        <v>97.40000000000001</v>
      </c>
      <c r="R51" t="n">
        <v>1870000</v>
      </c>
    </row>
    <row r="52">
      <c r="A52" t="inlineStr"/>
      <c r="B52" t="inlineStr"/>
      <c r="C52" t="n">
        <v>93</v>
      </c>
      <c r="D52" t="inlineStr"/>
      <c r="E52" t="n">
        <v>1870310</v>
      </c>
      <c r="F52" t="inlineStr"/>
      <c r="G52" t="inlineStr"/>
      <c r="H52" t="inlineStr">
        <is>
          <t>Accrued Income Intraco</t>
        </is>
      </c>
      <c r="I52" t="inlineStr"/>
      <c r="J52" t="inlineStr"/>
      <c r="K52" t="n">
        <v>15914897.265</v>
      </c>
      <c r="L52" t="inlineStr"/>
      <c r="M52" t="n">
        <v>803373.103</v>
      </c>
      <c r="N52" t="inlineStr"/>
      <c r="O52" t="n">
        <v>15111524.162</v>
      </c>
      <c r="P52" t="inlineStr"/>
      <c r="Q52" t="n">
        <v>1608</v>
      </c>
      <c r="R52" t="n">
        <v>1870310</v>
      </c>
    </row>
    <row r="53">
      <c r="A53" t="inlineStr"/>
      <c r="B53" t="inlineStr"/>
      <c r="C53" t="n">
        <v>93</v>
      </c>
      <c r="D53" t="inlineStr"/>
      <c r="E53" t="n">
        <v>1870360</v>
      </c>
      <c r="F53" t="inlineStr"/>
      <c r="G53" t="inlineStr"/>
      <c r="H53" t="inlineStr">
        <is>
          <t>Acc Income SBU</t>
        </is>
      </c>
      <c r="I53" t="inlineStr"/>
      <c r="J53" t="inlineStr"/>
      <c r="K53" t="n">
        <v>1228644.633</v>
      </c>
      <c r="L53" t="inlineStr"/>
      <c r="M53" t="n">
        <v>0</v>
      </c>
      <c r="N53" t="inlineStr"/>
      <c r="O53" t="n">
        <v>1228644.633</v>
      </c>
      <c r="P53" t="inlineStr"/>
      <c r="Q53" t="inlineStr"/>
      <c r="R53" t="n">
        <v>1870360</v>
      </c>
    </row>
    <row r="54">
      <c r="A54" t="inlineStr"/>
      <c r="B54" t="inlineStr"/>
      <c r="C54" t="inlineStr"/>
      <c r="D54" t="inlineStr"/>
      <c r="E54" t="inlineStr">
        <is>
          <t xml:space="preserve">   Accrued Income</t>
        </is>
      </c>
      <c r="F54" t="inlineStr"/>
      <c r="G54" t="inlineStr"/>
      <c r="H54" t="inlineStr"/>
      <c r="I54" t="inlineStr"/>
      <c r="J54" t="inlineStr"/>
      <c r="K54" t="n">
        <v>17177283.505</v>
      </c>
      <c r="L54" t="inlineStr"/>
      <c r="M54" t="n">
        <v>820463.041</v>
      </c>
      <c r="N54" t="inlineStr"/>
      <c r="O54" t="n">
        <v>16356820.464</v>
      </c>
      <c r="P54" t="inlineStr"/>
      <c r="Q54" t="n">
        <v>1724.6</v>
      </c>
      <c r="R54" t="inlineStr"/>
    </row>
    <row r="55">
      <c r="A55" t="inlineStr"/>
      <c r="B55" t="inlineStr"/>
      <c r="C55" t="n">
        <v>93</v>
      </c>
      <c r="D55" t="inlineStr"/>
      <c r="E55" t="n">
        <v>1875000</v>
      </c>
      <c r="F55" t="inlineStr"/>
      <c r="G55" t="inlineStr"/>
      <c r="H55" t="inlineStr">
        <is>
          <t>Employee Expense Advances</t>
        </is>
      </c>
      <c r="I55" t="inlineStr"/>
      <c r="J55" t="inlineStr"/>
      <c r="K55" t="n">
        <v>11411.281</v>
      </c>
      <c r="L55" t="inlineStr"/>
      <c r="M55" t="n">
        <v>72325.003</v>
      </c>
      <c r="N55" t="inlineStr"/>
      <c r="O55" t="n">
        <v>-60913.722</v>
      </c>
      <c r="P55" t="inlineStr"/>
      <c r="Q55" t="n">
        <v>-84.2</v>
      </c>
      <c r="R55" t="n">
        <v>1875000</v>
      </c>
    </row>
    <row r="56">
      <c r="A56" t="inlineStr"/>
      <c r="B56" t="inlineStr"/>
      <c r="C56" t="n">
        <v>93</v>
      </c>
      <c r="D56" t="inlineStr"/>
      <c r="E56" t="n">
        <v>1877000</v>
      </c>
      <c r="F56" t="inlineStr"/>
      <c r="G56" t="inlineStr"/>
      <c r="H56" t="inlineStr">
        <is>
          <t>Employee Salary Advances</t>
        </is>
      </c>
      <c r="I56" t="inlineStr"/>
      <c r="J56" t="inlineStr"/>
      <c r="K56" t="n">
        <v>145716.247</v>
      </c>
      <c r="L56" t="inlineStr"/>
      <c r="M56" t="n">
        <v>118596.221</v>
      </c>
      <c r="N56" t="inlineStr"/>
      <c r="O56" t="n">
        <v>27120.026</v>
      </c>
      <c r="P56" t="inlineStr"/>
      <c r="Q56" t="n">
        <v>22.9</v>
      </c>
      <c r="R56" t="n">
        <v>1877000</v>
      </c>
    </row>
    <row r="57">
      <c r="A57" t="inlineStr"/>
      <c r="B57" t="inlineStr"/>
      <c r="C57" t="n">
        <v>93</v>
      </c>
      <c r="D57" t="inlineStr"/>
      <c r="E57" t="n">
        <v>1878000</v>
      </c>
      <c r="F57" t="inlineStr"/>
      <c r="G57" t="inlineStr"/>
      <c r="H57" t="inlineStr">
        <is>
          <t>Employee Loans</t>
        </is>
      </c>
      <c r="I57" t="inlineStr"/>
      <c r="J57" t="inlineStr"/>
      <c r="K57" t="n">
        <v>-499.981</v>
      </c>
      <c r="L57" t="inlineStr"/>
      <c r="M57" t="n">
        <v>-7128.364</v>
      </c>
      <c r="N57" t="inlineStr"/>
      <c r="O57" t="n">
        <v>6628.383</v>
      </c>
      <c r="P57" t="inlineStr"/>
      <c r="Q57" t="n">
        <v>93</v>
      </c>
      <c r="R57" t="n">
        <v>1878000</v>
      </c>
    </row>
    <row r="58">
      <c r="A58" t="inlineStr"/>
      <c r="B58" t="inlineStr"/>
      <c r="C58" t="n">
        <v>93</v>
      </c>
      <c r="D58" t="inlineStr"/>
      <c r="E58" t="n">
        <v>1879000</v>
      </c>
      <c r="F58" t="inlineStr"/>
      <c r="G58" t="inlineStr"/>
      <c r="H58" t="inlineStr">
        <is>
          <t>Employee Benefit Advances</t>
        </is>
      </c>
      <c r="I58" t="inlineStr"/>
      <c r="J58" t="inlineStr"/>
      <c r="K58" t="n">
        <v>-270759.033</v>
      </c>
      <c r="L58" t="inlineStr"/>
      <c r="M58" t="n">
        <v>-294738.679</v>
      </c>
      <c r="N58" t="inlineStr"/>
      <c r="O58" t="n">
        <v>23979.646</v>
      </c>
      <c r="P58" t="inlineStr"/>
      <c r="Q58" t="n">
        <v>8.1</v>
      </c>
      <c r="R58" t="n">
        <v>1879000</v>
      </c>
    </row>
    <row r="59">
      <c r="A59" t="inlineStr"/>
      <c r="B59" t="inlineStr"/>
      <c r="C59" t="n">
        <v>93</v>
      </c>
      <c r="D59" t="inlineStr"/>
      <c r="E59" t="n">
        <v>1890000</v>
      </c>
      <c r="F59" t="inlineStr"/>
      <c r="G59" t="inlineStr"/>
      <c r="H59" t="inlineStr">
        <is>
          <t>Other Debtors</t>
        </is>
      </c>
      <c r="I59" t="inlineStr"/>
      <c r="J59" t="inlineStr"/>
      <c r="K59" t="n">
        <v>89633.66099999999</v>
      </c>
      <c r="L59" t="inlineStr"/>
      <c r="M59" t="n">
        <v>9921.883</v>
      </c>
      <c r="N59" t="inlineStr"/>
      <c r="O59" t="n">
        <v>79711.77800000001</v>
      </c>
      <c r="P59" t="inlineStr"/>
      <c r="Q59" t="n">
        <v>803.4</v>
      </c>
      <c r="R59" t="n">
        <v>1890000</v>
      </c>
    </row>
    <row r="60">
      <c r="A60" t="inlineStr"/>
      <c r="B60" t="inlineStr"/>
      <c r="C60" t="inlineStr"/>
      <c r="D60" t="inlineStr"/>
      <c r="E60" t="inlineStr">
        <is>
          <t xml:space="preserve">   Other Debtors</t>
        </is>
      </c>
      <c r="F60" t="inlineStr"/>
      <c r="G60" t="inlineStr"/>
      <c r="H60" t="inlineStr"/>
      <c r="I60" t="inlineStr"/>
      <c r="J60" t="inlineStr"/>
      <c r="K60" t="n">
        <v>-24497.825</v>
      </c>
      <c r="L60" t="inlineStr"/>
      <c r="M60" t="n">
        <v>-101023.936</v>
      </c>
      <c r="N60" t="inlineStr"/>
      <c r="O60" t="n">
        <v>76526.111</v>
      </c>
      <c r="P60" t="inlineStr"/>
      <c r="Q60" t="n">
        <v>75.8</v>
      </c>
      <c r="R60" t="inlineStr"/>
    </row>
    <row r="61">
      <c r="A61" t="inlineStr"/>
      <c r="B61" t="inlineStr"/>
      <c r="C61" t="inlineStr"/>
      <c r="D61" t="inlineStr"/>
      <c r="E61" t="inlineStr">
        <is>
          <t>Total Other Debtors</t>
        </is>
      </c>
      <c r="F61" t="inlineStr"/>
      <c r="G61" t="inlineStr"/>
      <c r="H61" t="inlineStr"/>
      <c r="I61" t="inlineStr"/>
      <c r="J61" t="inlineStr"/>
      <c r="K61" t="n">
        <v>17353329.211</v>
      </c>
      <c r="L61" t="inlineStr"/>
      <c r="M61" t="n">
        <v>1808026.875</v>
      </c>
      <c r="N61" t="inlineStr"/>
      <c r="O61" t="n">
        <v>15545302.336</v>
      </c>
      <c r="P61" t="inlineStr"/>
      <c r="Q61" t="n">
        <v>833.8</v>
      </c>
      <c r="R61" t="inlineStr"/>
    </row>
    <row r="62">
      <c r="A62" t="inlineStr"/>
      <c r="B62" t="inlineStr"/>
      <c r="C62" t="n">
        <v>93</v>
      </c>
      <c r="D62" t="inlineStr"/>
      <c r="E62" t="n">
        <v>1910000</v>
      </c>
      <c r="F62" t="inlineStr"/>
      <c r="G62" t="inlineStr"/>
      <c r="H62" t="inlineStr">
        <is>
          <t>Raw Materials</t>
        </is>
      </c>
      <c r="I62" t="inlineStr"/>
      <c r="J62" t="inlineStr"/>
      <c r="K62" t="n">
        <v>24382688.637</v>
      </c>
      <c r="L62" t="inlineStr"/>
      <c r="M62" t="n">
        <v>32335807.355</v>
      </c>
      <c r="N62" t="inlineStr"/>
      <c r="O62" t="n">
        <v>-7953118.718</v>
      </c>
      <c r="P62" t="inlineStr"/>
      <c r="Q62" t="n">
        <v>-24.6</v>
      </c>
      <c r="R62" t="n">
        <v>1910000</v>
      </c>
    </row>
    <row r="63">
      <c r="A63" t="inlineStr"/>
      <c r="B63" t="inlineStr"/>
      <c r="C63" t="n">
        <v>93</v>
      </c>
      <c r="D63" t="inlineStr"/>
      <c r="E63" t="n">
        <v>1915000</v>
      </c>
      <c r="F63" t="inlineStr"/>
      <c r="G63" t="inlineStr"/>
      <c r="H63" t="inlineStr">
        <is>
          <t>Raw Materials Goods in Transit</t>
        </is>
      </c>
      <c r="I63" t="inlineStr"/>
      <c r="J63" t="inlineStr"/>
      <c r="K63" t="n">
        <v>1433737.65</v>
      </c>
      <c r="L63" t="inlineStr"/>
      <c r="M63" t="n">
        <v>2108367.074</v>
      </c>
      <c r="N63" t="inlineStr"/>
      <c r="O63" t="n">
        <v>-674629.424</v>
      </c>
      <c r="P63" t="inlineStr"/>
      <c r="Q63" t="n">
        <v>-32</v>
      </c>
      <c r="R63" t="n">
        <v>1915000</v>
      </c>
    </row>
    <row r="64">
      <c r="A64" t="inlineStr"/>
      <c r="B64" t="inlineStr"/>
      <c r="C64" t="n">
        <v>93</v>
      </c>
      <c r="D64" t="inlineStr"/>
      <c r="E64" t="n">
        <v>1919000</v>
      </c>
      <c r="F64" t="inlineStr"/>
      <c r="G64" t="inlineStr"/>
      <c r="H64" t="inlineStr">
        <is>
          <t>Raw Materials SC2 adj.</t>
        </is>
      </c>
      <c r="I64" t="inlineStr"/>
      <c r="J64" t="inlineStr"/>
      <c r="K64" t="n">
        <v>84262.48</v>
      </c>
      <c r="L64" t="inlineStr"/>
      <c r="M64" t="n">
        <v>2108028.57</v>
      </c>
      <c r="N64" t="inlineStr"/>
      <c r="O64" t="n">
        <v>-2023766.09</v>
      </c>
      <c r="P64" t="inlineStr"/>
      <c r="Q64" t="n">
        <v>-96</v>
      </c>
      <c r="R64" t="n">
        <v>1919000</v>
      </c>
    </row>
    <row r="65">
      <c r="A65" t="inlineStr"/>
      <c r="B65" t="inlineStr"/>
      <c r="C65" t="n">
        <v>93</v>
      </c>
      <c r="D65" t="inlineStr"/>
      <c r="E65" t="n">
        <v>1920000</v>
      </c>
      <c r="F65" t="inlineStr"/>
      <c r="G65" t="inlineStr"/>
      <c r="H65" t="inlineStr">
        <is>
          <t>RM Excess</t>
        </is>
      </c>
      <c r="I65" t="inlineStr"/>
      <c r="J65" t="inlineStr"/>
      <c r="K65" t="n">
        <v>-959533.995</v>
      </c>
      <c r="L65" t="inlineStr"/>
      <c r="M65" t="n">
        <v>-936206.376</v>
      </c>
      <c r="N65" t="inlineStr"/>
      <c r="O65" t="n">
        <v>-23327.619</v>
      </c>
      <c r="P65" t="inlineStr"/>
      <c r="Q65" t="n">
        <v>-2.5</v>
      </c>
      <c r="R65" t="n">
        <v>1920000</v>
      </c>
    </row>
    <row r="66">
      <c r="A66" t="inlineStr"/>
      <c r="B66" t="inlineStr"/>
      <c r="C66" t="n">
        <v>93</v>
      </c>
      <c r="D66" t="inlineStr"/>
      <c r="E66" t="n">
        <v>1925000</v>
      </c>
      <c r="F66" t="inlineStr"/>
      <c r="G66" t="inlineStr"/>
      <c r="H66" t="inlineStr">
        <is>
          <t>RM Obsolete</t>
        </is>
      </c>
      <c r="I66" t="inlineStr"/>
      <c r="J66" t="inlineStr"/>
      <c r="K66" t="n">
        <v>-738023.504</v>
      </c>
      <c r="L66" t="inlineStr"/>
      <c r="M66" t="n">
        <v>-1024623.895</v>
      </c>
      <c r="N66" t="inlineStr"/>
      <c r="O66" t="n">
        <v>286600.391</v>
      </c>
      <c r="P66" t="inlineStr"/>
      <c r="Q66" t="n">
        <v>28</v>
      </c>
      <c r="R66" t="n">
        <v>1925000</v>
      </c>
    </row>
    <row r="67">
      <c r="A67" t="inlineStr"/>
      <c r="B67" t="inlineStr"/>
      <c r="C67" t="inlineStr"/>
      <c r="D67" t="inlineStr"/>
      <c r="E67" t="inlineStr">
        <is>
          <t xml:space="preserve">   Raw Materials</t>
        </is>
      </c>
      <c r="F67" t="inlineStr"/>
      <c r="G67" t="inlineStr"/>
      <c r="H67" t="inlineStr"/>
      <c r="I67" t="inlineStr"/>
      <c r="J67" t="inlineStr"/>
      <c r="K67" t="n">
        <v>24203131.268</v>
      </c>
      <c r="L67" t="inlineStr"/>
      <c r="M67" t="n">
        <v>34591372.728</v>
      </c>
      <c r="N67" t="inlineStr"/>
      <c r="O67" t="n">
        <v>-10388241.46</v>
      </c>
      <c r="P67" t="inlineStr"/>
      <c r="Q67" t="n">
        <v>-30</v>
      </c>
      <c r="R67" t="inlineStr"/>
    </row>
    <row r="68">
      <c r="A68" t="inlineStr"/>
      <c r="B68" t="inlineStr"/>
      <c r="C68" t="n">
        <v>93</v>
      </c>
      <c r="D68" t="inlineStr"/>
      <c r="E68" t="n">
        <v>1930000</v>
      </c>
      <c r="F68" t="inlineStr"/>
      <c r="G68" t="inlineStr"/>
      <c r="H68" t="inlineStr">
        <is>
          <t>Sub Assembled Goods</t>
        </is>
      </c>
      <c r="I68" t="inlineStr"/>
      <c r="J68" t="inlineStr"/>
      <c r="K68" t="n">
        <v>2017499.235</v>
      </c>
      <c r="L68" t="inlineStr"/>
      <c r="M68" t="n">
        <v>2532349.004</v>
      </c>
      <c r="N68" t="inlineStr"/>
      <c r="O68" t="n">
        <v>-514849.769</v>
      </c>
      <c r="P68" t="inlineStr"/>
      <c r="Q68" t="n">
        <v>-20.3</v>
      </c>
      <c r="R68" t="n">
        <v>1930000</v>
      </c>
    </row>
    <row r="69">
      <c r="A69" t="inlineStr"/>
      <c r="B69" t="inlineStr"/>
      <c r="C69" t="n">
        <v>93</v>
      </c>
      <c r="D69" t="inlineStr"/>
      <c r="E69" t="n">
        <v>1937000</v>
      </c>
      <c r="F69" t="inlineStr"/>
      <c r="G69" t="inlineStr"/>
      <c r="H69" t="inlineStr">
        <is>
          <t>SFG Excess</t>
        </is>
      </c>
      <c r="I69" t="inlineStr"/>
      <c r="J69" t="inlineStr"/>
      <c r="K69" t="n">
        <v>-68494.315</v>
      </c>
      <c r="L69" t="inlineStr"/>
      <c r="M69" t="n">
        <v>-1276.556</v>
      </c>
      <c r="N69" t="inlineStr"/>
      <c r="O69" t="n">
        <v>-67217.75900000001</v>
      </c>
      <c r="P69" t="inlineStr"/>
      <c r="Q69" t="n">
        <v>-5265.6</v>
      </c>
      <c r="R69" t="n">
        <v>1937000</v>
      </c>
    </row>
    <row r="70">
      <c r="A70" t="inlineStr"/>
      <c r="B70" t="inlineStr"/>
      <c r="C70" t="n">
        <v>93</v>
      </c>
      <c r="D70" t="inlineStr"/>
      <c r="E70" t="n">
        <v>1938000</v>
      </c>
      <c r="F70" t="inlineStr"/>
      <c r="G70" t="inlineStr"/>
      <c r="H70" t="inlineStr">
        <is>
          <t>SFG Obsolete</t>
        </is>
      </c>
      <c r="I70" t="inlineStr"/>
      <c r="J70" t="inlineStr"/>
      <c r="K70" t="n">
        <v>-15015.049</v>
      </c>
      <c r="L70" t="inlineStr"/>
      <c r="M70" t="n">
        <v>-12379.409</v>
      </c>
      <c r="N70" t="inlineStr"/>
      <c r="O70" t="n">
        <v>-2635.64</v>
      </c>
      <c r="P70" t="inlineStr"/>
      <c r="Q70" t="n">
        <v>-21.3</v>
      </c>
      <c r="R70" t="n">
        <v>1938000</v>
      </c>
    </row>
    <row r="71">
      <c r="A71" t="inlineStr"/>
      <c r="B71" t="inlineStr"/>
      <c r="C71" t="n">
        <v>93</v>
      </c>
      <c r="D71" t="inlineStr"/>
      <c r="E71" t="n">
        <v>1949000</v>
      </c>
      <c r="F71" t="inlineStr"/>
      <c r="G71" t="inlineStr"/>
      <c r="H71" t="inlineStr">
        <is>
          <t>Work in Progress SC2 adj.</t>
        </is>
      </c>
      <c r="I71" t="inlineStr"/>
      <c r="J71" t="inlineStr"/>
      <c r="K71" t="n">
        <v>10138.72</v>
      </c>
      <c r="L71" t="inlineStr"/>
      <c r="M71" t="n">
        <v>-89055.48</v>
      </c>
      <c r="N71" t="inlineStr"/>
      <c r="O71" t="n">
        <v>99194.2</v>
      </c>
      <c r="P71" t="inlineStr"/>
      <c r="Q71" t="n">
        <v>111.4</v>
      </c>
      <c r="R71" t="n">
        <v>1949000</v>
      </c>
    </row>
    <row r="72">
      <c r="A72" t="inlineStr"/>
      <c r="B72" t="inlineStr"/>
      <c r="C72" t="inlineStr"/>
      <c r="D72" t="inlineStr"/>
      <c r="E72" t="inlineStr">
        <is>
          <t xml:space="preserve">   Work-in-Progress</t>
        </is>
      </c>
      <c r="F72" t="inlineStr"/>
      <c r="G72" t="inlineStr"/>
      <c r="H72" t="inlineStr"/>
      <c r="I72" t="inlineStr"/>
      <c r="J72" t="inlineStr"/>
      <c r="K72" t="n">
        <v>1944128.591</v>
      </c>
      <c r="L72" t="inlineStr"/>
      <c r="M72" t="n">
        <v>2429637.559</v>
      </c>
      <c r="N72" t="inlineStr"/>
      <c r="O72" t="n">
        <v>-485508.968</v>
      </c>
      <c r="P72" t="inlineStr"/>
      <c r="Q72" t="n">
        <v>-20</v>
      </c>
      <c r="R72" t="inlineStr"/>
    </row>
    <row r="73">
      <c r="A73" t="inlineStr"/>
      <c r="B73" t="inlineStr"/>
      <c r="C73" t="n">
        <v>93</v>
      </c>
      <c r="D73" t="inlineStr"/>
      <c r="E73" t="n">
        <v>1950000</v>
      </c>
      <c r="F73" t="inlineStr"/>
      <c r="G73" t="inlineStr"/>
      <c r="H73" t="inlineStr">
        <is>
          <t>Manufactured Finished Goods</t>
        </is>
      </c>
      <c r="I73" t="inlineStr"/>
      <c r="J73" t="inlineStr"/>
      <c r="K73" t="n">
        <v>432358.85</v>
      </c>
      <c r="L73" t="inlineStr"/>
      <c r="M73" t="n">
        <v>2463878.335</v>
      </c>
      <c r="N73" t="inlineStr"/>
      <c r="O73" t="n">
        <v>-2031519.485</v>
      </c>
      <c r="P73" t="inlineStr"/>
      <c r="Q73" t="n">
        <v>-82.5</v>
      </c>
      <c r="R73" t="n">
        <v>1950000</v>
      </c>
    </row>
    <row r="74">
      <c r="A74" t="inlineStr"/>
      <c r="B74" t="inlineStr"/>
      <c r="C74" t="n">
        <v>93</v>
      </c>
      <c r="D74" t="inlineStr"/>
      <c r="E74" t="n">
        <v>1967000</v>
      </c>
      <c r="F74" t="inlineStr"/>
      <c r="G74" t="inlineStr"/>
      <c r="H74" t="inlineStr">
        <is>
          <t>Finished Goods Stock Take</t>
        </is>
      </c>
      <c r="I74" t="inlineStr"/>
      <c r="J74" t="inlineStr"/>
      <c r="K74" t="n">
        <v>-1101.575</v>
      </c>
      <c r="L74" t="inlineStr"/>
      <c r="M74" t="n">
        <v>-1101.575</v>
      </c>
      <c r="N74" t="inlineStr"/>
      <c r="O74" t="n">
        <v>0</v>
      </c>
      <c r="P74" t="inlineStr"/>
      <c r="Q74" t="inlineStr"/>
      <c r="R74" t="n">
        <v>1967000</v>
      </c>
    </row>
    <row r="75">
      <c r="A75" t="inlineStr"/>
      <c r="B75" t="inlineStr"/>
      <c r="C75" t="n">
        <v>93</v>
      </c>
      <c r="D75" t="inlineStr">
        <is>
          <t>YSE1</t>
        </is>
      </c>
      <c r="E75" t="n">
        <v>1967000</v>
      </c>
      <c r="F75" t="inlineStr"/>
      <c r="G75" t="inlineStr"/>
      <c r="H75" t="inlineStr">
        <is>
          <t>Finished Goods Stock Take</t>
        </is>
      </c>
      <c r="I75" t="inlineStr"/>
      <c r="J75" t="inlineStr"/>
      <c r="K75" t="n">
        <v>1101.575</v>
      </c>
      <c r="L75" t="inlineStr"/>
      <c r="M75" t="n">
        <v>1101.575</v>
      </c>
      <c r="N75" t="inlineStr"/>
      <c r="O75" t="n">
        <v>0</v>
      </c>
      <c r="P75" t="inlineStr"/>
      <c r="Q75" t="inlineStr"/>
      <c r="R75" t="n">
        <v>1967000</v>
      </c>
    </row>
    <row r="76">
      <c r="A76" t="inlineStr"/>
      <c r="B76" t="inlineStr"/>
      <c r="C76" t="n">
        <v>93</v>
      </c>
      <c r="D76" t="inlineStr"/>
      <c r="E76" t="n">
        <v>1970000</v>
      </c>
      <c r="F76" t="inlineStr"/>
      <c r="G76" t="inlineStr"/>
      <c r="H76" t="inlineStr">
        <is>
          <t>FG Excess</t>
        </is>
      </c>
      <c r="I76" t="inlineStr"/>
      <c r="J76" t="inlineStr"/>
      <c r="K76" t="n">
        <v>-46503.526</v>
      </c>
      <c r="L76" t="inlineStr"/>
      <c r="M76" t="n">
        <v>0</v>
      </c>
      <c r="N76" t="inlineStr"/>
      <c r="O76" t="n">
        <v>-46503.526</v>
      </c>
      <c r="P76" t="inlineStr"/>
      <c r="Q76" t="inlineStr"/>
      <c r="R76" t="n">
        <v>1970000</v>
      </c>
    </row>
    <row r="77">
      <c r="A77" t="inlineStr"/>
      <c r="B77" t="inlineStr"/>
      <c r="C77" t="n">
        <v>93</v>
      </c>
      <c r="D77" t="inlineStr"/>
      <c r="E77" t="n">
        <v>1975000</v>
      </c>
      <c r="F77" t="inlineStr"/>
      <c r="G77" t="inlineStr"/>
      <c r="H77" t="inlineStr">
        <is>
          <t>FG Obsolete</t>
        </is>
      </c>
      <c r="I77" t="inlineStr"/>
      <c r="J77" t="inlineStr"/>
      <c r="K77" t="n">
        <v>-3567.399</v>
      </c>
      <c r="L77" t="inlineStr"/>
      <c r="M77" t="n">
        <v>0</v>
      </c>
      <c r="N77" t="inlineStr"/>
      <c r="O77" t="n">
        <v>-3567.399</v>
      </c>
      <c r="P77" t="inlineStr"/>
      <c r="Q77" t="inlineStr"/>
      <c r="R77" t="n">
        <v>1975000</v>
      </c>
    </row>
    <row r="78">
      <c r="A78" t="inlineStr"/>
      <c r="B78" t="inlineStr"/>
      <c r="C78" t="n">
        <v>93</v>
      </c>
      <c r="D78" t="inlineStr"/>
      <c r="E78" t="n">
        <v>1979000</v>
      </c>
      <c r="F78" t="inlineStr"/>
      <c r="G78" t="inlineStr"/>
      <c r="H78" t="inlineStr">
        <is>
          <t>Finished Goods SC2 adj.</t>
        </is>
      </c>
      <c r="I78" t="inlineStr"/>
      <c r="J78" t="inlineStr"/>
      <c r="K78" t="n">
        <v>12138.95</v>
      </c>
      <c r="L78" t="inlineStr"/>
      <c r="M78" t="n">
        <v>-75172.49000000001</v>
      </c>
      <c r="N78" t="inlineStr"/>
      <c r="O78" t="n">
        <v>87311.44</v>
      </c>
      <c r="P78" t="inlineStr"/>
      <c r="Q78" t="n">
        <v>116.1</v>
      </c>
      <c r="R78" t="n">
        <v>1979000</v>
      </c>
    </row>
    <row r="79">
      <c r="A79" t="inlineStr"/>
      <c r="B79" t="inlineStr"/>
      <c r="C79" t="inlineStr"/>
      <c r="D79" t="inlineStr"/>
      <c r="E79" t="inlineStr">
        <is>
          <t xml:space="preserve">   Finished Goods</t>
        </is>
      </c>
      <c r="F79" t="inlineStr"/>
      <c r="G79" t="inlineStr"/>
      <c r="H79" t="inlineStr"/>
      <c r="I79" t="inlineStr"/>
      <c r="J79" t="inlineStr"/>
      <c r="K79" t="n">
        <v>394426.875</v>
      </c>
      <c r="L79" t="inlineStr"/>
      <c r="M79" t="n">
        <v>2388705.845</v>
      </c>
      <c r="N79" t="inlineStr"/>
      <c r="O79" t="n">
        <v>-1994278.97</v>
      </c>
      <c r="P79" t="inlineStr"/>
      <c r="Q79" t="n">
        <v>-83.5</v>
      </c>
      <c r="R79" t="inlineStr"/>
    </row>
    <row r="80">
      <c r="A80" t="inlineStr"/>
      <c r="B80" t="inlineStr"/>
      <c r="C80" t="n">
        <v>93</v>
      </c>
      <c r="D80" t="inlineStr"/>
      <c r="E80" t="n">
        <v>1916000</v>
      </c>
      <c r="F80" t="inlineStr"/>
      <c r="G80" t="inlineStr"/>
      <c r="H80" t="inlineStr">
        <is>
          <t>Spare Parts Excess</t>
        </is>
      </c>
      <c r="I80" t="inlineStr"/>
      <c r="J80" t="inlineStr"/>
      <c r="K80" t="n">
        <v>-484239.363</v>
      </c>
      <c r="L80" t="inlineStr"/>
      <c r="M80" t="n">
        <v>-731508.693</v>
      </c>
      <c r="N80" t="inlineStr"/>
      <c r="O80" t="n">
        <v>247269.33</v>
      </c>
      <c r="P80" t="inlineStr"/>
      <c r="Q80" t="n">
        <v>33.8</v>
      </c>
      <c r="R80" t="n">
        <v>1916000</v>
      </c>
    </row>
    <row r="81">
      <c r="A81" t="inlineStr"/>
      <c r="B81" t="inlineStr"/>
      <c r="C81" t="n">
        <v>93</v>
      </c>
      <c r="D81" t="inlineStr"/>
      <c r="E81" t="n">
        <v>1980000</v>
      </c>
      <c r="F81" t="inlineStr"/>
      <c r="G81" t="inlineStr"/>
      <c r="H81" t="inlineStr">
        <is>
          <t>Non Trade Inventory</t>
        </is>
      </c>
      <c r="I81" t="inlineStr"/>
      <c r="J81" t="inlineStr"/>
      <c r="K81" t="n">
        <v>1056249.19</v>
      </c>
      <c r="L81" t="inlineStr"/>
      <c r="M81" t="n">
        <v>1092120.692</v>
      </c>
      <c r="N81" t="inlineStr"/>
      <c r="O81" t="n">
        <v>-35871.502</v>
      </c>
      <c r="P81" t="inlineStr"/>
      <c r="Q81" t="n">
        <v>-3.3</v>
      </c>
      <c r="R81" t="n">
        <v>1980000</v>
      </c>
    </row>
    <row r="82">
      <c r="A82" t="inlineStr"/>
      <c r="B82" t="inlineStr"/>
      <c r="C82" t="inlineStr"/>
      <c r="D82" t="inlineStr"/>
      <c r="E82" t="inlineStr">
        <is>
          <t xml:space="preserve">   Non-Trade Inventory</t>
        </is>
      </c>
      <c r="F82" t="inlineStr"/>
      <c r="G82" t="inlineStr"/>
      <c r="H82" t="inlineStr"/>
      <c r="I82" t="inlineStr"/>
      <c r="J82" t="inlineStr"/>
      <c r="K82" t="n">
        <v>572009.827</v>
      </c>
      <c r="L82" t="inlineStr"/>
      <c r="M82" t="n">
        <v>360611.999</v>
      </c>
      <c r="N82" t="inlineStr"/>
      <c r="O82" t="n">
        <v>211397.828</v>
      </c>
      <c r="P82" t="inlineStr"/>
      <c r="Q82" t="n">
        <v>58.6</v>
      </c>
      <c r="R82" t="inlineStr"/>
    </row>
    <row r="83">
      <c r="A83" t="inlineStr"/>
      <c r="B83" t="inlineStr"/>
      <c r="C83" t="inlineStr"/>
      <c r="D83" t="inlineStr"/>
      <c r="E83" t="inlineStr">
        <is>
          <t>Total Inventory</t>
        </is>
      </c>
      <c r="F83" t="inlineStr"/>
      <c r="G83" t="inlineStr"/>
      <c r="H83" t="inlineStr"/>
      <c r="I83" t="inlineStr"/>
      <c r="J83" t="inlineStr"/>
      <c r="K83" t="n">
        <v>27113696.561</v>
      </c>
      <c r="L83" t="inlineStr"/>
      <c r="M83" t="n">
        <v>39770328.131</v>
      </c>
      <c r="N83" t="inlineStr"/>
      <c r="O83" t="n">
        <v>-12656631.57</v>
      </c>
      <c r="P83" t="inlineStr"/>
      <c r="Q83" t="n">
        <v>-31.8</v>
      </c>
      <c r="R83" t="inlineStr"/>
    </row>
    <row r="84">
      <c r="A84" t="inlineStr"/>
      <c r="B84" t="inlineStr"/>
      <c r="C84" t="inlineStr"/>
      <c r="D84" t="inlineStr"/>
      <c r="E84" t="inlineStr">
        <is>
          <t>TOTAL CURRENT ASSETS</t>
        </is>
      </c>
      <c r="F84" t="inlineStr"/>
      <c r="G84" t="inlineStr"/>
      <c r="H84" t="inlineStr"/>
      <c r="I84" t="inlineStr"/>
      <c r="J84" t="inlineStr"/>
      <c r="K84" t="n">
        <v>75038190.691</v>
      </c>
      <c r="L84" t="inlineStr"/>
      <c r="M84" t="n">
        <v>77241101.264</v>
      </c>
      <c r="N84" t="inlineStr"/>
      <c r="O84" t="n">
        <v>-2202910.573</v>
      </c>
      <c r="P84" t="inlineStr"/>
      <c r="Q84" t="n">
        <v>-3.5</v>
      </c>
      <c r="R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>
        <is>
          <t>*5*</t>
        </is>
      </c>
    </row>
    <row r="86">
      <c r="A86" t="inlineStr"/>
      <c r="B86" t="inlineStr"/>
      <c r="C86" t="n">
        <v>93</v>
      </c>
      <c r="D86" t="inlineStr"/>
      <c r="E86" t="n">
        <v>2120000</v>
      </c>
      <c r="F86" t="inlineStr"/>
      <c r="G86" t="inlineStr"/>
      <c r="H86" t="inlineStr">
        <is>
          <t>Fixed Assets at Cost - Buildings</t>
        </is>
      </c>
      <c r="I86" t="inlineStr"/>
      <c r="J86" t="inlineStr"/>
      <c r="K86" t="n">
        <v>21113832.65</v>
      </c>
      <c r="L86" t="inlineStr"/>
      <c r="M86" t="n">
        <v>2845526.163</v>
      </c>
      <c r="N86" t="inlineStr"/>
      <c r="O86" t="n">
        <v>18268306.487</v>
      </c>
      <c r="P86" t="inlineStr"/>
      <c r="Q86" t="n">
        <v>642</v>
      </c>
      <c r="R86" t="n">
        <v>2120000</v>
      </c>
    </row>
    <row r="87">
      <c r="A87" t="inlineStr"/>
      <c r="B87" t="inlineStr"/>
      <c r="C87" t="inlineStr"/>
      <c r="D87" t="inlineStr"/>
      <c r="E87" t="inlineStr">
        <is>
          <t xml:space="preserve">   FA at Cost - Buildings</t>
        </is>
      </c>
      <c r="F87" t="inlineStr"/>
      <c r="G87" t="inlineStr"/>
      <c r="H87" t="inlineStr"/>
      <c r="I87" t="inlineStr"/>
      <c r="J87" t="inlineStr"/>
      <c r="K87" t="n">
        <v>21113832.65</v>
      </c>
      <c r="L87" t="inlineStr"/>
      <c r="M87" t="n">
        <v>2845526.163</v>
      </c>
      <c r="N87" t="inlineStr"/>
      <c r="O87" t="n">
        <v>18268306.487</v>
      </c>
      <c r="P87" t="inlineStr"/>
      <c r="Q87" t="n">
        <v>642</v>
      </c>
      <c r="R87" t="inlineStr"/>
    </row>
    <row r="88">
      <c r="A88" t="inlineStr"/>
      <c r="B88" t="inlineStr"/>
      <c r="C88" t="n">
        <v>93</v>
      </c>
      <c r="D88" t="inlineStr"/>
      <c r="E88" t="n">
        <v>2130000</v>
      </c>
      <c r="F88" t="inlineStr"/>
      <c r="G88" t="inlineStr"/>
      <c r="H88" t="inlineStr">
        <is>
          <t>Fixed Assets at Cost - Leasehold Improv</t>
        </is>
      </c>
      <c r="I88" t="inlineStr"/>
      <c r="J88" t="inlineStr"/>
      <c r="K88" t="n">
        <v>1392880.41</v>
      </c>
      <c r="L88" t="inlineStr"/>
      <c r="M88" t="n">
        <v>1392880.41</v>
      </c>
      <c r="N88" t="inlineStr"/>
      <c r="O88" t="n">
        <v>0</v>
      </c>
      <c r="P88" t="inlineStr"/>
      <c r="Q88" t="inlineStr"/>
      <c r="R88" t="n">
        <v>2130000</v>
      </c>
    </row>
    <row r="89">
      <c r="A89" t="inlineStr"/>
      <c r="B89" t="inlineStr"/>
      <c r="C89" t="inlineStr"/>
      <c r="D89" t="inlineStr"/>
      <c r="E89" t="inlineStr">
        <is>
          <t xml:space="preserve">   FA at Cost - Leasehold Improvements</t>
        </is>
      </c>
      <c r="F89" t="inlineStr"/>
      <c r="G89" t="inlineStr"/>
      <c r="H89" t="inlineStr"/>
      <c r="I89" t="inlineStr"/>
      <c r="J89" t="inlineStr"/>
      <c r="K89" t="n">
        <v>1392880.41</v>
      </c>
      <c r="L89" t="inlineStr"/>
      <c r="M89" t="n">
        <v>1392880.41</v>
      </c>
      <c r="N89" t="inlineStr"/>
      <c r="O89" t="n">
        <v>0</v>
      </c>
      <c r="P89" t="inlineStr"/>
      <c r="Q89" t="inlineStr"/>
      <c r="R89" t="inlineStr"/>
    </row>
    <row r="90">
      <c r="A90" t="inlineStr"/>
      <c r="B90" t="inlineStr"/>
      <c r="C90" t="n">
        <v>93</v>
      </c>
      <c r="D90" t="inlineStr"/>
      <c r="E90" t="n">
        <v>2140000</v>
      </c>
      <c r="F90" t="inlineStr"/>
      <c r="G90" t="inlineStr"/>
      <c r="H90" t="inlineStr">
        <is>
          <t>Fixed Assets at Cost - Mach and Equip (</t>
        </is>
      </c>
      <c r="I90" t="inlineStr"/>
      <c r="J90" t="inlineStr"/>
      <c r="K90" t="n">
        <v>156045.707</v>
      </c>
      <c r="L90" t="inlineStr"/>
      <c r="M90" t="n">
        <v>201929.442</v>
      </c>
      <c r="N90" t="inlineStr"/>
      <c r="O90" t="n">
        <v>-45883.735</v>
      </c>
      <c r="P90" t="inlineStr"/>
      <c r="Q90" t="n">
        <v>-22.7</v>
      </c>
      <c r="R90" t="n">
        <v>2140000</v>
      </c>
    </row>
    <row r="91">
      <c r="A91" t="inlineStr"/>
      <c r="B91" t="inlineStr"/>
      <c r="C91" t="inlineStr"/>
      <c r="D91" t="inlineStr"/>
      <c r="E91" t="inlineStr">
        <is>
          <t xml:space="preserve">   FA at Cost - Mach and Equip (Office)</t>
        </is>
      </c>
      <c r="F91" t="inlineStr"/>
      <c r="G91" t="inlineStr"/>
      <c r="H91" t="inlineStr"/>
      <c r="I91" t="inlineStr"/>
      <c r="J91" t="inlineStr"/>
      <c r="K91" t="n">
        <v>156045.707</v>
      </c>
      <c r="L91" t="inlineStr"/>
      <c r="M91" t="n">
        <v>201929.442</v>
      </c>
      <c r="N91" t="inlineStr"/>
      <c r="O91" t="n">
        <v>-45883.735</v>
      </c>
      <c r="P91" t="inlineStr"/>
      <c r="Q91" t="n">
        <v>-22.7</v>
      </c>
      <c r="R91" t="inlineStr"/>
    </row>
    <row r="92">
      <c r="A92" t="inlineStr"/>
      <c r="B92" t="inlineStr"/>
      <c r="C92" t="n">
        <v>93</v>
      </c>
      <c r="D92" t="inlineStr"/>
      <c r="E92" t="n">
        <v>2141000</v>
      </c>
      <c r="F92" t="inlineStr"/>
      <c r="G92" t="inlineStr"/>
      <c r="H92" t="inlineStr">
        <is>
          <t>Fixed Assets at Cost - Mach and Equip (</t>
        </is>
      </c>
      <c r="I92" t="inlineStr"/>
      <c r="J92" t="inlineStr"/>
      <c r="K92" t="n">
        <v>65634546.257</v>
      </c>
      <c r="L92" t="inlineStr"/>
      <c r="M92" t="n">
        <v>57978735.647</v>
      </c>
      <c r="N92" t="inlineStr"/>
      <c r="O92" t="n">
        <v>7655810.61</v>
      </c>
      <c r="P92" t="inlineStr"/>
      <c r="Q92" t="n">
        <v>13.2</v>
      </c>
      <c r="R92" t="n">
        <v>2141000</v>
      </c>
    </row>
    <row r="93">
      <c r="A93" t="inlineStr"/>
      <c r="B93" t="inlineStr"/>
      <c r="C93" t="inlineStr"/>
      <c r="D93" t="inlineStr"/>
      <c r="E93" t="inlineStr">
        <is>
          <t xml:space="preserve">   FA at Cost - Mach and Equip (Prod'n)</t>
        </is>
      </c>
      <c r="F93" t="inlineStr"/>
      <c r="G93" t="inlineStr"/>
      <c r="H93" t="inlineStr"/>
      <c r="I93" t="inlineStr"/>
      <c r="J93" t="inlineStr"/>
      <c r="K93" t="n">
        <v>65634546.257</v>
      </c>
      <c r="L93" t="inlineStr"/>
      <c r="M93" t="n">
        <v>57978735.647</v>
      </c>
      <c r="N93" t="inlineStr"/>
      <c r="O93" t="n">
        <v>7655810.61</v>
      </c>
      <c r="P93" t="inlineStr"/>
      <c r="Q93" t="n">
        <v>13.2</v>
      </c>
      <c r="R93" t="inlineStr"/>
    </row>
    <row r="94">
      <c r="A94" t="inlineStr"/>
      <c r="B94" t="inlineStr"/>
      <c r="C94" t="n">
        <v>93</v>
      </c>
      <c r="D94" t="inlineStr"/>
      <c r="E94" t="n">
        <v>2145000</v>
      </c>
      <c r="F94" t="inlineStr"/>
      <c r="G94" t="inlineStr"/>
      <c r="H94" t="inlineStr">
        <is>
          <t>Fixed Assets at Cost - Computer Equipme</t>
        </is>
      </c>
      <c r="I94" t="inlineStr"/>
      <c r="J94" t="inlineStr"/>
      <c r="K94" t="n">
        <v>4372243.887</v>
      </c>
      <c r="L94" t="inlineStr"/>
      <c r="M94" t="n">
        <v>3176016.365</v>
      </c>
      <c r="N94" t="inlineStr"/>
      <c r="O94" t="n">
        <v>1196227.522</v>
      </c>
      <c r="P94" t="inlineStr"/>
      <c r="Q94" t="n">
        <v>37.7</v>
      </c>
      <c r="R94" t="n">
        <v>2145000</v>
      </c>
    </row>
    <row r="95">
      <c r="A95" t="inlineStr"/>
      <c r="B95" t="inlineStr"/>
      <c r="C95" t="inlineStr"/>
      <c r="D95" t="inlineStr"/>
      <c r="E95" t="inlineStr">
        <is>
          <t xml:space="preserve">   FA at Cost - Computer Equipment</t>
        </is>
      </c>
      <c r="F95" t="inlineStr"/>
      <c r="G95" t="inlineStr"/>
      <c r="H95" t="inlineStr"/>
      <c r="I95" t="inlineStr"/>
      <c r="J95" t="inlineStr"/>
      <c r="K95" t="n">
        <v>4372243.887</v>
      </c>
      <c r="L95" t="inlineStr"/>
      <c r="M95" t="n">
        <v>3176016.365</v>
      </c>
      <c r="N95" t="inlineStr"/>
      <c r="O95" t="n">
        <v>1196227.522</v>
      </c>
      <c r="P95" t="inlineStr"/>
      <c r="Q95" t="n">
        <v>37.7</v>
      </c>
      <c r="R95" t="inlineStr"/>
    </row>
    <row r="96">
      <c r="A96" t="inlineStr"/>
      <c r="B96" t="inlineStr"/>
      <c r="C96" t="n">
        <v>93</v>
      </c>
      <c r="D96" t="inlineStr"/>
      <c r="E96" t="n">
        <v>2150000</v>
      </c>
      <c r="F96" t="inlineStr"/>
      <c r="G96" t="inlineStr"/>
      <c r="H96" t="inlineStr">
        <is>
          <t>Fixed Assets at Cost - Furniture and Fi</t>
        </is>
      </c>
      <c r="I96" t="inlineStr"/>
      <c r="J96" t="inlineStr"/>
      <c r="K96" t="n">
        <v>508467.612</v>
      </c>
      <c r="L96" t="inlineStr"/>
      <c r="M96" t="n">
        <v>511527.612</v>
      </c>
      <c r="N96" t="inlineStr"/>
      <c r="O96" t="n">
        <v>-3060</v>
      </c>
      <c r="P96" t="inlineStr"/>
      <c r="Q96" t="n">
        <v>-0.6</v>
      </c>
      <c r="R96" t="n">
        <v>2150000</v>
      </c>
    </row>
    <row r="97">
      <c r="A97" t="inlineStr"/>
      <c r="B97" t="inlineStr"/>
      <c r="C97" t="inlineStr"/>
      <c r="D97" t="inlineStr"/>
      <c r="E97" t="inlineStr">
        <is>
          <t xml:space="preserve">   FA at Cost - Furniture and Fixtures</t>
        </is>
      </c>
      <c r="F97" t="inlineStr"/>
      <c r="G97" t="inlineStr"/>
      <c r="H97" t="inlineStr"/>
      <c r="I97" t="inlineStr"/>
      <c r="J97" t="inlineStr"/>
      <c r="K97" t="n">
        <v>508467.612</v>
      </c>
      <c r="L97" t="inlineStr"/>
      <c r="M97" t="n">
        <v>511527.612</v>
      </c>
      <c r="N97" t="inlineStr"/>
      <c r="O97" t="n">
        <v>-3060</v>
      </c>
      <c r="P97" t="inlineStr"/>
      <c r="Q97" t="n">
        <v>-0.6</v>
      </c>
      <c r="R97" t="inlineStr"/>
    </row>
    <row r="98">
      <c r="A98" t="inlineStr"/>
      <c r="B98" t="inlineStr"/>
      <c r="C98" t="n">
        <v>93</v>
      </c>
      <c r="D98" t="inlineStr"/>
      <c r="E98" t="n">
        <v>2160000</v>
      </c>
      <c r="F98" t="inlineStr"/>
      <c r="G98" t="inlineStr"/>
      <c r="H98" t="inlineStr">
        <is>
          <t>Fixed Assets at Cost - Transportation E</t>
        </is>
      </c>
      <c r="I98" t="inlineStr"/>
      <c r="J98" t="inlineStr"/>
      <c r="K98" t="n">
        <v>1419327.022</v>
      </c>
      <c r="L98" t="inlineStr"/>
      <c r="M98" t="n">
        <v>1403203.772</v>
      </c>
      <c r="N98" t="inlineStr"/>
      <c r="O98" t="n">
        <v>16123.25</v>
      </c>
      <c r="P98" t="inlineStr"/>
      <c r="Q98" t="n">
        <v>1.1</v>
      </c>
      <c r="R98" t="n">
        <v>2160000</v>
      </c>
    </row>
    <row r="99">
      <c r="A99" t="inlineStr"/>
      <c r="B99" t="inlineStr"/>
      <c r="C99" t="inlineStr"/>
      <c r="D99" t="inlineStr"/>
      <c r="E99" t="inlineStr">
        <is>
          <t xml:space="preserve">   FA at Cost - Transport Equipment</t>
        </is>
      </c>
      <c r="F99" t="inlineStr"/>
      <c r="G99" t="inlineStr"/>
      <c r="H99" t="inlineStr"/>
      <c r="I99" t="inlineStr"/>
      <c r="J99" t="inlineStr"/>
      <c r="K99" t="n">
        <v>1419327.022</v>
      </c>
      <c r="L99" t="inlineStr"/>
      <c r="M99" t="n">
        <v>1403203.772</v>
      </c>
      <c r="N99" t="inlineStr"/>
      <c r="O99" t="n">
        <v>16123.25</v>
      </c>
      <c r="P99" t="inlineStr"/>
      <c r="Q99" t="n">
        <v>1.1</v>
      </c>
      <c r="R99" t="inlineStr"/>
    </row>
    <row r="100">
      <c r="A100" t="inlineStr"/>
      <c r="B100" t="inlineStr"/>
      <c r="C100" t="n">
        <v>93</v>
      </c>
      <c r="D100" t="inlineStr"/>
      <c r="E100" t="n">
        <v>2171000</v>
      </c>
      <c r="F100" t="inlineStr"/>
      <c r="G100" t="inlineStr"/>
      <c r="H100" t="inlineStr">
        <is>
          <t>Leased Assets - RoU</t>
        </is>
      </c>
      <c r="I100" t="inlineStr"/>
      <c r="J100" t="inlineStr"/>
      <c r="K100" t="n">
        <v>39903015.33</v>
      </c>
      <c r="L100" t="inlineStr"/>
      <c r="M100" t="n">
        <v>39881941.69</v>
      </c>
      <c r="N100" t="inlineStr"/>
      <c r="O100" t="n">
        <v>21073.64</v>
      </c>
      <c r="P100" t="inlineStr"/>
      <c r="Q100" t="n">
        <v>0.1</v>
      </c>
      <c r="R100" t="n">
        <v>2171000</v>
      </c>
    </row>
    <row r="101">
      <c r="A101" t="inlineStr"/>
      <c r="B101" t="inlineStr"/>
      <c r="C101" t="n">
        <v>93</v>
      </c>
      <c r="D101" t="inlineStr"/>
      <c r="E101" t="n">
        <v>2177100</v>
      </c>
      <c r="F101" t="inlineStr"/>
      <c r="G101" t="inlineStr"/>
      <c r="H101" t="inlineStr">
        <is>
          <t>Leased Car Assets - RoU</t>
        </is>
      </c>
      <c r="I101" t="inlineStr"/>
      <c r="J101" t="inlineStr"/>
      <c r="K101" t="n">
        <v>855204.88</v>
      </c>
      <c r="L101" t="inlineStr"/>
      <c r="M101" t="n">
        <v>-101818.13</v>
      </c>
      <c r="N101" t="inlineStr"/>
      <c r="O101" t="n">
        <v>957023.01</v>
      </c>
      <c r="P101" t="inlineStr"/>
      <c r="Q101" t="n">
        <v>939.9</v>
      </c>
      <c r="R101" t="n">
        <v>2177100</v>
      </c>
    </row>
    <row r="102">
      <c r="A102" t="inlineStr"/>
      <c r="B102" t="inlineStr"/>
      <c r="C102" t="inlineStr"/>
      <c r="D102" t="inlineStr"/>
      <c r="E102" t="inlineStr">
        <is>
          <t xml:space="preserve">   FA at Cost - Leased Assets</t>
        </is>
      </c>
      <c r="F102" t="inlineStr"/>
      <c r="G102" t="inlineStr"/>
      <c r="H102" t="inlineStr"/>
      <c r="I102" t="inlineStr"/>
      <c r="J102" t="inlineStr"/>
      <c r="K102" t="n">
        <v>40758220.21</v>
      </c>
      <c r="L102" t="inlineStr"/>
      <c r="M102" t="n">
        <v>39780123.56</v>
      </c>
      <c r="N102" t="inlineStr"/>
      <c r="O102" t="n">
        <v>978096.65</v>
      </c>
      <c r="P102" t="inlineStr"/>
      <c r="Q102" t="n">
        <v>2.5</v>
      </c>
      <c r="R102" t="inlineStr"/>
    </row>
    <row r="103">
      <c r="A103" t="inlineStr"/>
      <c r="B103" t="inlineStr"/>
      <c r="C103" t="n">
        <v>93</v>
      </c>
      <c r="D103" t="inlineStr"/>
      <c r="E103" t="n">
        <v>2190000</v>
      </c>
      <c r="F103" t="inlineStr"/>
      <c r="G103" t="inlineStr"/>
      <c r="H103" t="inlineStr">
        <is>
          <t>Fixed Assets at Cost - Assets Under Con</t>
        </is>
      </c>
      <c r="I103" t="inlineStr"/>
      <c r="J103" t="inlineStr"/>
      <c r="K103" t="n">
        <v>4119982.266</v>
      </c>
      <c r="L103" t="inlineStr"/>
      <c r="M103" t="n">
        <v>1856465.884</v>
      </c>
      <c r="N103" t="inlineStr"/>
      <c r="O103" t="n">
        <v>2263516.382</v>
      </c>
      <c r="P103" t="inlineStr"/>
      <c r="Q103" t="n">
        <v>121.9</v>
      </c>
      <c r="R103" t="inlineStr">
        <is>
          <t>*5*</t>
        </is>
      </c>
    </row>
    <row r="104">
      <c r="A104" t="inlineStr"/>
      <c r="B104" t="inlineStr"/>
      <c r="C104" t="inlineStr"/>
      <c r="D104" t="inlineStr"/>
      <c r="E104" t="inlineStr">
        <is>
          <t xml:space="preserve">   FA at Cost - Assets Under Construction</t>
        </is>
      </c>
      <c r="F104" t="inlineStr"/>
      <c r="G104" t="inlineStr"/>
      <c r="H104" t="inlineStr"/>
      <c r="I104" t="inlineStr"/>
      <c r="J104" t="inlineStr"/>
      <c r="K104" t="n">
        <v>4119982.266</v>
      </c>
      <c r="L104" t="inlineStr"/>
      <c r="M104" t="n">
        <v>1856465.884</v>
      </c>
      <c r="N104" t="inlineStr"/>
      <c r="O104" t="n">
        <v>2263516.382</v>
      </c>
      <c r="P104" t="inlineStr"/>
      <c r="Q104" t="n">
        <v>121.9</v>
      </c>
      <c r="R104" t="inlineStr"/>
    </row>
    <row r="105">
      <c r="A105" t="inlineStr"/>
      <c r="B105" t="inlineStr"/>
      <c r="C105" t="n">
        <v>93</v>
      </c>
      <c r="D105" t="inlineStr"/>
      <c r="E105" t="n">
        <v>2195000</v>
      </c>
      <c r="F105" t="inlineStr"/>
      <c r="G105" t="inlineStr"/>
      <c r="H105" t="inlineStr">
        <is>
          <t>Accumulated Depreciation Asset expense</t>
        </is>
      </c>
      <c r="I105" t="inlineStr"/>
      <c r="J105" t="inlineStr"/>
      <c r="K105" t="n">
        <v>3780147.065</v>
      </c>
      <c r="L105" t="inlineStr"/>
      <c r="M105" t="n">
        <v>3256759</v>
      </c>
      <c r="N105" t="inlineStr"/>
      <c r="O105" t="n">
        <v>523388.065</v>
      </c>
      <c r="P105" t="inlineStr"/>
      <c r="Q105" t="n">
        <v>16.1</v>
      </c>
      <c r="R105" t="inlineStr">
        <is>
          <t>*5*</t>
        </is>
      </c>
    </row>
    <row r="106">
      <c r="A106" t="inlineStr"/>
      <c r="B106" t="inlineStr"/>
      <c r="C106" t="inlineStr"/>
      <c r="D106" t="inlineStr"/>
      <c r="E106" t="inlineStr">
        <is>
          <t xml:space="preserve">   FA at Cost - Low Value Assets</t>
        </is>
      </c>
      <c r="F106" t="inlineStr"/>
      <c r="G106" t="inlineStr"/>
      <c r="H106" t="inlineStr"/>
      <c r="I106" t="inlineStr"/>
      <c r="J106" t="inlineStr"/>
      <c r="K106" t="n">
        <v>3780147.065</v>
      </c>
      <c r="L106" t="inlineStr"/>
      <c r="M106" t="n">
        <v>3256759</v>
      </c>
      <c r="N106" t="inlineStr"/>
      <c r="O106" t="n">
        <v>523388.065</v>
      </c>
      <c r="P106" t="inlineStr"/>
      <c r="Q106" t="n">
        <v>16.1</v>
      </c>
      <c r="R106" t="inlineStr"/>
    </row>
    <row r="107">
      <c r="A107" t="inlineStr"/>
      <c r="B107" t="inlineStr"/>
      <c r="C107" t="n">
        <v>93</v>
      </c>
      <c r="D107" t="inlineStr"/>
      <c r="E107" t="n">
        <v>2220000</v>
      </c>
      <c r="F107" t="inlineStr"/>
      <c r="G107" t="inlineStr"/>
      <c r="H107" t="inlineStr">
        <is>
          <t>Accumulated Depreciation - Buildings</t>
        </is>
      </c>
      <c r="I107" t="inlineStr"/>
      <c r="J107" t="inlineStr"/>
      <c r="K107" t="n">
        <v>-1298044.524</v>
      </c>
      <c r="L107" t="inlineStr"/>
      <c r="M107" t="n">
        <v>-945863.929</v>
      </c>
      <c r="N107" t="inlineStr"/>
      <c r="O107" t="n">
        <v>-352180.595</v>
      </c>
      <c r="P107" t="inlineStr"/>
      <c r="Q107" t="n">
        <v>-37.2</v>
      </c>
      <c r="R107" t="inlineStr">
        <is>
          <t>*5*</t>
        </is>
      </c>
    </row>
    <row r="108">
      <c r="A108" t="inlineStr"/>
      <c r="B108" t="inlineStr"/>
      <c r="C108" t="inlineStr"/>
      <c r="D108" t="inlineStr"/>
      <c r="E108" t="inlineStr">
        <is>
          <t xml:space="preserve">   Acc Depr'n - Buildings</t>
        </is>
      </c>
      <c r="F108" t="inlineStr"/>
      <c r="G108" t="inlineStr"/>
      <c r="H108" t="inlineStr"/>
      <c r="I108" t="inlineStr"/>
      <c r="J108" t="inlineStr"/>
      <c r="K108" t="n">
        <v>-1298044.524</v>
      </c>
      <c r="L108" t="inlineStr"/>
      <c r="M108" t="n">
        <v>-945863.929</v>
      </c>
      <c r="N108" t="inlineStr"/>
      <c r="O108" t="n">
        <v>-352180.595</v>
      </c>
      <c r="P108" t="inlineStr"/>
      <c r="Q108" t="n">
        <v>-37.2</v>
      </c>
      <c r="R108" t="inlineStr"/>
    </row>
    <row r="109">
      <c r="A109" t="inlineStr"/>
      <c r="B109" t="inlineStr"/>
      <c r="C109" t="n">
        <v>93</v>
      </c>
      <c r="D109" t="inlineStr"/>
      <c r="E109" t="n">
        <v>2230000</v>
      </c>
      <c r="F109" t="inlineStr"/>
      <c r="G109" t="inlineStr"/>
      <c r="H109" t="inlineStr">
        <is>
          <t>Accumulated Depreciation - Leasehold Im</t>
        </is>
      </c>
      <c r="I109" t="inlineStr"/>
      <c r="J109" t="inlineStr"/>
      <c r="K109" t="n">
        <v>-957625.265</v>
      </c>
      <c r="L109" t="inlineStr"/>
      <c r="M109" t="n">
        <v>-885513.7169999999</v>
      </c>
      <c r="N109" t="inlineStr"/>
      <c r="O109" t="n">
        <v>-72111.548</v>
      </c>
      <c r="P109" t="inlineStr"/>
      <c r="Q109" t="n">
        <v>-8.1</v>
      </c>
      <c r="R109" t="inlineStr">
        <is>
          <t>*5*</t>
        </is>
      </c>
    </row>
    <row r="110">
      <c r="A110" t="inlineStr"/>
      <c r="B110" t="inlineStr"/>
      <c r="C110" t="inlineStr"/>
      <c r="D110" t="inlineStr"/>
      <c r="E110" t="inlineStr">
        <is>
          <t xml:space="preserve">   Acc Depr'n - Leasehold Improvements</t>
        </is>
      </c>
      <c r="F110" t="inlineStr"/>
      <c r="G110" t="inlineStr"/>
      <c r="H110" t="inlineStr"/>
      <c r="I110" t="inlineStr"/>
      <c r="J110" t="inlineStr"/>
      <c r="K110" t="n">
        <v>-957625.265</v>
      </c>
      <c r="L110" t="inlineStr"/>
      <c r="M110" t="n">
        <v>-885513.7169999999</v>
      </c>
      <c r="N110" t="inlineStr"/>
      <c r="O110" t="n">
        <v>-72111.548</v>
      </c>
      <c r="P110" t="inlineStr"/>
      <c r="Q110" t="n">
        <v>-8.1</v>
      </c>
      <c r="R110" t="inlineStr"/>
    </row>
    <row r="111">
      <c r="A111" t="inlineStr"/>
      <c r="B111" t="inlineStr"/>
      <c r="C111" t="n">
        <v>93</v>
      </c>
      <c r="D111" t="inlineStr"/>
      <c r="E111" t="n">
        <v>2240000</v>
      </c>
      <c r="F111" t="inlineStr"/>
      <c r="G111" t="inlineStr"/>
      <c r="H111" t="inlineStr">
        <is>
          <t>Accumulated Depreciation - Mach and Equ</t>
        </is>
      </c>
      <c r="I111" t="inlineStr"/>
      <c r="J111" t="inlineStr"/>
      <c r="K111" t="n">
        <v>-153976.915</v>
      </c>
      <c r="L111" t="inlineStr"/>
      <c r="M111" t="n">
        <v>-191585.485</v>
      </c>
      <c r="N111" t="inlineStr"/>
      <c r="O111" t="n">
        <v>37608.57</v>
      </c>
      <c r="P111" t="inlineStr"/>
      <c r="Q111" t="n">
        <v>19.6</v>
      </c>
      <c r="R111" t="inlineStr">
        <is>
          <t>*5*</t>
        </is>
      </c>
    </row>
    <row r="112">
      <c r="A112" t="inlineStr"/>
      <c r="B112" t="inlineStr"/>
      <c r="C112" t="inlineStr"/>
      <c r="D112" t="inlineStr"/>
      <c r="E112" t="inlineStr">
        <is>
          <t xml:space="preserve">   Acc Depr'n - Mach and Equip (Office)</t>
        </is>
      </c>
      <c r="F112" t="inlineStr"/>
      <c r="G112" t="inlineStr"/>
      <c r="H112" t="inlineStr"/>
      <c r="I112" t="inlineStr"/>
      <c r="J112" t="inlineStr"/>
      <c r="K112" t="n">
        <v>-153976.915</v>
      </c>
      <c r="L112" t="inlineStr"/>
      <c r="M112" t="n">
        <v>-191585.485</v>
      </c>
      <c r="N112" t="inlineStr"/>
      <c r="O112" t="n">
        <v>37608.57</v>
      </c>
      <c r="P112" t="inlineStr"/>
      <c r="Q112" t="n">
        <v>19.6</v>
      </c>
      <c r="R112" t="inlineStr"/>
    </row>
    <row r="113">
      <c r="A113" t="inlineStr"/>
      <c r="B113" t="inlineStr"/>
      <c r="C113" t="n">
        <v>93</v>
      </c>
      <c r="D113" t="inlineStr"/>
      <c r="E113" t="n">
        <v>2241000</v>
      </c>
      <c r="F113" t="inlineStr"/>
      <c r="G113" t="inlineStr"/>
      <c r="H113" t="inlineStr">
        <is>
          <t>Accumulated Depreciation - Mach and Equ</t>
        </is>
      </c>
      <c r="I113" t="inlineStr"/>
      <c r="J113" t="inlineStr"/>
      <c r="K113" t="n">
        <v>-38923467.747</v>
      </c>
      <c r="L113" t="inlineStr"/>
      <c r="M113" t="n">
        <v>-30886126.536</v>
      </c>
      <c r="N113" t="inlineStr"/>
      <c r="O113" t="n">
        <v>-8037341.211</v>
      </c>
      <c r="P113" t="inlineStr"/>
      <c r="Q113" t="n">
        <v>-26</v>
      </c>
      <c r="R113" t="n">
        <v>2241000</v>
      </c>
    </row>
    <row r="114">
      <c r="A114" t="inlineStr"/>
      <c r="B114" t="inlineStr"/>
      <c r="C114" t="n">
        <v>93</v>
      </c>
      <c r="D114" t="inlineStr"/>
      <c r="E114" t="n">
        <v>2241001</v>
      </c>
      <c r="F114" t="inlineStr"/>
      <c r="G114" t="inlineStr"/>
      <c r="H114" t="inlineStr">
        <is>
          <t>Accumulated Impairment - Mach and Equip</t>
        </is>
      </c>
      <c r="I114" t="inlineStr"/>
      <c r="J114" t="inlineStr"/>
      <c r="K114" t="n">
        <v>-33292.689</v>
      </c>
      <c r="L114" t="inlineStr"/>
      <c r="M114" t="n">
        <v>-33292.689</v>
      </c>
      <c r="N114" t="inlineStr"/>
      <c r="O114" t="n">
        <v>0</v>
      </c>
      <c r="P114" t="inlineStr"/>
      <c r="Q114" t="inlineStr"/>
      <c r="R114" t="n">
        <v>2241001</v>
      </c>
    </row>
    <row r="115">
      <c r="A115" t="inlineStr"/>
      <c r="B115" t="inlineStr"/>
      <c r="C115" t="inlineStr"/>
      <c r="D115" t="inlineStr"/>
      <c r="E115" t="inlineStr">
        <is>
          <t xml:space="preserve">   Acc Depr'n - Mach and Equip (Prod'n)</t>
        </is>
      </c>
      <c r="F115" t="inlineStr"/>
      <c r="G115" t="inlineStr"/>
      <c r="H115" t="inlineStr"/>
      <c r="I115" t="inlineStr"/>
      <c r="J115" t="inlineStr"/>
      <c r="K115" t="n">
        <v>-38956760.436</v>
      </c>
      <c r="L115" t="inlineStr"/>
      <c r="M115" t="n">
        <v>-30919419.225</v>
      </c>
      <c r="N115" t="inlineStr"/>
      <c r="O115" t="n">
        <v>-8037341.211</v>
      </c>
      <c r="P115" t="inlineStr"/>
      <c r="Q115" t="n">
        <v>-26</v>
      </c>
      <c r="R115" t="inlineStr"/>
    </row>
    <row r="116">
      <c r="A116" t="inlineStr"/>
      <c r="B116" t="inlineStr"/>
      <c r="C116" t="n">
        <v>93</v>
      </c>
      <c r="D116" t="inlineStr"/>
      <c r="E116" t="n">
        <v>2245000</v>
      </c>
      <c r="F116" t="inlineStr"/>
      <c r="G116" t="inlineStr"/>
      <c r="H116" t="inlineStr">
        <is>
          <t>Accumulated Depreciation - Computer Equ</t>
        </is>
      </c>
      <c r="I116" t="inlineStr"/>
      <c r="J116" t="inlineStr"/>
      <c r="K116" t="n">
        <v>-2837701.475</v>
      </c>
      <c r="L116" t="inlineStr"/>
      <c r="M116" t="n">
        <v>-2713389.645</v>
      </c>
      <c r="N116" t="inlineStr"/>
      <c r="O116" t="n">
        <v>-124311.83</v>
      </c>
      <c r="P116" t="inlineStr"/>
      <c r="Q116" t="n">
        <v>-4.6</v>
      </c>
      <c r="R116" t="n">
        <v>2245000</v>
      </c>
    </row>
    <row r="117">
      <c r="A117" t="inlineStr"/>
      <c r="B117" t="inlineStr"/>
      <c r="C117" t="n">
        <v>93</v>
      </c>
      <c r="D117" t="inlineStr"/>
      <c r="E117" t="n">
        <v>2245001</v>
      </c>
      <c r="F117" t="inlineStr"/>
      <c r="G117" t="inlineStr"/>
      <c r="H117" t="inlineStr">
        <is>
          <t>Accumulated Impairment - Computer Equip</t>
        </is>
      </c>
      <c r="I117" t="inlineStr"/>
      <c r="J117" t="inlineStr"/>
      <c r="K117" t="n">
        <v>-4045.06</v>
      </c>
      <c r="L117" t="inlineStr"/>
      <c r="M117" t="n">
        <v>-5087.28</v>
      </c>
      <c r="N117" t="inlineStr"/>
      <c r="O117" t="n">
        <v>1042.22</v>
      </c>
      <c r="P117" t="inlineStr"/>
      <c r="Q117" t="n">
        <v>20.5</v>
      </c>
      <c r="R117" t="n">
        <v>2245001</v>
      </c>
    </row>
    <row r="118">
      <c r="A118" t="inlineStr"/>
      <c r="B118" t="inlineStr"/>
      <c r="C118" t="inlineStr"/>
      <c r="D118" t="inlineStr"/>
      <c r="E118" t="inlineStr">
        <is>
          <t xml:space="preserve">   Acc Depr'n - Computer Equipment</t>
        </is>
      </c>
      <c r="F118" t="inlineStr"/>
      <c r="G118" t="inlineStr"/>
      <c r="H118" t="inlineStr"/>
      <c r="I118" t="inlineStr"/>
      <c r="J118" t="inlineStr"/>
      <c r="K118" t="n">
        <v>-2841746.535</v>
      </c>
      <c r="L118" t="inlineStr"/>
      <c r="M118" t="n">
        <v>-2718476.925</v>
      </c>
      <c r="N118" t="inlineStr"/>
      <c r="O118" t="n">
        <v>-123269.61</v>
      </c>
      <c r="P118" t="inlineStr"/>
      <c r="Q118" t="n">
        <v>-4.5</v>
      </c>
      <c r="R118" t="inlineStr"/>
    </row>
    <row r="119">
      <c r="A119" t="inlineStr"/>
      <c r="B119" t="inlineStr"/>
      <c r="C119" t="n">
        <v>93</v>
      </c>
      <c r="D119" t="inlineStr"/>
      <c r="E119" t="n">
        <v>2250000</v>
      </c>
      <c r="F119" t="inlineStr"/>
      <c r="G119" t="inlineStr"/>
      <c r="H119" t="inlineStr">
        <is>
          <t>Accumulated Depreciation - Furniture an</t>
        </is>
      </c>
      <c r="I119" t="inlineStr"/>
      <c r="J119" t="inlineStr"/>
      <c r="K119" t="n">
        <v>-347053.461</v>
      </c>
      <c r="L119" t="inlineStr"/>
      <c r="M119" t="n">
        <v>-296223.022</v>
      </c>
      <c r="N119" t="inlineStr"/>
      <c r="O119" t="n">
        <v>-50830.439</v>
      </c>
      <c r="P119" t="inlineStr"/>
      <c r="Q119" t="n">
        <v>-17.2</v>
      </c>
      <c r="R119" t="n">
        <v>2250000</v>
      </c>
    </row>
    <row r="120">
      <c r="A120" t="inlineStr"/>
      <c r="B120" t="inlineStr"/>
      <c r="C120" t="n">
        <v>93</v>
      </c>
      <c r="D120" t="inlineStr"/>
      <c r="E120" t="n">
        <v>2250001</v>
      </c>
      <c r="F120" t="inlineStr"/>
      <c r="G120" t="inlineStr"/>
      <c r="H120" t="inlineStr">
        <is>
          <t>Accumulated Impairment - Furniture and</t>
        </is>
      </c>
      <c r="I120" t="inlineStr"/>
      <c r="J120" t="inlineStr"/>
      <c r="K120" t="n">
        <v>-8695.308000000001</v>
      </c>
      <c r="L120" t="inlineStr"/>
      <c r="M120" t="n">
        <v>-8695.308000000001</v>
      </c>
      <c r="N120" t="inlineStr"/>
      <c r="O120" t="n">
        <v>0</v>
      </c>
      <c r="P120" t="inlineStr"/>
      <c r="Q120" t="inlineStr"/>
      <c r="R120" t="n">
        <v>2250001</v>
      </c>
    </row>
    <row r="121">
      <c r="A121" t="inlineStr"/>
      <c r="B121" t="inlineStr"/>
      <c r="C121" t="inlineStr"/>
      <c r="D121" t="inlineStr"/>
      <c r="E121" t="inlineStr">
        <is>
          <t xml:space="preserve">   Acc Depr'n - Furniture and Fixtures</t>
        </is>
      </c>
      <c r="F121" t="inlineStr"/>
      <c r="G121" t="inlineStr"/>
      <c r="H121" t="inlineStr"/>
      <c r="I121" t="inlineStr"/>
      <c r="J121" t="inlineStr"/>
      <c r="K121" t="n">
        <v>-355748.769</v>
      </c>
      <c r="L121" t="inlineStr"/>
      <c r="M121" t="n">
        <v>-304918.33</v>
      </c>
      <c r="N121" t="inlineStr"/>
      <c r="O121" t="n">
        <v>-50830.439</v>
      </c>
      <c r="P121" t="inlineStr"/>
      <c r="Q121" t="n">
        <v>-16.7</v>
      </c>
      <c r="R121" t="inlineStr"/>
    </row>
    <row r="122">
      <c r="A122" t="inlineStr"/>
      <c r="B122" t="inlineStr"/>
      <c r="C122" t="n">
        <v>93</v>
      </c>
      <c r="D122" t="inlineStr"/>
      <c r="E122" t="n">
        <v>2260000</v>
      </c>
      <c r="F122" t="inlineStr"/>
      <c r="G122" t="inlineStr"/>
      <c r="H122" t="inlineStr">
        <is>
          <t>Accumulated Depreciation - Transportati</t>
        </is>
      </c>
      <c r="I122" t="inlineStr"/>
      <c r="J122" t="inlineStr"/>
      <c r="K122" t="n">
        <v>-1409434.706</v>
      </c>
      <c r="L122" t="inlineStr"/>
      <c r="M122" t="n">
        <v>-1282874.395</v>
      </c>
      <c r="N122" t="inlineStr"/>
      <c r="O122" t="n">
        <v>-126560.311</v>
      </c>
      <c r="P122" t="inlineStr"/>
      <c r="Q122" t="n">
        <v>-9.9</v>
      </c>
      <c r="R122" t="inlineStr">
        <is>
          <t>*5*</t>
        </is>
      </c>
    </row>
    <row r="123">
      <c r="A123" t="inlineStr"/>
      <c r="B123" t="inlineStr"/>
      <c r="C123" t="inlineStr"/>
      <c r="D123" t="inlineStr"/>
      <c r="E123" t="inlineStr">
        <is>
          <t xml:space="preserve">   Acc Depr'n - Transport Equipment</t>
        </is>
      </c>
      <c r="F123" t="inlineStr"/>
      <c r="G123" t="inlineStr"/>
      <c r="H123" t="inlineStr"/>
      <c r="I123" t="inlineStr"/>
      <c r="J123" t="inlineStr"/>
      <c r="K123" t="n">
        <v>-1409434.706</v>
      </c>
      <c r="L123" t="inlineStr"/>
      <c r="M123" t="n">
        <v>-1282874.395</v>
      </c>
      <c r="N123" t="inlineStr"/>
      <c r="O123" t="n">
        <v>-126560.311</v>
      </c>
      <c r="P123" t="inlineStr"/>
      <c r="Q123" t="n">
        <v>-9.9</v>
      </c>
      <c r="R123" t="inlineStr"/>
    </row>
    <row r="124">
      <c r="A124" t="inlineStr"/>
      <c r="B124" t="inlineStr"/>
      <c r="C124" t="n">
        <v>93</v>
      </c>
      <c r="D124" t="inlineStr"/>
      <c r="E124" t="n">
        <v>2271000</v>
      </c>
      <c r="F124" t="inlineStr"/>
      <c r="G124" t="inlineStr"/>
      <c r="H124" t="inlineStr">
        <is>
          <t>Acc Amortisation Leased Assets - RoU</t>
        </is>
      </c>
      <c r="I124" t="inlineStr"/>
      <c r="J124" t="inlineStr"/>
      <c r="K124" t="n">
        <v>-14981063.61</v>
      </c>
      <c r="L124" t="inlineStr"/>
      <c r="M124" t="n">
        <v>-10946075.76</v>
      </c>
      <c r="N124" t="inlineStr"/>
      <c r="O124" t="n">
        <v>-4034987.85</v>
      </c>
      <c r="P124" t="inlineStr"/>
      <c r="Q124" t="n">
        <v>-36.9</v>
      </c>
      <c r="R124" t="n">
        <v>2271000</v>
      </c>
    </row>
    <row r="125">
      <c r="A125" t="inlineStr"/>
      <c r="B125" t="inlineStr"/>
      <c r="C125" t="n">
        <v>93</v>
      </c>
      <c r="D125" t="inlineStr"/>
      <c r="E125" t="n">
        <v>2277100</v>
      </c>
      <c r="F125" t="inlineStr"/>
      <c r="G125" t="inlineStr"/>
      <c r="H125" t="inlineStr">
        <is>
          <t>Acc Amortisation Leased Cars - RoU</t>
        </is>
      </c>
      <c r="I125" t="inlineStr"/>
      <c r="J125" t="inlineStr"/>
      <c r="K125" t="n">
        <v>-105615.15</v>
      </c>
      <c r="L125" t="inlineStr"/>
      <c r="M125" t="n">
        <v>155649.65</v>
      </c>
      <c r="N125" t="inlineStr"/>
      <c r="O125" t="n">
        <v>-261264.8</v>
      </c>
      <c r="P125" t="inlineStr"/>
      <c r="Q125" t="n">
        <v>-167.9</v>
      </c>
      <c r="R125" t="n">
        <v>2277100</v>
      </c>
    </row>
    <row r="126">
      <c r="A126" t="inlineStr"/>
      <c r="B126" t="inlineStr"/>
      <c r="C126" t="inlineStr"/>
      <c r="D126" t="inlineStr"/>
      <c r="E126" t="inlineStr">
        <is>
          <t xml:space="preserve">   Acc Depr'n - Leased Assets</t>
        </is>
      </c>
      <c r="F126" t="inlineStr"/>
      <c r="G126" t="inlineStr"/>
      <c r="H126" t="inlineStr"/>
      <c r="I126" t="inlineStr"/>
      <c r="J126" t="inlineStr"/>
      <c r="K126" t="n">
        <v>-15086678.76</v>
      </c>
      <c r="L126" t="inlineStr"/>
      <c r="M126" t="n">
        <v>-10790426.11</v>
      </c>
      <c r="N126" t="inlineStr"/>
      <c r="O126" t="n">
        <v>-4296252.65</v>
      </c>
      <c r="P126" t="inlineStr"/>
      <c r="Q126" t="n">
        <v>-39.8</v>
      </c>
      <c r="R126" t="inlineStr"/>
    </row>
    <row r="127">
      <c r="A127" t="inlineStr"/>
      <c r="B127" t="inlineStr"/>
      <c r="C127" t="n">
        <v>93</v>
      </c>
      <c r="D127" t="inlineStr"/>
      <c r="E127" t="n">
        <v>2295000</v>
      </c>
      <c r="F127" t="inlineStr"/>
      <c r="G127" t="inlineStr"/>
      <c r="H127" t="inlineStr">
        <is>
          <t>Accumulated Depreciation Asset expense</t>
        </is>
      </c>
      <c r="I127" t="inlineStr"/>
      <c r="J127" t="inlineStr"/>
      <c r="K127" t="n">
        <v>-3779892.655</v>
      </c>
      <c r="L127" t="inlineStr"/>
      <c r="M127" t="n">
        <v>-3256759</v>
      </c>
      <c r="N127" t="inlineStr"/>
      <c r="O127" t="n">
        <v>-523133.655</v>
      </c>
      <c r="P127" t="inlineStr"/>
      <c r="Q127" t="n">
        <v>-16.1</v>
      </c>
      <c r="R127" t="n">
        <v>2295000</v>
      </c>
    </row>
    <row r="128">
      <c r="A128" t="inlineStr"/>
      <c r="B128" t="inlineStr"/>
      <c r="C128" t="n">
        <v>93</v>
      </c>
      <c r="D128" t="inlineStr"/>
      <c r="E128" t="n">
        <v>2295001</v>
      </c>
      <c r="F128" t="inlineStr"/>
      <c r="G128" t="inlineStr"/>
      <c r="H128" t="inlineStr">
        <is>
          <t>Accumulated Impairment - Asset Expense</t>
        </is>
      </c>
      <c r="I128" t="inlineStr"/>
      <c r="J128" t="inlineStr"/>
      <c r="K128" t="n">
        <v>-254.41</v>
      </c>
      <c r="L128" t="inlineStr"/>
      <c r="M128" t="n">
        <v>0</v>
      </c>
      <c r="N128" t="inlineStr"/>
      <c r="O128" t="n">
        <v>-254.41</v>
      </c>
      <c r="P128" t="inlineStr"/>
      <c r="Q128" t="inlineStr"/>
      <c r="R128" t="n">
        <v>2295001</v>
      </c>
    </row>
    <row r="129">
      <c r="A129" t="inlineStr"/>
      <c r="B129" t="inlineStr"/>
      <c r="C129" t="inlineStr"/>
      <c r="D129" t="inlineStr"/>
      <c r="E129" t="inlineStr">
        <is>
          <t xml:space="preserve">   Acc Depr'n - Low Value Assets</t>
        </is>
      </c>
      <c r="F129" t="inlineStr"/>
      <c r="G129" t="inlineStr"/>
      <c r="H129" t="inlineStr"/>
      <c r="I129" t="inlineStr"/>
      <c r="J129" t="inlineStr"/>
      <c r="K129" t="n">
        <v>-3780147.065</v>
      </c>
      <c r="L129" t="inlineStr"/>
      <c r="M129" t="n">
        <v>-3256759</v>
      </c>
      <c r="N129" t="inlineStr"/>
      <c r="O129" t="n">
        <v>-523388.065</v>
      </c>
      <c r="P129" t="inlineStr"/>
      <c r="Q129" t="n">
        <v>-16.1</v>
      </c>
      <c r="R129" t="inlineStr"/>
    </row>
    <row r="130">
      <c r="A130" t="inlineStr"/>
      <c r="B130" t="inlineStr"/>
      <c r="C130" t="inlineStr"/>
      <c r="D130" t="inlineStr"/>
      <c r="E130" t="inlineStr">
        <is>
          <t>Total Tangible Fixed Assets</t>
        </is>
      </c>
      <c r="F130" t="inlineStr"/>
      <c r="G130" t="inlineStr"/>
      <c r="H130" t="inlineStr"/>
      <c r="I130" t="inlineStr"/>
      <c r="J130" t="inlineStr"/>
      <c r="K130" t="n">
        <v>78415530.111</v>
      </c>
      <c r="L130" t="inlineStr"/>
      <c r="M130" t="n">
        <v>61107330.739</v>
      </c>
      <c r="N130" t="inlineStr"/>
      <c r="O130" t="n">
        <v>17308199.372</v>
      </c>
      <c r="P130" t="inlineStr"/>
      <c r="Q130" t="n">
        <v>28.3</v>
      </c>
      <c r="R130" t="inlineStr"/>
    </row>
    <row r="131">
      <c r="A131" t="inlineStr"/>
      <c r="B131" t="inlineStr"/>
      <c r="C131" t="n">
        <v>93</v>
      </c>
      <c r="D131" t="inlineStr"/>
      <c r="E131" t="n">
        <v>2310000</v>
      </c>
      <c r="F131" t="inlineStr"/>
      <c r="G131" t="inlineStr"/>
      <c r="H131" t="inlineStr">
        <is>
          <t>Intangible Assets at Cost - Software Li</t>
        </is>
      </c>
      <c r="I131" t="inlineStr"/>
      <c r="J131" t="inlineStr"/>
      <c r="K131" t="n">
        <v>147783.149</v>
      </c>
      <c r="L131" t="inlineStr"/>
      <c r="M131" t="n">
        <v>22134.393</v>
      </c>
      <c r="N131" t="inlineStr"/>
      <c r="O131" t="n">
        <v>125648.756</v>
      </c>
      <c r="P131" t="inlineStr"/>
      <c r="Q131" t="n">
        <v>567.7</v>
      </c>
      <c r="R131" t="n">
        <v>2310000</v>
      </c>
    </row>
    <row r="132">
      <c r="A132" t="inlineStr"/>
      <c r="B132" t="inlineStr"/>
      <c r="C132" t="n">
        <v>93</v>
      </c>
      <c r="D132" t="inlineStr"/>
      <c r="E132" t="n">
        <v>2315000</v>
      </c>
      <c r="F132" t="inlineStr"/>
      <c r="G132" t="inlineStr"/>
      <c r="H132" t="inlineStr">
        <is>
          <t>Intangible Assets at Cost - ERP Softwar</t>
        </is>
      </c>
      <c r="I132" t="inlineStr"/>
      <c r="J132" t="inlineStr"/>
      <c r="K132" t="n">
        <v>0</v>
      </c>
      <c r="L132" t="inlineStr"/>
      <c r="M132" t="n">
        <v>9451.031000000001</v>
      </c>
      <c r="N132" t="inlineStr"/>
      <c r="O132" t="n">
        <v>-9451.031000000001</v>
      </c>
      <c r="P132" t="inlineStr"/>
      <c r="Q132" t="n">
        <v>-100</v>
      </c>
      <c r="R132" t="n">
        <v>2315000</v>
      </c>
    </row>
    <row r="133">
      <c r="A133" t="inlineStr"/>
      <c r="B133" t="inlineStr"/>
      <c r="C133" t="inlineStr"/>
      <c r="D133" t="inlineStr"/>
      <c r="E133" t="inlineStr">
        <is>
          <t xml:space="preserve">   IA at Cost - Software Licences</t>
        </is>
      </c>
      <c r="F133" t="inlineStr"/>
      <c r="G133" t="inlineStr"/>
      <c r="H133" t="inlineStr"/>
      <c r="I133" t="inlineStr"/>
      <c r="J133" t="inlineStr"/>
      <c r="K133" t="n">
        <v>147783.149</v>
      </c>
      <c r="L133" t="inlineStr"/>
      <c r="M133" t="n">
        <v>31585.424</v>
      </c>
      <c r="N133" t="inlineStr"/>
      <c r="O133" t="n">
        <v>116197.725</v>
      </c>
      <c r="P133" t="inlineStr"/>
      <c r="Q133" t="n">
        <v>367.9</v>
      </c>
      <c r="R133" t="inlineStr"/>
    </row>
    <row r="134">
      <c r="A134" t="inlineStr"/>
      <c r="B134" t="inlineStr"/>
      <c r="C134" t="n">
        <v>93</v>
      </c>
      <c r="D134" t="inlineStr"/>
      <c r="E134" t="n">
        <v>2320000</v>
      </c>
      <c r="F134" t="inlineStr"/>
      <c r="G134" t="inlineStr"/>
      <c r="H134" t="inlineStr">
        <is>
          <t>Intangible Assets at Cost - Goodwill</t>
        </is>
      </c>
      <c r="I134" t="inlineStr"/>
      <c r="J134" t="inlineStr"/>
      <c r="K134" t="n">
        <v>901316.2070000001</v>
      </c>
      <c r="L134" t="inlineStr"/>
      <c r="M134" t="n">
        <v>901316.2070000001</v>
      </c>
      <c r="N134" t="inlineStr"/>
      <c r="O134" t="n">
        <v>0</v>
      </c>
      <c r="P134" t="inlineStr"/>
      <c r="Q134" t="inlineStr"/>
      <c r="R134" t="inlineStr">
        <is>
          <t>*5*</t>
        </is>
      </c>
    </row>
    <row r="135">
      <c r="A135" t="inlineStr"/>
      <c r="B135" t="inlineStr"/>
      <c r="C135" t="inlineStr"/>
      <c r="D135" t="inlineStr"/>
      <c r="E135" t="inlineStr">
        <is>
          <t xml:space="preserve">   IA at Cost - Goodwill</t>
        </is>
      </c>
      <c r="F135" t="inlineStr"/>
      <c r="G135" t="inlineStr"/>
      <c r="H135" t="inlineStr"/>
      <c r="I135" t="inlineStr"/>
      <c r="J135" t="inlineStr"/>
      <c r="K135" t="n">
        <v>901316.2070000001</v>
      </c>
      <c r="L135" t="inlineStr"/>
      <c r="M135" t="n">
        <v>901316.2070000001</v>
      </c>
      <c r="N135" t="inlineStr"/>
      <c r="O135" t="n">
        <v>0</v>
      </c>
      <c r="P135" t="inlineStr"/>
      <c r="Q135" t="inlineStr"/>
      <c r="R135" t="inlineStr"/>
    </row>
    <row r="136">
      <c r="A136" t="inlineStr"/>
      <c r="B136" t="inlineStr"/>
      <c r="C136" t="n">
        <v>93</v>
      </c>
      <c r="D136" t="inlineStr"/>
      <c r="E136" t="n">
        <v>2410000</v>
      </c>
      <c r="F136" t="inlineStr"/>
      <c r="G136" t="inlineStr"/>
      <c r="H136" t="inlineStr">
        <is>
          <t>Accumulated Amortisation - Software Lic</t>
        </is>
      </c>
      <c r="I136" t="inlineStr"/>
      <c r="J136" t="inlineStr"/>
      <c r="K136" t="n">
        <v>-17640.181</v>
      </c>
      <c r="L136" t="inlineStr"/>
      <c r="M136" t="n">
        <v>-21579.684</v>
      </c>
      <c r="N136" t="inlineStr"/>
      <c r="O136" t="n">
        <v>3939.503</v>
      </c>
      <c r="P136" t="inlineStr"/>
      <c r="Q136" t="n">
        <v>18.3</v>
      </c>
      <c r="R136" t="n">
        <v>2410000</v>
      </c>
    </row>
    <row r="137">
      <c r="A137" t="inlineStr"/>
      <c r="B137" t="inlineStr"/>
      <c r="C137" t="n">
        <v>93</v>
      </c>
      <c r="D137" t="inlineStr"/>
      <c r="E137" t="n">
        <v>2415000</v>
      </c>
      <c r="F137" t="inlineStr"/>
      <c r="G137" t="inlineStr"/>
      <c r="H137" t="inlineStr">
        <is>
          <t>Accumulated Amortisation - ERP Software</t>
        </is>
      </c>
      <c r="I137" t="inlineStr"/>
      <c r="J137" t="inlineStr"/>
      <c r="K137" t="n">
        <v>0</v>
      </c>
      <c r="L137" t="inlineStr"/>
      <c r="M137" t="n">
        <v>-9451.031000000001</v>
      </c>
      <c r="N137" t="inlineStr"/>
      <c r="O137" t="n">
        <v>9451.031000000001</v>
      </c>
      <c r="P137" t="inlineStr"/>
      <c r="Q137" t="n">
        <v>100</v>
      </c>
      <c r="R137" t="n">
        <v>2415000</v>
      </c>
    </row>
    <row r="138">
      <c r="A138" t="inlineStr"/>
      <c r="B138" t="inlineStr"/>
      <c r="C138" t="inlineStr"/>
      <c r="D138" t="inlineStr"/>
      <c r="E138" t="inlineStr">
        <is>
          <t xml:space="preserve">   Acc Amort - Software Licences</t>
        </is>
      </c>
      <c r="F138" t="inlineStr"/>
      <c r="G138" t="inlineStr"/>
      <c r="H138" t="inlineStr"/>
      <c r="I138" t="inlineStr"/>
      <c r="J138" t="inlineStr"/>
      <c r="K138" t="n">
        <v>-17640.181</v>
      </c>
      <c r="L138" t="inlineStr"/>
      <c r="M138" t="n">
        <v>-31030.715</v>
      </c>
      <c r="N138" t="inlineStr"/>
      <c r="O138" t="n">
        <v>13390.534</v>
      </c>
      <c r="P138" t="inlineStr"/>
      <c r="Q138" t="n">
        <v>43.2</v>
      </c>
      <c r="R138" t="inlineStr"/>
    </row>
    <row r="139">
      <c r="A139" t="inlineStr"/>
      <c r="B139" t="inlineStr"/>
      <c r="C139" t="n">
        <v>93</v>
      </c>
      <c r="D139" t="inlineStr"/>
      <c r="E139" t="n">
        <v>2420001</v>
      </c>
      <c r="F139" t="inlineStr"/>
      <c r="G139" t="inlineStr"/>
      <c r="H139" t="inlineStr">
        <is>
          <t>Accumulated Impairment - Goodwill</t>
        </is>
      </c>
      <c r="I139" t="inlineStr"/>
      <c r="J139" t="inlineStr"/>
      <c r="K139" t="n">
        <v>-901316.21</v>
      </c>
      <c r="L139" t="inlineStr"/>
      <c r="M139" t="n">
        <v>-901316.21</v>
      </c>
      <c r="N139" t="inlineStr"/>
      <c r="O139" t="n">
        <v>0</v>
      </c>
      <c r="P139" t="inlineStr"/>
      <c r="Q139" t="inlineStr"/>
      <c r="R139" t="n">
        <v>2420001</v>
      </c>
    </row>
    <row r="140">
      <c r="A140" t="inlineStr"/>
      <c r="B140" t="inlineStr"/>
      <c r="C140" t="inlineStr"/>
      <c r="D140" t="inlineStr"/>
      <c r="E140" t="inlineStr">
        <is>
          <t xml:space="preserve">   Acc Amort - Goodwill</t>
        </is>
      </c>
      <c r="F140" t="inlineStr"/>
      <c r="G140" t="inlineStr"/>
      <c r="H140" t="inlineStr"/>
      <c r="I140" t="inlineStr"/>
      <c r="J140" t="inlineStr"/>
      <c r="K140" t="n">
        <v>-901316.21</v>
      </c>
      <c r="L140" t="inlineStr"/>
      <c r="M140" t="n">
        <v>-901316.21</v>
      </c>
      <c r="N140" t="inlineStr"/>
      <c r="O140" t="n">
        <v>0</v>
      </c>
      <c r="P140" t="inlineStr"/>
      <c r="Q140" t="inlineStr"/>
      <c r="R140" t="inlineStr"/>
    </row>
    <row r="141">
      <c r="A141" t="inlineStr"/>
      <c r="B141" t="inlineStr"/>
      <c r="C141" t="n">
        <v>93</v>
      </c>
      <c r="D141" t="inlineStr"/>
      <c r="E141" t="n">
        <v>2199001</v>
      </c>
      <c r="F141" t="inlineStr"/>
      <c r="G141" t="inlineStr"/>
      <c r="H141" t="inlineStr">
        <is>
          <t>Fixed Assets at Cost - Inflation</t>
        </is>
      </c>
      <c r="I141" t="inlineStr"/>
      <c r="J141" t="inlineStr"/>
      <c r="K141" t="n">
        <v>479197.559</v>
      </c>
      <c r="L141" t="inlineStr"/>
      <c r="M141" t="n">
        <v>5921.653</v>
      </c>
      <c r="N141" t="inlineStr"/>
      <c r="O141" t="n">
        <v>473275.906</v>
      </c>
      <c r="P141" t="inlineStr"/>
      <c r="Q141" t="n">
        <v>7992.3</v>
      </c>
      <c r="R141" t="n">
        <v>2199001</v>
      </c>
    </row>
    <row r="142">
      <c r="A142" t="inlineStr"/>
      <c r="B142" t="inlineStr"/>
      <c r="C142" t="inlineStr"/>
      <c r="D142" t="inlineStr"/>
      <c r="E142" t="inlineStr">
        <is>
          <t xml:space="preserve">   Other Fixed Assets</t>
        </is>
      </c>
      <c r="F142" t="inlineStr"/>
      <c r="G142" t="inlineStr"/>
      <c r="H142" t="inlineStr"/>
      <c r="I142" t="inlineStr"/>
      <c r="J142" t="inlineStr"/>
      <c r="K142" t="n">
        <v>479197.559</v>
      </c>
      <c r="L142" t="inlineStr"/>
      <c r="M142" t="n">
        <v>5921.653</v>
      </c>
      <c r="N142" t="inlineStr"/>
      <c r="O142" t="n">
        <v>473275.906</v>
      </c>
      <c r="P142" t="inlineStr"/>
      <c r="Q142" t="n">
        <v>7992.3</v>
      </c>
      <c r="R142" t="inlineStr"/>
    </row>
    <row r="143">
      <c r="A143" t="inlineStr"/>
      <c r="B143" t="inlineStr"/>
      <c r="C143" t="n">
        <v>93</v>
      </c>
      <c r="D143" t="inlineStr"/>
      <c r="E143" t="n">
        <v>2700000</v>
      </c>
      <c r="F143" t="inlineStr"/>
      <c r="G143" t="inlineStr"/>
      <c r="H143" t="inlineStr">
        <is>
          <t>Long Term Deferred Taxation asset</t>
        </is>
      </c>
      <c r="I143" t="inlineStr"/>
      <c r="J143" t="inlineStr"/>
      <c r="K143" t="n">
        <v>3622839</v>
      </c>
      <c r="L143" t="inlineStr"/>
      <c r="M143" t="n">
        <v>2897843</v>
      </c>
      <c r="N143" t="inlineStr"/>
      <c r="O143" t="n">
        <v>724996</v>
      </c>
      <c r="P143" t="inlineStr"/>
      <c r="Q143" t="inlineStr"/>
      <c r="R143" t="n">
        <v>2700000</v>
      </c>
    </row>
    <row r="144">
      <c r="A144" t="inlineStr"/>
      <c r="B144" t="inlineStr"/>
      <c r="C144" t="inlineStr"/>
      <c r="D144" t="inlineStr"/>
      <c r="E144" t="inlineStr">
        <is>
          <t xml:space="preserve">   Deferred Taxation</t>
        </is>
      </c>
      <c r="F144" t="inlineStr"/>
      <c r="G144" t="inlineStr"/>
      <c r="H144" t="inlineStr"/>
      <c r="I144" t="inlineStr"/>
      <c r="J144" t="inlineStr"/>
      <c r="K144" t="n">
        <v>3622839</v>
      </c>
      <c r="L144" t="inlineStr"/>
      <c r="M144" t="n">
        <v>2897843</v>
      </c>
      <c r="N144" t="inlineStr"/>
      <c r="O144" t="n">
        <v>724996</v>
      </c>
      <c r="P144" t="inlineStr"/>
      <c r="Q144" t="inlineStr"/>
      <c r="R144" t="inlineStr"/>
    </row>
    <row r="145">
      <c r="A145" t="inlineStr"/>
      <c r="B145" t="inlineStr"/>
      <c r="C145" t="inlineStr"/>
      <c r="D145" t="inlineStr"/>
      <c r="E145" t="inlineStr">
        <is>
          <t>Total Intangible Fixed Assets</t>
        </is>
      </c>
      <c r="F145" t="inlineStr"/>
      <c r="G145" t="inlineStr"/>
      <c r="H145" t="inlineStr"/>
      <c r="I145" t="inlineStr"/>
      <c r="J145" t="inlineStr"/>
      <c r="K145" t="n">
        <v>4232179.524</v>
      </c>
      <c r="L145" t="inlineStr"/>
      <c r="M145" t="n">
        <v>2904319.359</v>
      </c>
      <c r="N145" t="inlineStr"/>
      <c r="O145" t="n">
        <v>1327860.165</v>
      </c>
      <c r="P145" t="inlineStr"/>
      <c r="Q145" t="n">
        <v>20.8</v>
      </c>
      <c r="R145" t="inlineStr">
        <is>
          <t>*4*</t>
        </is>
      </c>
    </row>
    <row r="146">
      <c r="A146" t="inlineStr"/>
      <c r="B146" t="inlineStr"/>
      <c r="C146" t="inlineStr"/>
      <c r="D146" t="inlineStr"/>
      <c r="E146" t="inlineStr">
        <is>
          <t>TOTAL FIXED ASSETS</t>
        </is>
      </c>
      <c r="F146" t="inlineStr"/>
      <c r="G146" t="inlineStr"/>
      <c r="H146" t="inlineStr"/>
      <c r="I146" t="inlineStr"/>
      <c r="J146" t="inlineStr"/>
      <c r="K146" t="n">
        <v>82647709.63500001</v>
      </c>
      <c r="L146" t="inlineStr"/>
      <c r="M146" t="n">
        <v>64011650.098</v>
      </c>
      <c r="N146" t="inlineStr"/>
      <c r="O146" t="n">
        <v>18636059.537</v>
      </c>
      <c r="P146" t="inlineStr"/>
      <c r="Q146" t="n">
        <v>28</v>
      </c>
      <c r="R146" t="inlineStr"/>
    </row>
    <row r="147">
      <c r="A147" t="inlineStr"/>
      <c r="B147" t="inlineStr"/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</row>
    <row r="148">
      <c r="A148" t="inlineStr"/>
      <c r="B148" t="inlineStr"/>
      <c r="C148" t="inlineStr"/>
      <c r="D148" t="inlineStr"/>
      <c r="E148" t="inlineStr">
        <is>
          <t>T O T A L   A S S E T S</t>
        </is>
      </c>
      <c r="F148" t="inlineStr"/>
      <c r="G148" t="inlineStr"/>
      <c r="H148" t="inlineStr"/>
      <c r="I148" t="inlineStr"/>
      <c r="J148" t="inlineStr"/>
      <c r="K148" t="n">
        <v>157685900.326</v>
      </c>
      <c r="L148" t="inlineStr"/>
      <c r="M148" t="n">
        <v>141252751.362</v>
      </c>
      <c r="N148" t="inlineStr"/>
      <c r="O148" t="n">
        <v>16433148.964</v>
      </c>
      <c r="P148" t="inlineStr"/>
      <c r="Q148" t="n">
        <v>10.8</v>
      </c>
      <c r="R148" t="inlineStr">
        <is>
          <t>*2*</t>
        </is>
      </c>
    </row>
    <row r="149">
      <c r="A149" t="inlineStr"/>
      <c r="B149" t="inlineStr"/>
      <c r="C149" t="inlineStr"/>
      <c r="D149" t="inlineStr"/>
      <c r="E149">
        <f>======================</f>
        <v/>
      </c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  <c r="R149" t="inlineStr"/>
    </row>
    <row r="150">
      <c r="A150" t="inlineStr"/>
      <c r="B150" t="inlineStr"/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  <c r="R150" t="inlineStr"/>
    </row>
    <row r="151">
      <c r="A151" t="inlineStr"/>
      <c r="B151" t="inlineStr"/>
      <c r="C151" t="inlineStr"/>
      <c r="D151" t="inlineStr"/>
      <c r="E151" t="inlineStr">
        <is>
          <t>L I A B I L I T I E S</t>
        </is>
      </c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</row>
    <row r="152">
      <c r="A152" t="inlineStr"/>
      <c r="B152" t="inlineStr"/>
      <c r="C152" t="inlineStr"/>
      <c r="D152" t="inlineStr"/>
      <c r="E152">
        <f> = = = = = = = = = =</f>
        <v/>
      </c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  <c r="R152" t="inlineStr"/>
    </row>
    <row r="153">
      <c r="A153" t="inlineStr"/>
      <c r="B153" t="inlineStr"/>
      <c r="C153" t="n">
        <v>93</v>
      </c>
      <c r="D153" t="inlineStr"/>
      <c r="E153" t="n">
        <v>3242360</v>
      </c>
      <c r="F153" t="inlineStr"/>
      <c r="G153" t="inlineStr"/>
      <c r="H153" t="inlineStr">
        <is>
          <t>Short Term Loan Payables Affiliates SBU</t>
        </is>
      </c>
      <c r="I153" t="inlineStr"/>
      <c r="J153" t="inlineStr"/>
      <c r="K153" t="n">
        <v>-37115767.452</v>
      </c>
      <c r="L153" t="inlineStr"/>
      <c r="M153" t="n">
        <v>-36709494.41</v>
      </c>
      <c r="N153" t="inlineStr"/>
      <c r="O153" t="n">
        <v>-406273.042</v>
      </c>
      <c r="P153" t="inlineStr"/>
      <c r="Q153" t="n">
        <v>-1.1</v>
      </c>
      <c r="R153" t="n">
        <v>3242360</v>
      </c>
    </row>
    <row r="154">
      <c r="A154" t="inlineStr"/>
      <c r="B154" t="inlineStr"/>
      <c r="C154" t="inlineStr"/>
      <c r="D154" t="inlineStr"/>
      <c r="E154" t="inlineStr">
        <is>
          <t xml:space="preserve">   Short Term Loans Affiliates</t>
        </is>
      </c>
      <c r="F154" t="inlineStr"/>
      <c r="G154" t="inlineStr"/>
      <c r="H154" t="inlineStr"/>
      <c r="I154" t="inlineStr"/>
      <c r="J154" t="inlineStr"/>
      <c r="K154" t="n">
        <v>-37115767.452</v>
      </c>
      <c r="L154" t="inlineStr"/>
      <c r="M154" t="n">
        <v>-36709494.41</v>
      </c>
      <c r="N154" t="inlineStr"/>
      <c r="O154" t="n">
        <v>-406273.042</v>
      </c>
      <c r="P154" t="inlineStr"/>
      <c r="Q154" t="n">
        <v>-1.1</v>
      </c>
      <c r="R154" t="inlineStr">
        <is>
          <t>*5*</t>
        </is>
      </c>
    </row>
    <row r="155">
      <c r="A155" t="inlineStr"/>
      <c r="B155" t="inlineStr"/>
      <c r="C155" t="inlineStr"/>
      <c r="D155" t="inlineStr"/>
      <c r="E155" t="inlineStr">
        <is>
          <t>Total Bank loans and overdraft</t>
        </is>
      </c>
      <c r="F155" t="inlineStr"/>
      <c r="G155" t="inlineStr"/>
      <c r="H155" t="inlineStr"/>
      <c r="I155" t="inlineStr"/>
      <c r="J155" t="inlineStr"/>
      <c r="K155" t="n">
        <v>-37115767.452</v>
      </c>
      <c r="L155" t="inlineStr"/>
      <c r="M155" t="n">
        <v>-36709494.41</v>
      </c>
      <c r="N155" t="inlineStr"/>
      <c r="O155" t="n">
        <v>-406273.042</v>
      </c>
      <c r="P155" t="inlineStr"/>
      <c r="Q155" t="n">
        <v>-1.1</v>
      </c>
      <c r="R155" t="inlineStr"/>
    </row>
    <row r="156">
      <c r="A156" t="inlineStr"/>
      <c r="B156" t="inlineStr"/>
      <c r="C156" t="n">
        <v>93</v>
      </c>
      <c r="D156" t="inlineStr"/>
      <c r="E156" t="n">
        <v>3610000</v>
      </c>
      <c r="F156" t="inlineStr"/>
      <c r="G156" t="inlineStr"/>
      <c r="H156" t="inlineStr">
        <is>
          <t>Accounts Payable</t>
        </is>
      </c>
      <c r="I156" t="inlineStr"/>
      <c r="J156" t="inlineStr"/>
      <c r="K156" t="n">
        <v>-38285451.74</v>
      </c>
      <c r="L156" t="inlineStr"/>
      <c r="M156" t="n">
        <v>-35795011.07</v>
      </c>
      <c r="N156" t="inlineStr"/>
      <c r="O156" t="n">
        <v>-2490440.67</v>
      </c>
      <c r="P156" t="inlineStr"/>
      <c r="Q156" t="n">
        <v>-7</v>
      </c>
      <c r="R156" t="n">
        <v>3610000</v>
      </c>
    </row>
    <row r="157">
      <c r="A157" t="inlineStr"/>
      <c r="B157" t="inlineStr"/>
      <c r="C157" t="inlineStr"/>
      <c r="D157" t="inlineStr"/>
      <c r="E157" t="inlineStr">
        <is>
          <t xml:space="preserve">   Accounts Payable External</t>
        </is>
      </c>
      <c r="F157" t="inlineStr"/>
      <c r="G157" t="inlineStr"/>
      <c r="H157" t="inlineStr"/>
      <c r="I157" t="inlineStr"/>
      <c r="J157" t="inlineStr"/>
      <c r="K157" t="n">
        <v>-38285451.74</v>
      </c>
      <c r="L157" t="inlineStr"/>
      <c r="M157" t="n">
        <v>-35795011.07</v>
      </c>
      <c r="N157" t="inlineStr"/>
      <c r="O157" t="n">
        <v>-2490440.67</v>
      </c>
      <c r="P157" t="inlineStr"/>
      <c r="Q157" t="n">
        <v>-7</v>
      </c>
      <c r="R157" t="inlineStr"/>
    </row>
    <row r="158">
      <c r="A158" t="inlineStr"/>
      <c r="B158" t="inlineStr"/>
      <c r="C158" t="n">
        <v>93</v>
      </c>
      <c r="D158" t="inlineStr"/>
      <c r="E158" t="n">
        <v>3630000</v>
      </c>
      <c r="F158" t="inlineStr"/>
      <c r="G158" t="inlineStr"/>
      <c r="H158" t="inlineStr">
        <is>
          <t>Accounts Payable - Intraco</t>
        </is>
      </c>
      <c r="I158" t="inlineStr"/>
      <c r="J158" t="inlineStr"/>
      <c r="K158" t="n">
        <v>-5734.428</v>
      </c>
      <c r="L158" t="inlineStr"/>
      <c r="M158" t="n">
        <v>-254.1</v>
      </c>
      <c r="N158" t="inlineStr"/>
      <c r="O158" t="n">
        <v>-5480.328</v>
      </c>
      <c r="P158" t="inlineStr"/>
      <c r="Q158" t="n">
        <v>-2156.8</v>
      </c>
      <c r="R158" t="n">
        <v>3630000</v>
      </c>
    </row>
    <row r="159">
      <c r="A159" t="inlineStr"/>
      <c r="B159" t="inlineStr"/>
      <c r="C159" t="inlineStr"/>
      <c r="D159" t="inlineStr"/>
      <c r="E159" t="inlineStr">
        <is>
          <t xml:space="preserve">   A/P Intracompany</t>
        </is>
      </c>
      <c r="F159" t="inlineStr"/>
      <c r="G159" t="inlineStr"/>
      <c r="H159" t="inlineStr"/>
      <c r="I159" t="inlineStr"/>
      <c r="J159" t="inlineStr"/>
      <c r="K159" t="n">
        <v>-5734.428</v>
      </c>
      <c r="L159" t="inlineStr"/>
      <c r="M159" t="n">
        <v>-254.1</v>
      </c>
      <c r="N159" t="inlineStr"/>
      <c r="O159" t="n">
        <v>-5480.328</v>
      </c>
      <c r="P159" t="inlineStr"/>
      <c r="Q159" t="n">
        <v>-2156.8</v>
      </c>
      <c r="R159" t="inlineStr"/>
    </row>
    <row r="160">
      <c r="A160" t="inlineStr"/>
      <c r="B160" t="inlineStr"/>
      <c r="C160" t="n">
        <v>93</v>
      </c>
      <c r="D160" t="inlineStr"/>
      <c r="E160" t="n">
        <v>3633000</v>
      </c>
      <c r="F160" t="inlineStr"/>
      <c r="G160" t="inlineStr"/>
      <c r="H160" t="inlineStr">
        <is>
          <t>Accounts Payable - Intra YEL Group</t>
        </is>
      </c>
      <c r="I160" t="inlineStr"/>
      <c r="J160" t="inlineStr"/>
      <c r="K160" t="n">
        <v>-602104.586</v>
      </c>
      <c r="L160" t="inlineStr"/>
      <c r="M160" t="n">
        <v>-121853.311</v>
      </c>
      <c r="N160" t="inlineStr"/>
      <c r="O160" t="n">
        <v>-480251.275</v>
      </c>
      <c r="P160" t="inlineStr"/>
      <c r="Q160" t="n">
        <v>-394.1</v>
      </c>
      <c r="R160" t="n">
        <v>3633000</v>
      </c>
    </row>
    <row r="161">
      <c r="A161" t="inlineStr"/>
      <c r="B161" t="inlineStr"/>
      <c r="C161" t="inlineStr"/>
      <c r="D161" t="inlineStr"/>
      <c r="E161" t="inlineStr">
        <is>
          <t xml:space="preserve">   A/P Intra YEL Group</t>
        </is>
      </c>
      <c r="F161" t="inlineStr"/>
      <c r="G161" t="inlineStr"/>
      <c r="H161" t="inlineStr"/>
      <c r="I161" t="inlineStr"/>
      <c r="J161" t="inlineStr"/>
      <c r="K161" t="n">
        <v>-602104.586</v>
      </c>
      <c r="L161" t="inlineStr"/>
      <c r="M161" t="n">
        <v>-121853.311</v>
      </c>
      <c r="N161" t="inlineStr"/>
      <c r="O161" t="n">
        <v>-480251.275</v>
      </c>
      <c r="P161" t="inlineStr"/>
      <c r="Q161" t="n">
        <v>-394.1</v>
      </c>
      <c r="R161" t="inlineStr"/>
    </row>
    <row r="162">
      <c r="A162" t="inlineStr"/>
      <c r="B162" t="inlineStr"/>
      <c r="C162" t="n">
        <v>93</v>
      </c>
      <c r="D162" t="inlineStr"/>
      <c r="E162" t="n">
        <v>3635000</v>
      </c>
      <c r="F162" t="inlineStr"/>
      <c r="G162" t="inlineStr"/>
      <c r="H162" t="inlineStr">
        <is>
          <t>Accounts Payable - Europe SBU</t>
        </is>
      </c>
      <c r="I162" t="inlineStr"/>
      <c r="J162" t="inlineStr"/>
      <c r="K162" t="n">
        <v>-446399.606</v>
      </c>
      <c r="L162" t="inlineStr"/>
      <c r="M162" t="n">
        <v>-1775388.684</v>
      </c>
      <c r="N162" t="inlineStr"/>
      <c r="O162" t="n">
        <v>1328989.078</v>
      </c>
      <c r="P162" t="inlineStr"/>
      <c r="Q162" t="n">
        <v>74.90000000000001</v>
      </c>
      <c r="R162" t="n">
        <v>3635000</v>
      </c>
    </row>
    <row r="163">
      <c r="A163" t="inlineStr"/>
      <c r="B163" t="inlineStr"/>
      <c r="C163" t="inlineStr"/>
      <c r="D163" t="inlineStr"/>
      <c r="E163" t="inlineStr">
        <is>
          <t xml:space="preserve">   A/P Yazaki Europe SBU</t>
        </is>
      </c>
      <c r="F163" t="inlineStr"/>
      <c r="G163" t="inlineStr"/>
      <c r="H163" t="inlineStr"/>
      <c r="I163" t="inlineStr"/>
      <c r="J163" t="inlineStr"/>
      <c r="K163" t="n">
        <v>-446399.606</v>
      </c>
      <c r="L163" t="inlineStr"/>
      <c r="M163" t="n">
        <v>-1775388.684</v>
      </c>
      <c r="N163" t="inlineStr"/>
      <c r="O163" t="n">
        <v>1328989.078</v>
      </c>
      <c r="P163" t="inlineStr"/>
      <c r="Q163" t="n">
        <v>74.90000000000001</v>
      </c>
      <c r="R163" t="inlineStr"/>
    </row>
    <row r="164">
      <c r="A164" t="inlineStr"/>
      <c r="B164" t="inlineStr"/>
      <c r="C164" t="n">
        <v>93</v>
      </c>
      <c r="D164" t="inlineStr"/>
      <c r="E164" t="n">
        <v>3645000</v>
      </c>
      <c r="F164" t="inlineStr"/>
      <c r="G164" t="inlineStr"/>
      <c r="H164" t="inlineStr">
        <is>
          <t>Accounts Payable - Interco Yazaki Other</t>
        </is>
      </c>
      <c r="I164" t="inlineStr"/>
      <c r="J164" t="inlineStr"/>
      <c r="K164" t="n">
        <v>62797.591</v>
      </c>
      <c r="L164" t="inlineStr"/>
      <c r="M164" t="n">
        <v>-185883.42</v>
      </c>
      <c r="N164" t="inlineStr"/>
      <c r="O164" t="n">
        <v>248681.011</v>
      </c>
      <c r="P164" t="inlineStr"/>
      <c r="Q164" t="n">
        <v>133.8</v>
      </c>
      <c r="R164" t="n">
        <v>3645000</v>
      </c>
    </row>
    <row r="165">
      <c r="A165" t="inlineStr"/>
      <c r="B165" t="inlineStr"/>
      <c r="C165" t="inlineStr"/>
      <c r="D165" t="inlineStr"/>
      <c r="E165" t="inlineStr">
        <is>
          <t xml:space="preserve">   A/P Interco Yazaki Other</t>
        </is>
      </c>
      <c r="F165" t="inlineStr"/>
      <c r="G165" t="inlineStr"/>
      <c r="H165" t="inlineStr"/>
      <c r="I165" t="inlineStr"/>
      <c r="J165" t="inlineStr"/>
      <c r="K165" t="n">
        <v>62797.591</v>
      </c>
      <c r="L165" t="inlineStr"/>
      <c r="M165" t="n">
        <v>-185883.42</v>
      </c>
      <c r="N165" t="inlineStr"/>
      <c r="O165" t="n">
        <v>248681.011</v>
      </c>
      <c r="P165" t="inlineStr"/>
      <c r="Q165" t="n">
        <v>133.8</v>
      </c>
      <c r="R165" t="inlineStr"/>
    </row>
    <row r="166">
      <c r="A166" t="inlineStr"/>
      <c r="B166" t="inlineStr"/>
      <c r="C166" t="n">
        <v>93</v>
      </c>
      <c r="D166" t="inlineStr"/>
      <c r="E166" t="n">
        <v>3660100</v>
      </c>
      <c r="F166" t="inlineStr"/>
      <c r="G166" t="inlineStr"/>
      <c r="H166" t="inlineStr">
        <is>
          <t>Received Not Invoiced (Direct) - Extern</t>
        </is>
      </c>
      <c r="I166" t="inlineStr"/>
      <c r="J166" t="inlineStr"/>
      <c r="K166" t="n">
        <v>-6201415.831</v>
      </c>
      <c r="L166" t="inlineStr"/>
      <c r="M166" t="n">
        <v>-8437627.421</v>
      </c>
      <c r="N166" t="inlineStr"/>
      <c r="O166" t="n">
        <v>2236211.59</v>
      </c>
      <c r="P166" t="inlineStr"/>
      <c r="Q166" t="n">
        <v>26.5</v>
      </c>
      <c r="R166" t="n">
        <v>3660100</v>
      </c>
    </row>
    <row r="167">
      <c r="A167" t="inlineStr"/>
      <c r="B167" t="inlineStr"/>
      <c r="C167" t="n">
        <v>93</v>
      </c>
      <c r="D167" t="inlineStr"/>
      <c r="E167" t="n">
        <v>3660310</v>
      </c>
      <c r="F167" t="inlineStr"/>
      <c r="G167" t="inlineStr"/>
      <c r="H167" t="inlineStr">
        <is>
          <t>Received Not Invoiced (Direct) - Intrac</t>
        </is>
      </c>
      <c r="I167" t="inlineStr"/>
      <c r="J167" t="inlineStr"/>
      <c r="K167" t="n">
        <v>-706.38</v>
      </c>
      <c r="L167" t="inlineStr"/>
      <c r="M167" t="n">
        <v>-1230.002</v>
      </c>
      <c r="N167" t="inlineStr"/>
      <c r="O167" t="n">
        <v>523.622</v>
      </c>
      <c r="P167" t="inlineStr"/>
      <c r="Q167" t="n">
        <v>42.6</v>
      </c>
      <c r="R167" t="n">
        <v>3660310</v>
      </c>
    </row>
    <row r="168">
      <c r="A168" t="inlineStr"/>
      <c r="B168" t="inlineStr"/>
      <c r="C168" t="n">
        <v>93</v>
      </c>
      <c r="D168" t="inlineStr"/>
      <c r="E168" t="n">
        <v>3660330</v>
      </c>
      <c r="F168" t="inlineStr"/>
      <c r="G168" t="inlineStr"/>
      <c r="H168" t="inlineStr">
        <is>
          <t>Received Not Invoiced (Direct) - Intra</t>
        </is>
      </c>
      <c r="I168" t="inlineStr"/>
      <c r="J168" t="inlineStr"/>
      <c r="K168" t="n">
        <v>-83508.205</v>
      </c>
      <c r="L168" t="inlineStr"/>
      <c r="M168" t="n">
        <v>1062436.685</v>
      </c>
      <c r="N168" t="inlineStr"/>
      <c r="O168" t="n">
        <v>-1145944.89</v>
      </c>
      <c r="P168" t="inlineStr"/>
      <c r="Q168" t="n">
        <v>-107.9</v>
      </c>
      <c r="R168" t="n">
        <v>3660330</v>
      </c>
    </row>
    <row r="169">
      <c r="A169" t="inlineStr"/>
      <c r="B169" t="inlineStr"/>
      <c r="C169" t="n">
        <v>93</v>
      </c>
      <c r="D169" t="inlineStr"/>
      <c r="E169" t="n">
        <v>3660360</v>
      </c>
      <c r="F169" t="inlineStr"/>
      <c r="G169" t="inlineStr"/>
      <c r="H169" t="inlineStr">
        <is>
          <t>Received Not Invoiced (Direct) - Europe</t>
        </is>
      </c>
      <c r="I169" t="inlineStr"/>
      <c r="J169" t="inlineStr"/>
      <c r="K169" t="n">
        <v>-426878.395</v>
      </c>
      <c r="L169" t="inlineStr"/>
      <c r="M169" t="n">
        <v>-455253.502</v>
      </c>
      <c r="N169" t="inlineStr"/>
      <c r="O169" t="n">
        <v>28375.107</v>
      </c>
      <c r="P169" t="inlineStr"/>
      <c r="Q169" t="n">
        <v>6.2</v>
      </c>
      <c r="R169" t="n">
        <v>3660360</v>
      </c>
    </row>
    <row r="170">
      <c r="A170" t="inlineStr"/>
      <c r="B170" t="inlineStr"/>
      <c r="C170" t="n">
        <v>93</v>
      </c>
      <c r="D170" t="inlineStr"/>
      <c r="E170" t="n">
        <v>3660460</v>
      </c>
      <c r="F170" t="inlineStr"/>
      <c r="G170" t="inlineStr"/>
      <c r="H170" t="inlineStr">
        <is>
          <t>Received Not Invoiced (Direct) - Interc</t>
        </is>
      </c>
      <c r="I170" t="inlineStr"/>
      <c r="J170" t="inlineStr"/>
      <c r="K170" t="n">
        <v>-31594.802</v>
      </c>
      <c r="L170" t="inlineStr"/>
      <c r="M170" t="n">
        <v>-20314.207</v>
      </c>
      <c r="N170" t="inlineStr"/>
      <c r="O170" t="n">
        <v>-11280.595</v>
      </c>
      <c r="P170" t="inlineStr"/>
      <c r="Q170" t="n">
        <v>-55.5</v>
      </c>
      <c r="R170" t="n">
        <v>3660460</v>
      </c>
    </row>
    <row r="171">
      <c r="A171" t="inlineStr"/>
      <c r="B171" t="inlineStr"/>
      <c r="C171" t="n">
        <v>93</v>
      </c>
      <c r="D171" t="inlineStr"/>
      <c r="E171" t="n">
        <v>3660990</v>
      </c>
      <c r="F171" t="inlineStr"/>
      <c r="G171" t="inlineStr"/>
      <c r="H171" t="inlineStr">
        <is>
          <t>Received Not Invoiced (Direct) - Manual</t>
        </is>
      </c>
      <c r="I171" t="inlineStr"/>
      <c r="J171" t="inlineStr"/>
      <c r="K171" t="n">
        <v>-2138728.144</v>
      </c>
      <c r="L171" t="inlineStr"/>
      <c r="M171" t="n">
        <v>0</v>
      </c>
      <c r="N171" t="inlineStr"/>
      <c r="O171" t="n">
        <v>-2138728.144</v>
      </c>
      <c r="P171" t="inlineStr"/>
      <c r="Q171" t="inlineStr"/>
      <c r="R171" t="n">
        <v>3660990</v>
      </c>
    </row>
    <row r="172">
      <c r="A172" t="inlineStr"/>
      <c r="B172" t="inlineStr"/>
      <c r="C172" t="n">
        <v>93</v>
      </c>
      <c r="D172" t="inlineStr"/>
      <c r="E172" t="n">
        <v>3670100</v>
      </c>
      <c r="F172" t="inlineStr"/>
      <c r="G172" t="inlineStr"/>
      <c r="H172" t="inlineStr">
        <is>
          <t>Received Not Invoiced (Indirect) - Exte</t>
        </is>
      </c>
      <c r="I172" t="inlineStr"/>
      <c r="J172" t="inlineStr"/>
      <c r="K172" t="n">
        <v>-3999021.682</v>
      </c>
      <c r="L172" t="inlineStr"/>
      <c r="M172" t="n">
        <v>-970872.671</v>
      </c>
      <c r="N172" t="inlineStr"/>
      <c r="O172" t="n">
        <v>-3028149.011</v>
      </c>
      <c r="P172" t="inlineStr"/>
      <c r="Q172" t="n">
        <v>-311.9</v>
      </c>
      <c r="R172" t="n">
        <v>3670100</v>
      </c>
    </row>
    <row r="173">
      <c r="A173" t="inlineStr"/>
      <c r="B173" t="inlineStr"/>
      <c r="C173" t="n">
        <v>93</v>
      </c>
      <c r="D173" t="inlineStr"/>
      <c r="E173" t="n">
        <v>3670330</v>
      </c>
      <c r="F173" t="inlineStr"/>
      <c r="G173" t="inlineStr"/>
      <c r="H173" t="inlineStr">
        <is>
          <t>Received Not Invoiced (Indirect) - Intr</t>
        </is>
      </c>
      <c r="I173" t="inlineStr"/>
      <c r="J173" t="inlineStr"/>
      <c r="K173" t="n">
        <v>-304655.036</v>
      </c>
      <c r="L173" t="inlineStr"/>
      <c r="M173" t="n">
        <v>-199432.506</v>
      </c>
      <c r="N173" t="inlineStr"/>
      <c r="O173" t="n">
        <v>-105222.53</v>
      </c>
      <c r="P173" t="inlineStr"/>
      <c r="Q173" t="n">
        <v>-52.8</v>
      </c>
      <c r="R173" t="n">
        <v>3670330</v>
      </c>
    </row>
    <row r="174">
      <c r="A174" t="inlineStr"/>
      <c r="B174" t="inlineStr"/>
      <c r="C174" t="n">
        <v>93</v>
      </c>
      <c r="D174" t="inlineStr"/>
      <c r="E174" t="n">
        <v>3670360</v>
      </c>
      <c r="F174" t="inlineStr"/>
      <c r="G174" t="inlineStr"/>
      <c r="H174" t="inlineStr">
        <is>
          <t>Received Not Invoiced (Indirect) - Euro</t>
        </is>
      </c>
      <c r="I174" t="inlineStr"/>
      <c r="J174" t="inlineStr"/>
      <c r="K174" t="n">
        <v>-70.857</v>
      </c>
      <c r="L174" t="inlineStr"/>
      <c r="M174" t="n">
        <v>0</v>
      </c>
      <c r="N174" t="inlineStr"/>
      <c r="O174" t="n">
        <v>-70.857</v>
      </c>
      <c r="P174" t="inlineStr"/>
      <c r="Q174" t="inlineStr"/>
      <c r="R174" t="n">
        <v>3670360</v>
      </c>
    </row>
    <row r="175">
      <c r="A175" t="inlineStr"/>
      <c r="B175" t="inlineStr"/>
      <c r="C175" t="n">
        <v>93</v>
      </c>
      <c r="D175" t="inlineStr"/>
      <c r="E175" t="n">
        <v>3670410</v>
      </c>
      <c r="F175" t="inlineStr"/>
      <c r="G175" t="inlineStr"/>
      <c r="H175" t="inlineStr">
        <is>
          <t>Received Not Invoiced (Indirect) - Inte</t>
        </is>
      </c>
      <c r="I175" t="inlineStr"/>
      <c r="J175" t="inlineStr"/>
      <c r="K175" t="n">
        <v>-205.824</v>
      </c>
      <c r="L175" t="inlineStr"/>
      <c r="M175" t="n">
        <v>-203.571</v>
      </c>
      <c r="N175" t="inlineStr"/>
      <c r="O175" t="n">
        <v>-2.253</v>
      </c>
      <c r="P175" t="inlineStr"/>
      <c r="Q175" t="n">
        <v>-1.1</v>
      </c>
      <c r="R175" t="n">
        <v>3670410</v>
      </c>
    </row>
    <row r="176">
      <c r="A176" t="inlineStr"/>
      <c r="B176" t="inlineStr"/>
      <c r="C176" t="n">
        <v>93</v>
      </c>
      <c r="D176" t="inlineStr"/>
      <c r="E176" t="n">
        <v>3670460</v>
      </c>
      <c r="F176" t="inlineStr"/>
      <c r="G176" t="inlineStr"/>
      <c r="H176" t="inlineStr">
        <is>
          <t>Received Not Invoiced (Indirect) - Inte</t>
        </is>
      </c>
      <c r="I176" t="inlineStr"/>
      <c r="J176" t="inlineStr"/>
      <c r="K176" t="n">
        <v>0</v>
      </c>
      <c r="L176" t="inlineStr"/>
      <c r="M176" t="n">
        <v>-6800.534</v>
      </c>
      <c r="N176" t="inlineStr"/>
      <c r="O176" t="n">
        <v>6800.534</v>
      </c>
      <c r="P176" t="inlineStr"/>
      <c r="Q176" t="n">
        <v>100</v>
      </c>
      <c r="R176" t="n">
        <v>3670460</v>
      </c>
    </row>
    <row r="177">
      <c r="A177" t="inlineStr"/>
      <c r="B177" t="inlineStr"/>
      <c r="C177" t="inlineStr"/>
      <c r="D177" t="inlineStr"/>
      <c r="E177" t="inlineStr">
        <is>
          <t xml:space="preserve">   Goods Received Not Invoiced</t>
        </is>
      </c>
      <c r="F177" t="inlineStr"/>
      <c r="G177" t="inlineStr"/>
      <c r="H177" t="inlineStr"/>
      <c r="I177" t="inlineStr"/>
      <c r="J177" t="inlineStr"/>
      <c r="K177" t="n">
        <v>-13186785.156</v>
      </c>
      <c r="L177" t="inlineStr"/>
      <c r="M177" t="n">
        <v>-9029297.729</v>
      </c>
      <c r="N177" t="inlineStr"/>
      <c r="O177" t="n">
        <v>-4157487.427</v>
      </c>
      <c r="P177" t="inlineStr"/>
      <c r="Q177" t="n">
        <v>-46</v>
      </c>
      <c r="R177" t="inlineStr"/>
    </row>
    <row r="178">
      <c r="A178" t="inlineStr"/>
      <c r="B178" t="inlineStr"/>
      <c r="C178" t="n">
        <v>93</v>
      </c>
      <c r="D178" t="inlineStr"/>
      <c r="E178" t="n">
        <v>3680000</v>
      </c>
      <c r="F178" t="inlineStr"/>
      <c r="G178" t="inlineStr"/>
      <c r="H178" t="inlineStr">
        <is>
          <t>Unrealised Gains and Losses</t>
        </is>
      </c>
      <c r="I178" t="inlineStr"/>
      <c r="J178" t="inlineStr"/>
      <c r="K178" t="n">
        <v>95536.522</v>
      </c>
      <c r="L178" t="inlineStr"/>
      <c r="M178" t="n">
        <v>-78902.952</v>
      </c>
      <c r="N178" t="inlineStr"/>
      <c r="O178" t="n">
        <v>174439.474</v>
      </c>
      <c r="P178" t="inlineStr"/>
      <c r="Q178" t="n">
        <v>221.1</v>
      </c>
      <c r="R178" t="n">
        <v>3680000</v>
      </c>
    </row>
    <row r="179">
      <c r="A179" t="inlineStr"/>
      <c r="B179" t="inlineStr"/>
      <c r="C179" t="n">
        <v>93</v>
      </c>
      <c r="D179" t="inlineStr"/>
      <c r="E179" t="n">
        <v>3680310</v>
      </c>
      <c r="F179" t="inlineStr"/>
      <c r="G179" t="inlineStr"/>
      <c r="H179" t="inlineStr">
        <is>
          <t>A/P Intraco Unreal Gains Losses</t>
        </is>
      </c>
      <c r="I179" t="inlineStr"/>
      <c r="J179" t="inlineStr"/>
      <c r="K179" t="n">
        <v>9.287000000000001</v>
      </c>
      <c r="L179" t="inlineStr"/>
      <c r="M179" t="n">
        <v>-0.33</v>
      </c>
      <c r="N179" t="inlineStr"/>
      <c r="O179" t="n">
        <v>9.617000000000001</v>
      </c>
      <c r="P179" t="inlineStr"/>
      <c r="Q179" t="n">
        <v>2914.2</v>
      </c>
      <c r="R179" t="n">
        <v>3680310</v>
      </c>
    </row>
    <row r="180">
      <c r="A180" t="inlineStr"/>
      <c r="B180" t="inlineStr"/>
      <c r="C180" t="n">
        <v>93</v>
      </c>
      <c r="D180" t="inlineStr"/>
      <c r="E180" t="n">
        <v>3680330</v>
      </c>
      <c r="F180" t="inlineStr"/>
      <c r="G180" t="inlineStr"/>
      <c r="H180" t="inlineStr">
        <is>
          <t>A/P Intra Grp Unreal Gains Losses</t>
        </is>
      </c>
      <c r="I180" t="inlineStr"/>
      <c r="J180" t="inlineStr"/>
      <c r="K180" t="n">
        <v>-2811.971</v>
      </c>
      <c r="L180" t="inlineStr"/>
      <c r="M180" t="n">
        <v>-138.945</v>
      </c>
      <c r="N180" t="inlineStr"/>
      <c r="O180" t="n">
        <v>-2673.026</v>
      </c>
      <c r="P180" t="inlineStr"/>
      <c r="Q180" t="n">
        <v>-1923.8</v>
      </c>
      <c r="R180" t="n">
        <v>3680330</v>
      </c>
    </row>
    <row r="181">
      <c r="A181" t="inlineStr"/>
      <c r="B181" t="inlineStr"/>
      <c r="C181" t="n">
        <v>93</v>
      </c>
      <c r="D181" t="inlineStr"/>
      <c r="E181" t="n">
        <v>3680360</v>
      </c>
      <c r="F181" t="inlineStr"/>
      <c r="G181" t="inlineStr"/>
      <c r="H181" t="inlineStr">
        <is>
          <t>A/P Eur SBU Unreal Gains Losses</t>
        </is>
      </c>
      <c r="I181" t="inlineStr"/>
      <c r="J181" t="inlineStr"/>
      <c r="K181" t="n">
        <v>698.388</v>
      </c>
      <c r="L181" t="inlineStr"/>
      <c r="M181" t="n">
        <v>-11336.762</v>
      </c>
      <c r="N181" t="inlineStr"/>
      <c r="O181" t="n">
        <v>12035.15</v>
      </c>
      <c r="P181" t="inlineStr"/>
      <c r="Q181" t="n">
        <v>106.2</v>
      </c>
      <c r="R181" t="n">
        <v>3680360</v>
      </c>
    </row>
    <row r="182">
      <c r="A182" t="inlineStr"/>
      <c r="B182" t="inlineStr"/>
      <c r="C182" t="n">
        <v>93</v>
      </c>
      <c r="D182" t="inlineStr"/>
      <c r="E182" t="n">
        <v>3680460</v>
      </c>
      <c r="F182" t="inlineStr"/>
      <c r="G182" t="inlineStr"/>
      <c r="H182" t="inlineStr">
        <is>
          <t>A/P Yazaki others Unrealised Gains/Loss</t>
        </is>
      </c>
      <c r="I182" t="inlineStr"/>
      <c r="J182" t="inlineStr"/>
      <c r="K182" t="n">
        <v>178.026</v>
      </c>
      <c r="L182" t="inlineStr"/>
      <c r="M182" t="n">
        <v>-9617.156000000001</v>
      </c>
      <c r="N182" t="inlineStr"/>
      <c r="O182" t="n">
        <v>9795.182000000001</v>
      </c>
      <c r="P182" t="inlineStr"/>
      <c r="Q182" t="n">
        <v>101.9</v>
      </c>
      <c r="R182" t="n">
        <v>3680460</v>
      </c>
    </row>
    <row r="183">
      <c r="A183" t="inlineStr"/>
      <c r="B183" t="inlineStr"/>
      <c r="C183" t="inlineStr"/>
      <c r="D183" t="inlineStr"/>
      <c r="E183" t="inlineStr">
        <is>
          <t xml:space="preserve">   A/P Revaluation</t>
        </is>
      </c>
      <c r="F183" t="inlineStr"/>
      <c r="G183" t="inlineStr"/>
      <c r="H183" t="inlineStr"/>
      <c r="I183" t="inlineStr"/>
      <c r="J183" t="inlineStr"/>
      <c r="K183" t="n">
        <v>93610.25199999999</v>
      </c>
      <c r="L183" t="inlineStr"/>
      <c r="M183" t="n">
        <v>-99996.145</v>
      </c>
      <c r="N183" t="inlineStr"/>
      <c r="O183" t="n">
        <v>193606.397</v>
      </c>
      <c r="P183" t="inlineStr"/>
      <c r="Q183" t="n">
        <v>193.6</v>
      </c>
      <c r="R183" t="inlineStr"/>
    </row>
    <row r="184">
      <c r="A184" t="inlineStr"/>
      <c r="B184" t="inlineStr"/>
      <c r="C184" t="inlineStr"/>
      <c r="D184" t="inlineStr"/>
      <c r="E184" t="inlineStr">
        <is>
          <t>Total Accounts Payable</t>
        </is>
      </c>
      <c r="F184" t="inlineStr"/>
      <c r="G184" t="inlineStr"/>
      <c r="H184" t="inlineStr"/>
      <c r="I184" t="inlineStr"/>
      <c r="J184" t="inlineStr"/>
      <c r="K184" t="n">
        <v>-52370067.673</v>
      </c>
      <c r="L184" t="inlineStr"/>
      <c r="M184" t="n">
        <v>-47007684.459</v>
      </c>
      <c r="N184" t="inlineStr"/>
      <c r="O184" t="n">
        <v>-5362383.214</v>
      </c>
      <c r="P184" t="inlineStr"/>
      <c r="Q184" t="n">
        <v>-11.4</v>
      </c>
      <c r="R184" t="inlineStr"/>
    </row>
    <row r="185">
      <c r="A185" t="inlineStr"/>
      <c r="B185" t="inlineStr"/>
      <c r="C185" t="n">
        <v>93</v>
      </c>
      <c r="D185" t="inlineStr"/>
      <c r="E185" t="n">
        <v>3715000</v>
      </c>
      <c r="F185" t="inlineStr"/>
      <c r="G185" t="inlineStr"/>
      <c r="H185" t="inlineStr">
        <is>
          <t>Corporate Income Taxes Payable</t>
        </is>
      </c>
      <c r="I185" t="inlineStr"/>
      <c r="J185" t="inlineStr"/>
      <c r="K185" t="n">
        <v>157216.529</v>
      </c>
      <c r="L185" t="inlineStr"/>
      <c r="M185" t="n">
        <v>-1873000.457</v>
      </c>
      <c r="N185" t="inlineStr"/>
      <c r="O185" t="n">
        <v>2030216.986</v>
      </c>
      <c r="P185" t="inlineStr"/>
      <c r="Q185" t="n">
        <v>108.4</v>
      </c>
      <c r="R185" t="n">
        <v>3715000</v>
      </c>
    </row>
    <row r="186">
      <c r="A186" t="inlineStr"/>
      <c r="B186" t="inlineStr"/>
      <c r="C186" t="n">
        <v>93</v>
      </c>
      <c r="D186" t="inlineStr"/>
      <c r="E186" t="n">
        <v>3715010</v>
      </c>
      <c r="F186" t="inlineStr"/>
      <c r="G186" t="inlineStr"/>
      <c r="H186" t="inlineStr">
        <is>
          <t>Corporation Tax Payable Current Period</t>
        </is>
      </c>
      <c r="I186" t="inlineStr"/>
      <c r="J186" t="inlineStr"/>
      <c r="K186" t="n">
        <v>0</v>
      </c>
      <c r="L186" t="inlineStr"/>
      <c r="M186" t="n">
        <v>3382208.73</v>
      </c>
      <c r="N186" t="inlineStr"/>
      <c r="O186" t="n">
        <v>-3382208.73</v>
      </c>
      <c r="P186" t="inlineStr"/>
      <c r="Q186" t="n">
        <v>-100</v>
      </c>
      <c r="R186" t="n">
        <v>3715010</v>
      </c>
    </row>
    <row r="187">
      <c r="A187" t="inlineStr"/>
      <c r="B187" t="inlineStr"/>
      <c r="C187" t="inlineStr"/>
      <c r="D187" t="inlineStr"/>
      <c r="E187" t="inlineStr">
        <is>
          <t xml:space="preserve">   Corporate Taxes Payable</t>
        </is>
      </c>
      <c r="F187" t="inlineStr"/>
      <c r="G187" t="inlineStr"/>
      <c r="H187" t="inlineStr"/>
      <c r="I187" t="inlineStr"/>
      <c r="J187" t="inlineStr"/>
      <c r="K187" t="n">
        <v>157216.529</v>
      </c>
      <c r="L187" t="inlineStr"/>
      <c r="M187" t="n">
        <v>1509208.273</v>
      </c>
      <c r="N187" t="inlineStr"/>
      <c r="O187" t="n">
        <v>-1351991.744</v>
      </c>
      <c r="P187" t="inlineStr"/>
      <c r="Q187" t="inlineStr"/>
      <c r="R187" t="inlineStr"/>
    </row>
    <row r="188">
      <c r="A188" t="inlineStr"/>
      <c r="B188" t="inlineStr"/>
      <c r="C188" t="n">
        <v>93</v>
      </c>
      <c r="D188" t="inlineStr"/>
      <c r="E188" t="n">
        <v>3720010</v>
      </c>
      <c r="F188" t="inlineStr"/>
      <c r="G188" t="inlineStr"/>
      <c r="H188" t="inlineStr">
        <is>
          <t>Income Tax Payable</t>
        </is>
      </c>
      <c r="I188" t="inlineStr"/>
      <c r="J188" t="inlineStr"/>
      <c r="K188" t="n">
        <v>-364371.735</v>
      </c>
      <c r="L188" t="inlineStr"/>
      <c r="M188" t="n">
        <v>-252295.556</v>
      </c>
      <c r="N188" t="inlineStr"/>
      <c r="O188" t="n">
        <v>-112076.179</v>
      </c>
      <c r="P188" t="inlineStr"/>
      <c r="Q188" t="n">
        <v>-126.2</v>
      </c>
      <c r="R188" t="n">
        <v>3720010</v>
      </c>
    </row>
    <row r="189">
      <c r="A189" t="inlineStr"/>
      <c r="B189" t="inlineStr"/>
      <c r="C189" t="n">
        <v>93</v>
      </c>
      <c r="D189" t="inlineStr"/>
      <c r="E189" t="n">
        <v>3720020</v>
      </c>
      <c r="F189" t="inlineStr"/>
      <c r="G189" t="inlineStr"/>
      <c r="H189" t="inlineStr">
        <is>
          <t>Social Security Payable</t>
        </is>
      </c>
      <c r="I189" t="inlineStr"/>
      <c r="J189" t="inlineStr"/>
      <c r="K189" t="n">
        <v>-2235047.856</v>
      </c>
      <c r="L189" t="inlineStr"/>
      <c r="M189" t="n">
        <v>-2046011.413</v>
      </c>
      <c r="N189" t="inlineStr"/>
      <c r="O189" t="n">
        <v>-189036.443</v>
      </c>
      <c r="P189" t="inlineStr"/>
      <c r="Q189" t="n">
        <v>-44.4</v>
      </c>
      <c r="R189" t="n">
        <v>3720020</v>
      </c>
    </row>
    <row r="190">
      <c r="A190" t="inlineStr"/>
      <c r="B190" t="inlineStr"/>
      <c r="C190" t="n">
        <v>93</v>
      </c>
      <c r="D190" t="inlineStr"/>
      <c r="E190" t="n">
        <v>3720060</v>
      </c>
      <c r="F190" t="inlineStr"/>
      <c r="G190" t="inlineStr"/>
      <c r="H190" t="inlineStr">
        <is>
          <t>Workplace Accident Insurance Payable</t>
        </is>
      </c>
      <c r="I190" t="inlineStr"/>
      <c r="J190" t="inlineStr"/>
      <c r="K190" t="n">
        <v>-111596.082</v>
      </c>
      <c r="L190" t="inlineStr"/>
      <c r="M190" t="n">
        <v>-105364.198</v>
      </c>
      <c r="N190" t="inlineStr"/>
      <c r="O190" t="n">
        <v>-6231.884</v>
      </c>
      <c r="P190" t="inlineStr"/>
      <c r="Q190" t="n">
        <v>-9.199999999999999</v>
      </c>
      <c r="R190" t="n">
        <v>3720060</v>
      </c>
    </row>
    <row r="191">
      <c r="A191" t="inlineStr"/>
      <c r="B191" t="inlineStr"/>
      <c r="C191" t="n">
        <v>93</v>
      </c>
      <c r="D191" t="inlineStr"/>
      <c r="E191" t="n">
        <v>3720090</v>
      </c>
      <c r="F191" t="inlineStr"/>
      <c r="G191" t="inlineStr"/>
      <c r="H191" t="inlineStr">
        <is>
          <t>Other Taxes Payable</t>
        </is>
      </c>
      <c r="I191" t="inlineStr"/>
      <c r="J191" t="inlineStr"/>
      <c r="K191" t="n">
        <v>-491296.252</v>
      </c>
      <c r="L191" t="inlineStr"/>
      <c r="M191" t="n">
        <v>-366117.615</v>
      </c>
      <c r="N191" t="inlineStr"/>
      <c r="O191" t="n">
        <v>-125178.637</v>
      </c>
      <c r="P191" t="inlineStr"/>
      <c r="Q191" t="n">
        <v>-5.9</v>
      </c>
      <c r="R191" t="n">
        <v>3720090</v>
      </c>
    </row>
    <row r="192">
      <c r="A192" t="inlineStr"/>
      <c r="B192" t="inlineStr"/>
      <c r="C192" t="n">
        <v>93</v>
      </c>
      <c r="D192" t="inlineStr"/>
      <c r="E192" t="n">
        <v>3721040</v>
      </c>
      <c r="F192" t="inlineStr"/>
      <c r="G192" t="inlineStr"/>
      <c r="H192" t="inlineStr">
        <is>
          <t>Local Taxes Payable 4</t>
        </is>
      </c>
      <c r="I192" t="inlineStr"/>
      <c r="J192" t="inlineStr"/>
      <c r="K192" t="n">
        <v>-26647.383</v>
      </c>
      <c r="L192" t="inlineStr"/>
      <c r="M192" t="n">
        <v>-66868.152</v>
      </c>
      <c r="N192" t="inlineStr"/>
      <c r="O192" t="n">
        <v>40220.769</v>
      </c>
      <c r="P192" t="inlineStr"/>
      <c r="Q192" t="n">
        <v>-34.2</v>
      </c>
      <c r="R192" t="n">
        <v>3721040</v>
      </c>
    </row>
    <row r="193">
      <c r="A193" t="inlineStr"/>
      <c r="B193" t="inlineStr"/>
      <c r="C193" t="n">
        <v>93</v>
      </c>
      <c r="D193" t="inlineStr"/>
      <c r="E193" t="n">
        <v>3721050</v>
      </c>
      <c r="F193" t="inlineStr"/>
      <c r="G193" t="inlineStr"/>
      <c r="H193" t="inlineStr">
        <is>
          <t>Local Taxes Payable 5</t>
        </is>
      </c>
      <c r="I193" t="inlineStr"/>
      <c r="J193" t="inlineStr"/>
      <c r="K193" t="n">
        <v>-1895.292</v>
      </c>
      <c r="L193" t="inlineStr"/>
      <c r="M193" t="n">
        <v>-1582.507</v>
      </c>
      <c r="N193" t="inlineStr"/>
      <c r="O193" t="n">
        <v>-312.785</v>
      </c>
      <c r="P193" t="inlineStr"/>
      <c r="Q193" t="n">
        <v>60.1</v>
      </c>
      <c r="R193" t="n">
        <v>3721050</v>
      </c>
    </row>
    <row r="194">
      <c r="A194" t="inlineStr"/>
      <c r="B194" t="inlineStr"/>
      <c r="C194" t="n">
        <v>93</v>
      </c>
      <c r="D194" t="inlineStr"/>
      <c r="E194" t="n">
        <v>3721060</v>
      </c>
      <c r="F194" t="inlineStr"/>
      <c r="G194" t="inlineStr"/>
      <c r="H194" t="inlineStr">
        <is>
          <t>Local Taxes Payable 6</t>
        </is>
      </c>
      <c r="I194" t="inlineStr"/>
      <c r="J194" t="inlineStr"/>
      <c r="K194" t="n">
        <v>-52073.954</v>
      </c>
      <c r="L194" t="inlineStr"/>
      <c r="M194" t="n">
        <v>-3758.434</v>
      </c>
      <c r="N194" t="inlineStr"/>
      <c r="O194" t="n">
        <v>-48315.52</v>
      </c>
      <c r="P194" t="inlineStr"/>
      <c r="Q194" t="n">
        <v>-19.8</v>
      </c>
      <c r="R194" t="n">
        <v>3721060</v>
      </c>
    </row>
    <row r="195">
      <c r="A195" t="inlineStr"/>
      <c r="B195" t="inlineStr"/>
      <c r="C195" t="n">
        <v>93</v>
      </c>
      <c r="D195" t="inlineStr"/>
      <c r="E195" t="n">
        <v>3721100</v>
      </c>
      <c r="F195" t="inlineStr"/>
      <c r="G195" t="inlineStr"/>
      <c r="H195" t="inlineStr">
        <is>
          <t>Local Taxes Payable 10</t>
        </is>
      </c>
      <c r="I195" t="inlineStr"/>
      <c r="J195" t="inlineStr"/>
      <c r="K195" t="n">
        <v>1.245</v>
      </c>
      <c r="L195" t="inlineStr"/>
      <c r="M195" t="n">
        <v>1.245</v>
      </c>
      <c r="N195" t="inlineStr"/>
      <c r="O195" t="n">
        <v>0</v>
      </c>
      <c r="P195" t="inlineStr"/>
      <c r="Q195" t="n">
        <v>-1285.5</v>
      </c>
      <c r="R195" t="n">
        <v>3721100</v>
      </c>
    </row>
    <row r="196">
      <c r="A196" t="inlineStr"/>
      <c r="B196" t="inlineStr"/>
      <c r="C196" t="inlineStr"/>
      <c r="D196" t="inlineStr"/>
      <c r="E196" t="inlineStr">
        <is>
          <t xml:space="preserve">   Other Taxes Payable</t>
        </is>
      </c>
      <c r="F196" t="inlineStr"/>
      <c r="G196" t="inlineStr"/>
      <c r="H196" t="inlineStr"/>
      <c r="I196" t="inlineStr"/>
      <c r="J196" t="inlineStr"/>
      <c r="K196" t="n">
        <v>-3282927.309</v>
      </c>
      <c r="L196" t="inlineStr"/>
      <c r="M196" t="n">
        <v>-2841996.63</v>
      </c>
      <c r="N196" t="inlineStr"/>
      <c r="O196" t="n">
        <v>-440930.679</v>
      </c>
      <c r="P196" t="inlineStr"/>
      <c r="Q196" t="inlineStr"/>
      <c r="R196" t="inlineStr"/>
    </row>
    <row r="197">
      <c r="A197" t="inlineStr"/>
      <c r="B197" t="inlineStr"/>
      <c r="C197" t="n">
        <v>93</v>
      </c>
      <c r="D197" t="inlineStr"/>
      <c r="E197" t="n">
        <v>3820020</v>
      </c>
      <c r="F197" t="inlineStr"/>
      <c r="G197" t="inlineStr"/>
      <c r="H197" t="inlineStr">
        <is>
          <t>Accrued Professional Fees</t>
        </is>
      </c>
      <c r="I197" t="inlineStr"/>
      <c r="J197" t="inlineStr"/>
      <c r="K197" t="n">
        <v>-675611.3149999999</v>
      </c>
      <c r="L197" t="inlineStr"/>
      <c r="M197" t="n">
        <v>-416551.209</v>
      </c>
      <c r="N197" t="inlineStr"/>
      <c r="O197" t="n">
        <v>-259060.106</v>
      </c>
      <c r="P197" t="inlineStr"/>
      <c r="Q197" t="n">
        <v>-15.5</v>
      </c>
      <c r="R197" t="n">
        <v>3820020</v>
      </c>
    </row>
    <row r="198">
      <c r="A198" t="inlineStr"/>
      <c r="B198" t="inlineStr"/>
      <c r="C198" t="n">
        <v>93</v>
      </c>
      <c r="D198" t="inlineStr"/>
      <c r="E198" t="n">
        <v>3820030</v>
      </c>
      <c r="F198" t="inlineStr"/>
      <c r="G198" t="inlineStr"/>
      <c r="H198" t="inlineStr">
        <is>
          <t>Accrued Employee Payments</t>
        </is>
      </c>
      <c r="I198" t="inlineStr"/>
      <c r="J198" t="inlineStr"/>
      <c r="K198" t="n">
        <v>-5700511.107</v>
      </c>
      <c r="L198" t="inlineStr"/>
      <c r="M198" t="n">
        <v>-5951113.656</v>
      </c>
      <c r="N198" t="inlineStr"/>
      <c r="O198" t="n">
        <v>250602.549</v>
      </c>
      <c r="P198" t="inlineStr"/>
      <c r="Q198" t="n">
        <v>-62.2</v>
      </c>
      <c r="R198" t="n">
        <v>3820030</v>
      </c>
    </row>
    <row r="199">
      <c r="A199" t="inlineStr"/>
      <c r="B199" t="inlineStr"/>
      <c r="C199" t="n">
        <v>93</v>
      </c>
      <c r="D199" t="inlineStr"/>
      <c r="E199" t="n">
        <v>3820080</v>
      </c>
      <c r="F199" t="inlineStr"/>
      <c r="G199" t="inlineStr"/>
      <c r="H199" t="inlineStr">
        <is>
          <t>Accrued Insurance</t>
        </is>
      </c>
      <c r="I199" t="inlineStr"/>
      <c r="J199" t="inlineStr"/>
      <c r="K199" t="n">
        <v>-4575.411</v>
      </c>
      <c r="L199" t="inlineStr"/>
      <c r="M199" t="n">
        <v>-21122.613</v>
      </c>
      <c r="N199" t="inlineStr"/>
      <c r="O199" t="n">
        <v>16547.202</v>
      </c>
      <c r="P199" t="inlineStr"/>
      <c r="Q199" t="n">
        <v>4.2</v>
      </c>
      <c r="R199" t="n">
        <v>3820080</v>
      </c>
    </row>
    <row r="200">
      <c r="A200" t="inlineStr"/>
      <c r="B200" t="inlineStr"/>
      <c r="C200" t="n">
        <v>93</v>
      </c>
      <c r="D200" t="inlineStr"/>
      <c r="E200" t="n">
        <v>3820090</v>
      </c>
      <c r="F200" t="inlineStr"/>
      <c r="G200" t="inlineStr"/>
      <c r="H200" t="inlineStr">
        <is>
          <t>Other Accrued Expenses</t>
        </is>
      </c>
      <c r="I200" t="inlineStr"/>
      <c r="J200" t="inlineStr"/>
      <c r="K200" t="n">
        <v>-7004560.732</v>
      </c>
      <c r="L200" t="inlineStr"/>
      <c r="M200" t="n">
        <v>-7540467.289</v>
      </c>
      <c r="N200" t="inlineStr"/>
      <c r="O200" t="n">
        <v>535906.557</v>
      </c>
      <c r="P200" t="inlineStr"/>
      <c r="Q200" t="n">
        <v>78.3</v>
      </c>
      <c r="R200" t="n">
        <v>3820090</v>
      </c>
    </row>
    <row r="201">
      <c r="A201" t="inlineStr"/>
      <c r="B201" t="inlineStr"/>
      <c r="C201" t="n">
        <v>93</v>
      </c>
      <c r="D201" t="inlineStr"/>
      <c r="E201" t="n">
        <v>3820110</v>
      </c>
      <c r="F201" t="inlineStr"/>
      <c r="G201" t="inlineStr"/>
      <c r="H201" t="inlineStr">
        <is>
          <t>Accrued YC Royalties Payable</t>
        </is>
      </c>
      <c r="I201" t="inlineStr"/>
      <c r="J201" t="inlineStr"/>
      <c r="K201" t="n">
        <v>-2002511.083</v>
      </c>
      <c r="L201" t="inlineStr"/>
      <c r="M201" t="n">
        <v>-2181178.174</v>
      </c>
      <c r="N201" t="inlineStr"/>
      <c r="O201" t="n">
        <v>178667.091</v>
      </c>
      <c r="P201" t="inlineStr"/>
      <c r="Q201" t="n">
        <v>7.1</v>
      </c>
      <c r="R201" t="n">
        <v>3820110</v>
      </c>
    </row>
    <row r="202">
      <c r="A202" t="inlineStr"/>
      <c r="B202" t="inlineStr"/>
      <c r="C202" t="n">
        <v>93</v>
      </c>
      <c r="D202" t="inlineStr"/>
      <c r="E202" t="n">
        <v>3820150</v>
      </c>
      <c r="F202" t="inlineStr"/>
      <c r="G202" t="inlineStr"/>
      <c r="H202" t="inlineStr">
        <is>
          <t>Overhead costs accruals</t>
        </is>
      </c>
      <c r="I202" t="inlineStr"/>
      <c r="J202" t="inlineStr"/>
      <c r="K202" t="n">
        <v>-8357405.782</v>
      </c>
      <c r="L202" t="inlineStr"/>
      <c r="M202" t="n">
        <v>-265531.098</v>
      </c>
      <c r="N202" t="inlineStr"/>
      <c r="O202" t="n">
        <v>-8091874.684</v>
      </c>
      <c r="P202" t="inlineStr"/>
      <c r="Q202" t="n">
        <v>8.199999999999999</v>
      </c>
      <c r="R202" t="n">
        <v>3820150</v>
      </c>
    </row>
    <row r="203">
      <c r="A203" t="inlineStr"/>
      <c r="B203" t="inlineStr"/>
      <c r="C203" t="n">
        <v>93</v>
      </c>
      <c r="D203" t="inlineStr"/>
      <c r="E203" t="n">
        <v>3820160</v>
      </c>
      <c r="F203" t="inlineStr"/>
      <c r="G203" t="inlineStr"/>
      <c r="H203" t="inlineStr">
        <is>
          <t>Accruals Bonus Central</t>
        </is>
      </c>
      <c r="I203" t="inlineStr"/>
      <c r="J203" t="inlineStr"/>
      <c r="K203" t="n">
        <v>-517463.036</v>
      </c>
      <c r="L203" t="inlineStr"/>
      <c r="M203" t="n">
        <v>-485773.169</v>
      </c>
      <c r="N203" t="inlineStr"/>
      <c r="O203" t="n">
        <v>-31689.867</v>
      </c>
      <c r="P203" t="inlineStr"/>
      <c r="Q203" t="n">
        <v>-3047.4</v>
      </c>
      <c r="R203" t="n">
        <v>3820160</v>
      </c>
    </row>
    <row r="204">
      <c r="A204" t="inlineStr"/>
      <c r="B204" t="inlineStr"/>
      <c r="C204" t="n">
        <v>93</v>
      </c>
      <c r="D204" t="inlineStr"/>
      <c r="E204" t="n">
        <v>3820360</v>
      </c>
      <c r="F204" t="inlineStr"/>
      <c r="G204" t="inlineStr"/>
      <c r="H204" t="inlineStr">
        <is>
          <t>Acc Expense Eur SBU</t>
        </is>
      </c>
      <c r="I204" t="inlineStr"/>
      <c r="J204" t="inlineStr"/>
      <c r="K204" t="n">
        <v>-5674064.448</v>
      </c>
      <c r="L204" t="inlineStr"/>
      <c r="M204" t="n">
        <v>-6844198.468</v>
      </c>
      <c r="N204" t="inlineStr"/>
      <c r="O204" t="n">
        <v>1170134.02</v>
      </c>
      <c r="P204" t="inlineStr"/>
      <c r="Q204" t="n">
        <v>-6.5</v>
      </c>
      <c r="R204" t="n">
        <v>3820360</v>
      </c>
    </row>
    <row r="205">
      <c r="A205" t="inlineStr"/>
      <c r="B205" t="inlineStr"/>
      <c r="C205" t="n">
        <v>93</v>
      </c>
      <c r="D205" t="inlineStr"/>
      <c r="E205" t="n">
        <v>3825360</v>
      </c>
      <c r="F205" t="inlineStr"/>
      <c r="G205" t="inlineStr"/>
      <c r="H205" t="inlineStr">
        <is>
          <t>Accrued Interest Exp SBU</t>
        </is>
      </c>
      <c r="I205" t="inlineStr"/>
      <c r="J205" t="inlineStr"/>
      <c r="K205" t="n">
        <v>-822783.379</v>
      </c>
      <c r="L205" t="inlineStr"/>
      <c r="M205" t="n">
        <v>-383601.969</v>
      </c>
      <c r="N205" t="inlineStr"/>
      <c r="O205" t="n">
        <v>-439181.41</v>
      </c>
      <c r="P205" t="inlineStr"/>
      <c r="Q205" t="n">
        <v>30.4</v>
      </c>
      <c r="R205" t="n">
        <v>3825360</v>
      </c>
    </row>
    <row r="206">
      <c r="A206" t="inlineStr"/>
      <c r="B206" t="inlineStr"/>
      <c r="C206" t="inlineStr"/>
      <c r="D206" t="inlineStr"/>
      <c r="E206" t="inlineStr">
        <is>
          <t xml:space="preserve">   Accrued Expenses</t>
        </is>
      </c>
      <c r="F206" t="inlineStr"/>
      <c r="G206" t="inlineStr"/>
      <c r="H206" t="inlineStr"/>
      <c r="I206" t="inlineStr"/>
      <c r="J206" t="inlineStr"/>
      <c r="K206" t="n">
        <v>-30759486.293</v>
      </c>
      <c r="L206" t="inlineStr"/>
      <c r="M206" t="n">
        <v>-24089537.645</v>
      </c>
      <c r="N206" t="inlineStr"/>
      <c r="O206" t="n">
        <v>-6669948.648</v>
      </c>
      <c r="P206" t="inlineStr"/>
      <c r="Q206" t="n">
        <v>-114.5</v>
      </c>
      <c r="R206" t="inlineStr"/>
    </row>
    <row r="207">
      <c r="A207" t="inlineStr"/>
      <c r="B207" t="inlineStr"/>
      <c r="C207" t="n">
        <v>93</v>
      </c>
      <c r="D207" t="inlineStr"/>
      <c r="E207" t="n">
        <v>3825000</v>
      </c>
      <c r="F207" t="inlineStr"/>
      <c r="G207" t="inlineStr"/>
      <c r="H207" t="inlineStr">
        <is>
          <t>Deferred Income</t>
        </is>
      </c>
      <c r="I207" t="inlineStr"/>
      <c r="J207" t="inlineStr"/>
      <c r="K207" t="n">
        <v>-6.765</v>
      </c>
      <c r="L207" t="inlineStr"/>
      <c r="M207" t="n">
        <v>-14034.795</v>
      </c>
      <c r="N207" t="inlineStr"/>
      <c r="O207" t="n">
        <v>14028.03</v>
      </c>
      <c r="P207" t="inlineStr"/>
      <c r="Q207" t="n">
        <v>-23.9</v>
      </c>
      <c r="R207" t="n">
        <v>3825000</v>
      </c>
    </row>
    <row r="208">
      <c r="A208" t="inlineStr"/>
      <c r="B208" t="inlineStr"/>
      <c r="C208" t="inlineStr"/>
      <c r="D208" t="inlineStr"/>
      <c r="E208" t="inlineStr">
        <is>
          <t xml:space="preserve">   Deferred Income</t>
        </is>
      </c>
      <c r="F208" t="inlineStr"/>
      <c r="G208" t="inlineStr"/>
      <c r="H208" t="inlineStr"/>
      <c r="I208" t="inlineStr"/>
      <c r="J208" t="inlineStr"/>
      <c r="K208" t="n">
        <v>-6.765</v>
      </c>
      <c r="L208" t="inlineStr"/>
      <c r="M208" t="n">
        <v>-14034.795</v>
      </c>
      <c r="N208" t="inlineStr"/>
      <c r="O208" t="n">
        <v>14028.03</v>
      </c>
      <c r="P208" t="inlineStr"/>
      <c r="Q208" t="n">
        <v>100</v>
      </c>
      <c r="R208" t="inlineStr"/>
    </row>
    <row r="209">
      <c r="A209" t="inlineStr"/>
      <c r="B209" t="inlineStr"/>
      <c r="C209" t="n">
        <v>93</v>
      </c>
      <c r="D209" t="inlineStr"/>
      <c r="E209" t="n">
        <v>3860000</v>
      </c>
      <c r="F209" t="inlineStr"/>
      <c r="G209" t="inlineStr"/>
      <c r="H209" t="inlineStr">
        <is>
          <t>Other Creditors - Third Party</t>
        </is>
      </c>
      <c r="I209" t="inlineStr"/>
      <c r="J209" t="inlineStr"/>
      <c r="K209" t="n">
        <v>14329.629</v>
      </c>
      <c r="L209" t="inlineStr"/>
      <c r="M209" t="n">
        <v>3033.418</v>
      </c>
      <c r="N209" t="inlineStr"/>
      <c r="O209" t="n">
        <v>11296.211</v>
      </c>
      <c r="P209" t="inlineStr"/>
      <c r="Q209" t="n">
        <v>100</v>
      </c>
      <c r="R209" t="n">
        <v>3860000</v>
      </c>
    </row>
    <row r="210">
      <c r="A210" t="inlineStr"/>
      <c r="B210" t="inlineStr"/>
      <c r="C210" t="n">
        <v>93</v>
      </c>
      <c r="D210" t="inlineStr"/>
      <c r="E210" t="n">
        <v>3888000</v>
      </c>
      <c r="F210" t="inlineStr"/>
      <c r="G210" t="inlineStr"/>
      <c r="H210" t="inlineStr">
        <is>
          <t>Balance Transfer Clearing Account</t>
        </is>
      </c>
      <c r="I210" t="inlineStr"/>
      <c r="J210" t="inlineStr"/>
      <c r="K210" t="n">
        <v>0</v>
      </c>
      <c r="L210" t="inlineStr"/>
      <c r="M210" t="n">
        <v>-7207.6</v>
      </c>
      <c r="N210" t="inlineStr"/>
      <c r="O210" t="n">
        <v>7207.6</v>
      </c>
      <c r="P210" t="inlineStr"/>
      <c r="Q210" t="n">
        <v>372.4</v>
      </c>
      <c r="R210" t="n">
        <v>3888000</v>
      </c>
    </row>
    <row r="211">
      <c r="A211" t="inlineStr"/>
      <c r="B211" t="inlineStr"/>
      <c r="C211" t="n">
        <v>93</v>
      </c>
      <c r="D211" t="inlineStr"/>
      <c r="E211" t="n">
        <v>3889010</v>
      </c>
      <c r="F211" t="inlineStr"/>
      <c r="G211" t="inlineStr"/>
      <c r="H211" t="inlineStr">
        <is>
          <t>Salaries Clearing Account</t>
        </is>
      </c>
      <c r="I211" t="inlineStr"/>
      <c r="J211" t="inlineStr"/>
      <c r="K211" t="n">
        <v>-2184470.62</v>
      </c>
      <c r="L211" t="inlineStr"/>
      <c r="M211" t="n">
        <v>-341177.471</v>
      </c>
      <c r="N211" t="inlineStr"/>
      <c r="O211" t="n">
        <v>-1843293.149</v>
      </c>
      <c r="P211" t="inlineStr"/>
      <c r="Q211" t="n">
        <v>100</v>
      </c>
      <c r="R211" t="n">
        <v>3889010</v>
      </c>
    </row>
    <row r="212">
      <c r="A212" t="inlineStr"/>
      <c r="B212" t="inlineStr"/>
      <c r="C212" t="inlineStr"/>
      <c r="D212" t="inlineStr"/>
      <c r="E212" t="inlineStr">
        <is>
          <t xml:space="preserve">   Other Creditors</t>
        </is>
      </c>
      <c r="F212" t="inlineStr"/>
      <c r="G212" t="inlineStr"/>
      <c r="H212" t="inlineStr"/>
      <c r="I212" t="inlineStr"/>
      <c r="J212" t="inlineStr"/>
      <c r="K212" t="n">
        <v>-2170140.991</v>
      </c>
      <c r="L212" t="inlineStr"/>
      <c r="M212" t="n">
        <v>-345351.653</v>
      </c>
      <c r="N212" t="inlineStr"/>
      <c r="O212" t="n">
        <v>-1824789.338</v>
      </c>
      <c r="P212" t="inlineStr"/>
      <c r="Q212" t="n">
        <v>-540.3</v>
      </c>
      <c r="R212" t="inlineStr"/>
    </row>
    <row r="213">
      <c r="A213" t="inlineStr"/>
      <c r="B213" t="inlineStr"/>
      <c r="C213" t="inlineStr"/>
      <c r="D213" t="inlineStr"/>
      <c r="E213" t="inlineStr">
        <is>
          <t>Total Other Creditors</t>
        </is>
      </c>
      <c r="F213" t="inlineStr"/>
      <c r="G213" t="inlineStr"/>
      <c r="H213" t="inlineStr"/>
      <c r="I213" t="inlineStr"/>
      <c r="J213" t="inlineStr"/>
      <c r="K213" t="n">
        <v>-36055344.829</v>
      </c>
      <c r="L213" t="inlineStr"/>
      <c r="M213" t="n">
        <v>-25781712.45</v>
      </c>
      <c r="N213" t="inlineStr"/>
      <c r="O213" t="n">
        <v>-10273632.379</v>
      </c>
      <c r="P213" t="inlineStr"/>
      <c r="Q213" t="n">
        <v>-528.4</v>
      </c>
      <c r="R213" t="inlineStr"/>
    </row>
    <row r="214">
      <c r="A214" t="inlineStr"/>
      <c r="B214" t="inlineStr"/>
      <c r="C214" t="inlineStr"/>
      <c r="D214" t="inlineStr"/>
      <c r="E214" t="inlineStr">
        <is>
          <t>Total Current Liabilities</t>
        </is>
      </c>
      <c r="F214" t="inlineStr"/>
      <c r="G214" t="inlineStr"/>
      <c r="H214" t="inlineStr"/>
      <c r="I214" t="inlineStr"/>
      <c r="J214" t="inlineStr"/>
      <c r="K214" t="n">
        <v>-125541179.954</v>
      </c>
      <c r="L214" t="inlineStr"/>
      <c r="M214" t="n">
        <v>-109498891.319</v>
      </c>
      <c r="N214" t="inlineStr"/>
      <c r="O214" t="n">
        <v>-16042288.635</v>
      </c>
      <c r="P214" t="inlineStr"/>
      <c r="Q214" t="n">
        <v>-38.5</v>
      </c>
      <c r="R214" t="inlineStr"/>
    </row>
    <row r="215">
      <c r="A215" t="inlineStr"/>
      <c r="B215" t="inlineStr"/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n">
        <v>-14.3</v>
      </c>
      <c r="R215" t="inlineStr"/>
    </row>
    <row r="216">
      <c r="A216" t="inlineStr"/>
      <c r="B216" t="inlineStr"/>
      <c r="C216" t="n">
        <v>93</v>
      </c>
      <c r="D216" t="inlineStr"/>
      <c r="E216" t="n">
        <v>4120000</v>
      </c>
      <c r="F216" t="inlineStr"/>
      <c r="G216" t="inlineStr"/>
      <c r="H216" t="inlineStr">
        <is>
          <t>Finance Leases</t>
        </is>
      </c>
      <c r="I216" t="inlineStr"/>
      <c r="J216" t="inlineStr"/>
      <c r="K216" t="n">
        <v>-17752723.04</v>
      </c>
      <c r="L216" t="inlineStr"/>
      <c r="M216" t="n">
        <v>-21346537.781</v>
      </c>
      <c r="N216" t="inlineStr"/>
      <c r="O216" t="n">
        <v>3593814.741</v>
      </c>
      <c r="P216" t="inlineStr"/>
      <c r="Q216" t="inlineStr"/>
      <c r="R216" t="n">
        <v>4120000</v>
      </c>
    </row>
    <row r="217">
      <c r="A217" t="inlineStr"/>
      <c r="B217" t="inlineStr"/>
      <c r="C217" t="inlineStr"/>
      <c r="D217" t="inlineStr"/>
      <c r="E217" t="inlineStr">
        <is>
          <t xml:space="preserve">   Finance Leases Due in Over a Year</t>
        </is>
      </c>
      <c r="F217" t="inlineStr"/>
      <c r="G217" t="inlineStr"/>
      <c r="H217" t="inlineStr"/>
      <c r="I217" t="inlineStr"/>
      <c r="J217" t="inlineStr"/>
      <c r="K217" t="n">
        <v>-17752723.04</v>
      </c>
      <c r="L217" t="inlineStr"/>
      <c r="M217" t="n">
        <v>-21346537.781</v>
      </c>
      <c r="N217" t="inlineStr"/>
      <c r="O217" t="n">
        <v>3593814.741</v>
      </c>
      <c r="P217" t="inlineStr"/>
      <c r="Q217" t="n">
        <v>16.8</v>
      </c>
      <c r="R217" t="inlineStr">
        <is>
          <t>*5*</t>
        </is>
      </c>
    </row>
    <row r="218">
      <c r="A218" t="inlineStr"/>
      <c r="B218" t="inlineStr"/>
      <c r="C218" t="inlineStr"/>
      <c r="D218" t="inlineStr"/>
      <c r="E218" t="inlineStr">
        <is>
          <t>Total Creditors Falling Due in Over a Year</t>
        </is>
      </c>
      <c r="F218" t="inlineStr"/>
      <c r="G218" t="inlineStr"/>
      <c r="H218" t="inlineStr"/>
      <c r="I218" t="inlineStr"/>
      <c r="J218" t="inlineStr"/>
      <c r="K218" t="n">
        <v>-17752723.04</v>
      </c>
      <c r="L218" t="inlineStr"/>
      <c r="M218" t="n">
        <v>-21346537.781</v>
      </c>
      <c r="N218" t="inlineStr"/>
      <c r="O218" t="n">
        <v>3593814.741</v>
      </c>
      <c r="P218" t="inlineStr"/>
      <c r="Q218" t="n">
        <v>16.8</v>
      </c>
      <c r="R218" t="inlineStr">
        <is>
          <t>*4*</t>
        </is>
      </c>
    </row>
    <row r="219">
      <c r="A219" t="inlineStr"/>
      <c r="B219" t="inlineStr"/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n">
        <v>16.8</v>
      </c>
      <c r="R219" t="inlineStr"/>
    </row>
    <row r="220">
      <c r="A220" t="inlineStr"/>
      <c r="B220" t="inlineStr"/>
      <c r="C220" t="n">
        <v>93</v>
      </c>
      <c r="D220" t="inlineStr"/>
      <c r="E220" t="n">
        <v>4315000</v>
      </c>
      <c r="F220" t="inlineStr"/>
      <c r="G220" t="inlineStr"/>
      <c r="H220" t="inlineStr">
        <is>
          <t>Legal Claims</t>
        </is>
      </c>
      <c r="I220" t="inlineStr"/>
      <c r="J220" t="inlineStr"/>
      <c r="K220" t="n">
        <v>-1258143.678</v>
      </c>
      <c r="L220" t="inlineStr"/>
      <c r="M220" t="n">
        <v>-1258143.678</v>
      </c>
      <c r="N220" t="inlineStr"/>
      <c r="O220" t="n">
        <v>0</v>
      </c>
      <c r="P220" t="inlineStr"/>
      <c r="Q220" t="inlineStr"/>
      <c r="R220" t="n">
        <v>4315000</v>
      </c>
    </row>
    <row r="221">
      <c r="A221" t="inlineStr"/>
      <c r="B221" t="inlineStr"/>
      <c r="C221" t="n">
        <v>93</v>
      </c>
      <c r="D221" t="inlineStr"/>
      <c r="E221" t="n">
        <v>4321000</v>
      </c>
      <c r="F221" t="inlineStr"/>
      <c r="G221" t="inlineStr"/>
      <c r="H221" t="inlineStr">
        <is>
          <t>Provisions for other  long-term employe</t>
        </is>
      </c>
      <c r="I221" t="inlineStr"/>
      <c r="J221" t="inlineStr"/>
      <c r="K221" t="n">
        <v>-2078395.859</v>
      </c>
      <c r="L221" t="inlineStr"/>
      <c r="M221" t="n">
        <v>-1658406.811</v>
      </c>
      <c r="N221" t="inlineStr"/>
      <c r="O221" t="n">
        <v>-419989.048</v>
      </c>
      <c r="P221" t="inlineStr"/>
      <c r="Q221" t="inlineStr"/>
      <c r="R221" t="n">
        <v>4321000</v>
      </c>
    </row>
    <row r="222">
      <c r="A222" t="inlineStr"/>
      <c r="B222" t="inlineStr"/>
      <c r="C222" t="inlineStr"/>
      <c r="D222" t="inlineStr"/>
      <c r="E222" t="inlineStr">
        <is>
          <t xml:space="preserve">   Other Provisions</t>
        </is>
      </c>
      <c r="F222" t="inlineStr"/>
      <c r="G222" t="inlineStr"/>
      <c r="H222" t="inlineStr"/>
      <c r="I222" t="inlineStr"/>
      <c r="J222" t="inlineStr"/>
      <c r="K222" t="n">
        <v>-3336539.537</v>
      </c>
      <c r="L222" t="inlineStr"/>
      <c r="M222" t="n">
        <v>-2916550.489</v>
      </c>
      <c r="N222" t="inlineStr"/>
      <c r="O222" t="n">
        <v>-419989.048</v>
      </c>
      <c r="P222" t="inlineStr"/>
      <c r="Q222" t="n">
        <v>-25.3</v>
      </c>
      <c r="R222" t="inlineStr">
        <is>
          <t>*4*</t>
        </is>
      </c>
    </row>
    <row r="223">
      <c r="A223" t="inlineStr"/>
      <c r="B223" t="inlineStr"/>
      <c r="C223" t="inlineStr"/>
      <c r="D223" t="inlineStr"/>
      <c r="E223" t="inlineStr">
        <is>
          <t>Provisions and Charges - Total</t>
        </is>
      </c>
      <c r="F223" t="inlineStr"/>
      <c r="G223" t="inlineStr"/>
      <c r="H223" t="inlineStr"/>
      <c r="I223" t="inlineStr"/>
      <c r="J223" t="inlineStr"/>
      <c r="K223" t="n">
        <v>-3336539.537</v>
      </c>
      <c r="L223" t="inlineStr"/>
      <c r="M223" t="n">
        <v>-2916550.489</v>
      </c>
      <c r="N223" t="inlineStr"/>
      <c r="O223" t="n">
        <v>-419989.048</v>
      </c>
      <c r="P223" t="inlineStr"/>
      <c r="Q223" t="n">
        <v>-14.4</v>
      </c>
      <c r="R223" t="inlineStr"/>
    </row>
    <row r="224">
      <c r="A224" t="inlineStr"/>
      <c r="B224" t="inlineStr"/>
      <c r="C224" t="inlineStr"/>
      <c r="D224" t="inlineStr"/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n">
        <v>-14.4</v>
      </c>
      <c r="R224" t="inlineStr"/>
    </row>
    <row r="225">
      <c r="A225" t="inlineStr"/>
      <c r="B225" t="inlineStr"/>
      <c r="C225" t="inlineStr"/>
      <c r="D225" t="inlineStr"/>
      <c r="E225" t="inlineStr">
        <is>
          <t>TOTAL  L I A B I L I T I E S</t>
        </is>
      </c>
      <c r="F225" t="inlineStr"/>
      <c r="G225" t="inlineStr"/>
      <c r="H225" t="inlineStr"/>
      <c r="I225" t="inlineStr"/>
      <c r="J225" t="inlineStr"/>
      <c r="K225" t="n">
        <v>-146630442.531</v>
      </c>
      <c r="L225" t="inlineStr"/>
      <c r="M225" t="n">
        <v>-133761979.589</v>
      </c>
      <c r="N225" t="inlineStr"/>
      <c r="O225" t="n">
        <v>-12868462.942</v>
      </c>
      <c r="P225" t="inlineStr"/>
      <c r="Q225" t="inlineStr"/>
      <c r="R225" t="inlineStr"/>
    </row>
    <row r="226">
      <c r="A226" t="inlineStr"/>
      <c r="B226" t="inlineStr"/>
      <c r="C226" t="inlineStr"/>
      <c r="D226" t="inlineStr"/>
      <c r="E226">
        <f>====================</f>
        <v/>
      </c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n">
        <v>-9.4</v>
      </c>
      <c r="R226" t="inlineStr"/>
    </row>
    <row r="227">
      <c r="A227" t="inlineStr"/>
      <c r="B227" t="inlineStr"/>
      <c r="C227" t="inlineStr"/>
      <c r="D227" t="inlineStr"/>
      <c r="E227" t="inlineStr"/>
      <c r="F227" t="inlineStr"/>
      <c r="G227" t="inlineStr"/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</row>
    <row r="228">
      <c r="A228" t="inlineStr"/>
      <c r="B228" t="inlineStr"/>
      <c r="C228" t="inlineStr"/>
      <c r="D228" t="inlineStr"/>
      <c r="E228" t="inlineStr">
        <is>
          <t>T O T A L  N E T  A S S E T S</t>
        </is>
      </c>
      <c r="F228" t="inlineStr"/>
      <c r="G228" t="inlineStr"/>
      <c r="H228" t="inlineStr"/>
      <c r="I228" t="inlineStr"/>
      <c r="J228" t="inlineStr"/>
      <c r="K228" t="n">
        <v>11055457.795</v>
      </c>
      <c r="L228" t="inlineStr"/>
      <c r="M228" t="n">
        <v>7490771.773</v>
      </c>
      <c r="N228" t="inlineStr"/>
      <c r="O228" t="n">
        <v>3564686.022</v>
      </c>
      <c r="P228" t="inlineStr"/>
      <c r="Q228" t="inlineStr"/>
      <c r="R228" t="inlineStr">
        <is>
          <t>*4*</t>
        </is>
      </c>
    </row>
    <row r="229">
      <c r="A229" t="inlineStr"/>
      <c r="B229" t="inlineStr"/>
      <c r="C229" t="inlineStr"/>
      <c r="D229" t="inlineStr"/>
      <c r="E229">
        <f>=============================</f>
        <v/>
      </c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n">
        <v>36.4</v>
      </c>
      <c r="R229" t="inlineStr">
        <is>
          <t>*3*</t>
        </is>
      </c>
    </row>
    <row r="230">
      <c r="A230" t="inlineStr"/>
      <c r="B230" t="inlineStr"/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</row>
    <row r="231">
      <c r="A231" t="inlineStr"/>
      <c r="B231" t="inlineStr"/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>
        <is>
          <t>*2*</t>
        </is>
      </c>
    </row>
    <row r="232">
      <c r="A232" t="inlineStr"/>
      <c r="B232" t="inlineStr"/>
      <c r="C232" t="inlineStr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</row>
    <row r="233">
      <c r="A233" t="inlineStr"/>
      <c r="B233" t="inlineStr"/>
      <c r="C233" t="inlineStr"/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</row>
    <row r="234">
      <c r="A234" t="inlineStr">
        <is>
          <t>YAZAKI APTunisia S.a.r.l.             Financial Statement Yazaki Standard Version YZK1            Time 03:34:29     Date  06.04.2024</t>
        </is>
      </c>
      <c r="B234" t="inlineStr"/>
      <c r="C234" t="inlineStr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>
        <is>
          <t>*1*</t>
        </is>
      </c>
    </row>
    <row r="235">
      <c r="A235" t="inlineStr">
        <is>
          <t>Bizerte                                                                                           RFBILA00/SMIRANAR Page           2</t>
        </is>
      </c>
      <c r="B235" t="inlineStr"/>
      <c r="C235" t="inlineStr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</row>
    <row r="236">
      <c r="A236" t="inlineStr"/>
      <c r="B236" t="inlineStr"/>
      <c r="C236" t="inlineStr"/>
      <c r="D236" t="inlineStr"/>
      <c r="E236" t="inlineStr"/>
      <c r="F236" t="n">
        <v>93</v>
      </c>
      <c r="G236" t="inlineStr">
        <is>
          <t>Business area</t>
        </is>
      </c>
      <c r="H236" t="inlineStr"/>
      <c r="I236" t="inlineStr">
        <is>
          <t>****</t>
        </is>
      </c>
      <c r="J236" t="inlineStr"/>
      <c r="K236" t="inlineStr"/>
      <c r="L236" t="inlineStr"/>
      <c r="M236" t="inlineStr"/>
      <c r="N236" t="inlineStr">
        <is>
          <t>Amounts in</t>
        </is>
      </c>
      <c r="O236" t="inlineStr"/>
      <c r="P236" t="inlineStr"/>
      <c r="Q236" t="inlineStr"/>
      <c r="R236" t="inlineStr"/>
    </row>
    <row r="237">
      <c r="A237" t="inlineStr">
        <is>
          <t>Company code</t>
        </is>
      </c>
      <c r="B237" t="inlineStr"/>
      <c r="C237" t="inlineStr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>
        <is>
          <t>TND</t>
        </is>
      </c>
      <c r="Q237" t="inlineStr"/>
      <c r="R237" t="inlineStr"/>
    </row>
    <row r="238">
      <c r="A238" t="inlineStr"/>
      <c r="B238" t="inlineStr"/>
      <c r="C238" t="inlineStr">
        <is>
          <t>Comp</t>
        </is>
      </c>
      <c r="D238" t="inlineStr">
        <is>
          <t>Bus.</t>
        </is>
      </c>
      <c r="E238" t="inlineStr">
        <is>
          <t>Texts</t>
        </is>
      </c>
      <c r="F238" t="inlineStr"/>
      <c r="G238" t="inlineStr"/>
      <c r="H238" t="inlineStr"/>
      <c r="I238" t="inlineStr"/>
      <c r="J238" t="inlineStr">
        <is>
          <t>Reporting period</t>
        </is>
      </c>
      <c r="K238" t="inlineStr"/>
      <c r="L238" t="inlineStr">
        <is>
          <t>Comparison period</t>
        </is>
      </c>
      <c r="M238" t="inlineStr"/>
      <c r="N238" t="inlineStr"/>
      <c r="O238" t="inlineStr">
        <is>
          <t xml:space="preserve">       Absolute</t>
        </is>
      </c>
      <c r="P238" t="inlineStr"/>
      <c r="Q238" t="inlineStr"/>
      <c r="R238" t="inlineStr"/>
    </row>
    <row r="239">
      <c r="A239" t="inlineStr"/>
      <c r="B239" t="inlineStr">
        <is>
          <t>C</t>
        </is>
      </c>
      <c r="C239" t="inlineStr">
        <is>
          <t>code</t>
        </is>
      </c>
      <c r="D239" t="inlineStr">
        <is>
          <t>area</t>
        </is>
      </c>
      <c r="E239" t="inlineStr"/>
      <c r="F239" t="inlineStr"/>
      <c r="G239" t="inlineStr"/>
      <c r="H239" t="inlineStr"/>
      <c r="I239" t="inlineStr"/>
      <c r="J239" t="inlineStr">
        <is>
          <t>(01.2023-16.2023)</t>
        </is>
      </c>
      <c r="K239" t="inlineStr"/>
      <c r="L239" t="inlineStr">
        <is>
          <t>(012022-162022)</t>
        </is>
      </c>
      <c r="M239" t="inlineStr"/>
      <c r="N239" t="inlineStr"/>
      <c r="O239" t="inlineStr">
        <is>
          <t xml:space="preserve">     difference</t>
        </is>
      </c>
      <c r="P239" t="inlineStr"/>
      <c r="Q239" t="inlineStr">
        <is>
          <t xml:space="preserve">   Rel</t>
        </is>
      </c>
      <c r="R239" t="inlineStr"/>
    </row>
    <row r="240">
      <c r="A240" t="inlineStr"/>
      <c r="B240" t="inlineStr">
        <is>
          <t>F</t>
        </is>
      </c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>
        <is>
          <t xml:space="preserve">   dif</t>
        </is>
      </c>
      <c r="R240" t="inlineStr"/>
    </row>
    <row r="241">
      <c r="A241" t="inlineStr"/>
      <c r="B241" t="inlineStr"/>
      <c r="C241" t="inlineStr"/>
      <c r="D241" t="inlineStr"/>
      <c r="E241" t="inlineStr">
        <is>
          <t>F U N D E D  B Y</t>
        </is>
      </c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</row>
    <row r="242">
      <c r="A242" t="inlineStr"/>
      <c r="B242" t="inlineStr"/>
      <c r="C242" t="inlineStr"/>
      <c r="D242" t="inlineStr"/>
      <c r="E242">
        <f> = = = = = = = =</f>
        <v/>
      </c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</row>
    <row r="243">
      <c r="A243" t="inlineStr"/>
      <c r="B243" t="inlineStr"/>
      <c r="C243" t="n">
        <v>93</v>
      </c>
      <c r="D243" t="inlineStr"/>
      <c r="E243" t="n">
        <v>4410000</v>
      </c>
      <c r="F243" t="inlineStr"/>
      <c r="G243" t="inlineStr"/>
      <c r="H243" t="inlineStr">
        <is>
          <t>Ordinary Share Capital</t>
        </is>
      </c>
      <c r="I243" t="inlineStr"/>
      <c r="J243" t="inlineStr"/>
      <c r="K243" t="n">
        <v>-10000</v>
      </c>
      <c r="L243" t="inlineStr"/>
      <c r="M243" t="n">
        <v>-10000</v>
      </c>
      <c r="N243" t="inlineStr"/>
      <c r="O243" t="n">
        <v>0</v>
      </c>
      <c r="P243" t="inlineStr"/>
      <c r="Q243" t="inlineStr"/>
      <c r="R243" t="inlineStr"/>
    </row>
    <row r="244">
      <c r="A244" t="inlineStr"/>
      <c r="B244" t="inlineStr"/>
      <c r="C244" t="inlineStr"/>
      <c r="D244" t="inlineStr"/>
      <c r="E244" t="inlineStr">
        <is>
          <t xml:space="preserve">   Share Capital</t>
        </is>
      </c>
      <c r="F244" t="inlineStr"/>
      <c r="G244" t="inlineStr"/>
      <c r="H244" t="inlineStr"/>
      <c r="I244" t="inlineStr"/>
      <c r="J244" t="inlineStr"/>
      <c r="K244" t="n">
        <v>-10000</v>
      </c>
      <c r="L244" t="inlineStr"/>
      <c r="M244" t="n">
        <v>-10000</v>
      </c>
      <c r="N244" t="inlineStr"/>
      <c r="O244" t="n">
        <v>0</v>
      </c>
      <c r="P244" t="inlineStr"/>
      <c r="Q244" t="inlineStr"/>
      <c r="R244" t="inlineStr">
        <is>
          <t>Sumtn</t>
        </is>
      </c>
    </row>
    <row r="245">
      <c r="A245" t="inlineStr"/>
      <c r="B245" t="inlineStr"/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>
        <is>
          <t>level</t>
        </is>
      </c>
    </row>
    <row r="246">
      <c r="A246" t="inlineStr"/>
      <c r="B246" t="inlineStr"/>
      <c r="C246" t="n">
        <v>93</v>
      </c>
      <c r="D246" t="inlineStr"/>
      <c r="E246" t="n">
        <v>4520000</v>
      </c>
      <c r="F246" t="inlineStr"/>
      <c r="G246" t="inlineStr"/>
      <c r="H246" t="inlineStr">
        <is>
          <t>Retained earnings</t>
        </is>
      </c>
      <c r="I246" t="inlineStr"/>
      <c r="J246" t="inlineStr"/>
      <c r="K246" t="n">
        <v>-22309473.943</v>
      </c>
      <c r="L246" t="inlineStr"/>
      <c r="M246" t="n">
        <v>-15957251.089</v>
      </c>
      <c r="N246" t="inlineStr"/>
      <c r="O246" t="n">
        <v>-6352222.854</v>
      </c>
      <c r="P246" t="inlineStr"/>
      <c r="Q246" t="inlineStr"/>
      <c r="R246" t="n">
        <v>4520000</v>
      </c>
    </row>
    <row r="247">
      <c r="A247" t="inlineStr"/>
      <c r="B247" t="inlineStr"/>
      <c r="C247" t="n">
        <v>93</v>
      </c>
      <c r="D247" t="inlineStr">
        <is>
          <t>BE04</t>
        </is>
      </c>
      <c r="E247" t="n">
        <v>4520000</v>
      </c>
      <c r="F247" t="inlineStr"/>
      <c r="G247" t="inlineStr"/>
      <c r="H247" t="inlineStr">
        <is>
          <t>Retained earnings</t>
        </is>
      </c>
      <c r="I247" t="inlineStr"/>
      <c r="J247" t="inlineStr"/>
      <c r="K247" t="n">
        <v>10161.102</v>
      </c>
      <c r="L247" t="inlineStr"/>
      <c r="M247" t="n">
        <v>10161.102</v>
      </c>
      <c r="N247" t="inlineStr"/>
      <c r="O247" t="n">
        <v>0</v>
      </c>
      <c r="P247" t="inlineStr"/>
      <c r="Q247" t="n">
        <v>-39.8</v>
      </c>
      <c r="R247" t="inlineStr"/>
    </row>
    <row r="248">
      <c r="A248" t="inlineStr"/>
      <c r="B248" t="inlineStr"/>
      <c r="C248" t="n">
        <v>93</v>
      </c>
      <c r="D248" t="inlineStr">
        <is>
          <t>DENG</t>
        </is>
      </c>
      <c r="E248" t="n">
        <v>4520000</v>
      </c>
      <c r="F248" t="inlineStr"/>
      <c r="G248" t="inlineStr"/>
      <c r="H248" t="inlineStr">
        <is>
          <t>Retained earnings</t>
        </is>
      </c>
      <c r="I248" t="inlineStr"/>
      <c r="J248" t="inlineStr"/>
      <c r="K248" t="n">
        <v>-6000</v>
      </c>
      <c r="L248" t="inlineStr"/>
      <c r="M248" t="n">
        <v>0</v>
      </c>
      <c r="N248" t="inlineStr"/>
      <c r="O248" t="n">
        <v>-6000</v>
      </c>
      <c r="P248" t="inlineStr"/>
      <c r="Q248" t="inlineStr"/>
      <c r="R248" t="n">
        <v>4520000</v>
      </c>
    </row>
    <row r="249">
      <c r="A249" t="inlineStr"/>
      <c r="B249" t="inlineStr"/>
      <c r="C249" t="n">
        <v>93</v>
      </c>
      <c r="D249" t="inlineStr">
        <is>
          <t>DMAI</t>
        </is>
      </c>
      <c r="E249" t="n">
        <v>4520000</v>
      </c>
      <c r="F249" t="inlineStr"/>
      <c r="G249" t="inlineStr"/>
      <c r="H249" t="inlineStr">
        <is>
          <t>Retained earnings</t>
        </is>
      </c>
      <c r="I249" t="inlineStr"/>
      <c r="J249" t="inlineStr"/>
      <c r="K249" t="n">
        <v>445587.767</v>
      </c>
      <c r="L249" t="inlineStr"/>
      <c r="M249" t="n">
        <v>367663.024</v>
      </c>
      <c r="N249" t="inlineStr"/>
      <c r="O249" t="n">
        <v>77924.743</v>
      </c>
      <c r="P249" t="inlineStr"/>
      <c r="Q249" t="inlineStr"/>
      <c r="R249" t="n">
        <v>4520000</v>
      </c>
    </row>
    <row r="250">
      <c r="A250" t="inlineStr"/>
      <c r="B250" t="inlineStr"/>
      <c r="C250" t="n">
        <v>93</v>
      </c>
      <c r="D250" t="inlineStr">
        <is>
          <t>DQUA</t>
        </is>
      </c>
      <c r="E250" t="n">
        <v>4520000</v>
      </c>
      <c r="F250" t="inlineStr"/>
      <c r="G250" t="inlineStr"/>
      <c r="H250" t="inlineStr">
        <is>
          <t>Retained earnings</t>
        </is>
      </c>
      <c r="I250" t="inlineStr"/>
      <c r="J250" t="inlineStr"/>
      <c r="K250" t="n">
        <v>22823.623</v>
      </c>
      <c r="L250" t="inlineStr"/>
      <c r="M250" t="n">
        <v>0</v>
      </c>
      <c r="N250" t="inlineStr"/>
      <c r="O250" t="n">
        <v>22823.623</v>
      </c>
      <c r="P250" t="inlineStr"/>
      <c r="Q250" t="n">
        <v>21.2</v>
      </c>
      <c r="R250" t="n">
        <v>4520000</v>
      </c>
    </row>
    <row r="251">
      <c r="A251" t="inlineStr"/>
      <c r="B251" t="inlineStr"/>
      <c r="C251" t="n">
        <v>93</v>
      </c>
      <c r="D251" t="inlineStr">
        <is>
          <t>GADM</t>
        </is>
      </c>
      <c r="E251" t="n">
        <v>4520000</v>
      </c>
      <c r="F251" t="inlineStr"/>
      <c r="G251" t="inlineStr"/>
      <c r="H251" t="inlineStr">
        <is>
          <t>Retained earnings</t>
        </is>
      </c>
      <c r="I251" t="inlineStr"/>
      <c r="J251" t="inlineStr"/>
      <c r="K251" t="n">
        <v>67437.693</v>
      </c>
      <c r="L251" t="inlineStr"/>
      <c r="M251" t="n">
        <v>67437.693</v>
      </c>
      <c r="N251" t="inlineStr"/>
      <c r="O251" t="n">
        <v>0</v>
      </c>
      <c r="P251" t="inlineStr"/>
      <c r="Q251" t="inlineStr"/>
      <c r="R251" t="n">
        <v>4520000</v>
      </c>
    </row>
    <row r="252">
      <c r="A252" t="inlineStr"/>
      <c r="B252" t="inlineStr"/>
      <c r="C252" t="n">
        <v>93</v>
      </c>
      <c r="D252" t="inlineStr">
        <is>
          <t>YF01</t>
        </is>
      </c>
      <c r="E252" t="n">
        <v>4520000</v>
      </c>
      <c r="F252" t="inlineStr"/>
      <c r="G252" t="inlineStr"/>
      <c r="H252" t="inlineStr">
        <is>
          <t>Retained earnings</t>
        </is>
      </c>
      <c r="I252" t="inlineStr"/>
      <c r="J252" t="inlineStr"/>
      <c r="K252" t="n">
        <v>1932491.92</v>
      </c>
      <c r="L252" t="inlineStr"/>
      <c r="M252" t="n">
        <v>1932491.92</v>
      </c>
      <c r="N252" t="inlineStr"/>
      <c r="O252" t="n">
        <v>0</v>
      </c>
      <c r="P252" t="inlineStr"/>
      <c r="Q252" t="inlineStr"/>
      <c r="R252" t="n">
        <v>4520000</v>
      </c>
    </row>
    <row r="253">
      <c r="A253" t="inlineStr"/>
      <c r="B253" t="inlineStr"/>
      <c r="C253" t="n">
        <v>93</v>
      </c>
      <c r="D253" t="inlineStr">
        <is>
          <t>YF02</t>
        </is>
      </c>
      <c r="E253" t="n">
        <v>4520000</v>
      </c>
      <c r="F253" t="inlineStr"/>
      <c r="G253" t="inlineStr"/>
      <c r="H253" t="inlineStr">
        <is>
          <t>Retained earnings</t>
        </is>
      </c>
      <c r="I253" t="inlineStr"/>
      <c r="J253" t="inlineStr"/>
      <c r="K253" t="n">
        <v>37869.793</v>
      </c>
      <c r="L253" t="inlineStr"/>
      <c r="M253" t="n">
        <v>37869.793</v>
      </c>
      <c r="N253" t="inlineStr"/>
      <c r="O253" t="n">
        <v>0</v>
      </c>
      <c r="P253" t="inlineStr"/>
      <c r="Q253" t="inlineStr"/>
      <c r="R253" t="n">
        <v>4520000</v>
      </c>
    </row>
    <row r="254">
      <c r="A254" t="inlineStr"/>
      <c r="B254" t="inlineStr"/>
      <c r="C254" t="n">
        <v>93</v>
      </c>
      <c r="D254" t="inlineStr">
        <is>
          <t>YF03</t>
        </is>
      </c>
      <c r="E254" t="n">
        <v>4520000</v>
      </c>
      <c r="F254" t="inlineStr"/>
      <c r="G254" t="inlineStr"/>
      <c r="H254" t="inlineStr">
        <is>
          <t>Retained earnings</t>
        </is>
      </c>
      <c r="I254" t="inlineStr"/>
      <c r="J254" t="inlineStr"/>
      <c r="K254" t="n">
        <v>12779704.936</v>
      </c>
      <c r="L254" t="inlineStr"/>
      <c r="M254" t="n">
        <v>12779704.936</v>
      </c>
      <c r="N254" t="inlineStr"/>
      <c r="O254" t="n">
        <v>0</v>
      </c>
      <c r="P254" t="inlineStr"/>
      <c r="Q254" t="inlineStr"/>
      <c r="R254" t="n">
        <v>4520000</v>
      </c>
    </row>
    <row r="255">
      <c r="A255" t="inlineStr"/>
      <c r="B255" t="inlineStr"/>
      <c r="C255" t="n">
        <v>93</v>
      </c>
      <c r="D255" t="inlineStr">
        <is>
          <t>YSE6</t>
        </is>
      </c>
      <c r="E255" t="n">
        <v>4520000</v>
      </c>
      <c r="F255" t="inlineStr"/>
      <c r="G255" t="inlineStr"/>
      <c r="H255" t="inlineStr">
        <is>
          <t>Retained earnings</t>
        </is>
      </c>
      <c r="I255" t="inlineStr"/>
      <c r="J255" t="inlineStr"/>
      <c r="K255" t="n">
        <v>-3.932</v>
      </c>
      <c r="L255" t="inlineStr"/>
      <c r="M255" t="n">
        <v>-3.932</v>
      </c>
      <c r="N255" t="inlineStr"/>
      <c r="O255" t="n">
        <v>0</v>
      </c>
      <c r="P255" t="inlineStr"/>
      <c r="Q255" t="inlineStr"/>
      <c r="R255" t="n">
        <v>4520000</v>
      </c>
    </row>
    <row r="256">
      <c r="A256" t="inlineStr"/>
      <c r="B256" t="inlineStr"/>
      <c r="C256" t="inlineStr"/>
      <c r="D256" t="inlineStr"/>
      <c r="E256" t="inlineStr">
        <is>
          <t xml:space="preserve">   Current Year Profit / (Loss)</t>
        </is>
      </c>
      <c r="F256" t="inlineStr"/>
      <c r="G256" t="inlineStr"/>
      <c r="H256" t="inlineStr"/>
      <c r="I256" t="inlineStr"/>
      <c r="J256" t="inlineStr"/>
      <c r="K256" t="n">
        <v>-7019401.041</v>
      </c>
      <c r="L256" t="inlineStr"/>
      <c r="M256" t="n">
        <v>-761926.553</v>
      </c>
      <c r="N256" t="inlineStr"/>
      <c r="O256" t="n">
        <v>-6257474.488</v>
      </c>
      <c r="P256" t="inlineStr"/>
      <c r="Q256" t="inlineStr"/>
      <c r="R256" t="inlineStr"/>
    </row>
    <row r="257">
      <c r="A257" t="inlineStr"/>
      <c r="B257" t="inlineStr"/>
      <c r="C257" t="inlineStr"/>
      <c r="D257" t="inlineStr"/>
      <c r="E257" t="inlineStr"/>
      <c r="F257" t="inlineStr"/>
      <c r="G257" t="inlineStr"/>
      <c r="H257" t="inlineStr"/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n">
        <v>-821.3</v>
      </c>
      <c r="R257" t="inlineStr"/>
    </row>
    <row r="258">
      <c r="A258" t="inlineStr"/>
      <c r="B258" t="inlineStr"/>
      <c r="C258" t="n">
        <v>93</v>
      </c>
      <c r="D258" t="inlineStr"/>
      <c r="E258" t="n">
        <v>4530010</v>
      </c>
      <c r="F258" t="inlineStr"/>
      <c r="G258" t="inlineStr"/>
      <c r="H258" t="inlineStr">
        <is>
          <t>Reserve 1</t>
        </is>
      </c>
      <c r="I258" t="inlineStr"/>
      <c r="J258" t="inlineStr"/>
      <c r="K258" t="n">
        <v>-1000</v>
      </c>
      <c r="L258" t="inlineStr"/>
      <c r="M258" t="n">
        <v>0</v>
      </c>
      <c r="N258" t="inlineStr"/>
      <c r="O258" t="n">
        <v>-1000</v>
      </c>
      <c r="P258" t="inlineStr"/>
      <c r="Q258" t="inlineStr"/>
      <c r="R258" t="n">
        <v>4530010</v>
      </c>
    </row>
    <row r="259">
      <c r="A259" t="inlineStr"/>
      <c r="B259" t="inlineStr"/>
      <c r="C259" t="n">
        <v>93</v>
      </c>
      <c r="D259" t="inlineStr"/>
      <c r="E259" t="n">
        <v>4530110</v>
      </c>
      <c r="F259" t="inlineStr"/>
      <c r="G259" t="inlineStr"/>
      <c r="H259" t="inlineStr">
        <is>
          <t>Reserve Translation- Fixed Assets Reval</t>
        </is>
      </c>
      <c r="I259" t="inlineStr"/>
      <c r="J259" t="inlineStr"/>
      <c r="K259" t="n">
        <v>-460372</v>
      </c>
      <c r="L259" t="inlineStr"/>
      <c r="M259" t="n">
        <v>-460372</v>
      </c>
      <c r="N259" t="inlineStr"/>
      <c r="O259" t="n">
        <v>0</v>
      </c>
      <c r="P259" t="inlineStr"/>
      <c r="Q259" t="inlineStr"/>
      <c r="R259" t="n">
        <v>4530110</v>
      </c>
    </row>
    <row r="260">
      <c r="A260" t="inlineStr"/>
      <c r="B260" t="inlineStr"/>
      <c r="C260" t="inlineStr"/>
      <c r="D260" t="inlineStr"/>
      <c r="E260" t="inlineStr">
        <is>
          <t xml:space="preserve">   Other Reserves</t>
        </is>
      </c>
      <c r="F260" t="inlineStr"/>
      <c r="G260" t="inlineStr"/>
      <c r="H260" t="inlineStr"/>
      <c r="I260" t="inlineStr"/>
      <c r="J260" t="inlineStr"/>
      <c r="K260" t="n">
        <v>-461372</v>
      </c>
      <c r="L260" t="inlineStr"/>
      <c r="M260" t="n">
        <v>-460372</v>
      </c>
      <c r="N260" t="inlineStr"/>
      <c r="O260" t="n">
        <v>-1000</v>
      </c>
      <c r="P260" t="inlineStr"/>
      <c r="Q260" t="inlineStr"/>
      <c r="R260" t="inlineStr">
        <is>
          <t>*3*</t>
        </is>
      </c>
    </row>
    <row r="261">
      <c r="A261" t="inlineStr"/>
      <c r="B261" t="inlineStr"/>
      <c r="C261" t="inlineStr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n">
        <v>-0.2</v>
      </c>
      <c r="R261" t="inlineStr"/>
    </row>
    <row r="262">
      <c r="A262" t="inlineStr"/>
      <c r="B262" t="inlineStr"/>
      <c r="C262" t="n">
        <v>93</v>
      </c>
      <c r="D262" t="inlineStr"/>
      <c r="E262" t="n">
        <v>4530101</v>
      </c>
      <c r="F262" t="inlineStr"/>
      <c r="G262" t="inlineStr"/>
      <c r="H262" t="inlineStr">
        <is>
          <t>Functional currency reserve of exch dif</t>
        </is>
      </c>
      <c r="I262" t="inlineStr"/>
      <c r="J262" t="inlineStr"/>
      <c r="K262" t="n">
        <v>1.253</v>
      </c>
      <c r="L262" t="inlineStr"/>
      <c r="M262" t="n">
        <v>1.253</v>
      </c>
      <c r="N262" t="inlineStr"/>
      <c r="O262" t="n">
        <v>0</v>
      </c>
      <c r="P262" t="inlineStr"/>
      <c r="Q262" t="inlineStr"/>
      <c r="R262" t="n">
        <v>4530101</v>
      </c>
    </row>
    <row r="263">
      <c r="A263" t="inlineStr"/>
      <c r="B263" t="inlineStr"/>
      <c r="C263" t="inlineStr"/>
      <c r="D263" t="inlineStr"/>
      <c r="E263" t="inlineStr">
        <is>
          <t>Other Comprehensive Income</t>
        </is>
      </c>
      <c r="F263" t="inlineStr"/>
      <c r="G263" t="inlineStr"/>
      <c r="H263" t="inlineStr"/>
      <c r="I263" t="inlineStr"/>
      <c r="J263" t="inlineStr"/>
      <c r="K263" t="n">
        <v>1.253</v>
      </c>
      <c r="L263" t="inlineStr"/>
      <c r="M263" t="n">
        <v>1.253</v>
      </c>
      <c r="N263" t="inlineStr"/>
      <c r="O263" t="n">
        <v>0</v>
      </c>
      <c r="P263" t="inlineStr"/>
      <c r="Q263" t="inlineStr"/>
      <c r="R263" t="inlineStr">
        <is>
          <t>*3*</t>
        </is>
      </c>
    </row>
    <row r="264">
      <c r="A264" t="inlineStr"/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</row>
    <row r="265">
      <c r="A265" t="inlineStr"/>
      <c r="B265" t="inlineStr"/>
      <c r="C265" t="inlineStr"/>
      <c r="D265" t="inlineStr"/>
      <c r="E265" t="inlineStr">
        <is>
          <t>TOTAL SHARE CAPITAL AND RESERVES</t>
        </is>
      </c>
      <c r="F265" t="inlineStr"/>
      <c r="G265" t="inlineStr"/>
      <c r="H265" t="inlineStr"/>
      <c r="I265" t="inlineStr"/>
      <c r="J265" t="inlineStr"/>
      <c r="K265" t="n">
        <v>-7490771.788</v>
      </c>
      <c r="L265" t="inlineStr"/>
      <c r="M265" t="n">
        <v>-1232297.3</v>
      </c>
      <c r="N265" t="inlineStr"/>
      <c r="O265" t="n">
        <v>-6258474.488</v>
      </c>
      <c r="P265" t="inlineStr"/>
      <c r="Q265" t="inlineStr"/>
      <c r="R265" t="inlineStr"/>
    </row>
    <row r="266">
      <c r="A266" t="inlineStr"/>
      <c r="B266" t="inlineStr"/>
      <c r="C266" t="inlineStr"/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n">
        <v>-507.9</v>
      </c>
      <c r="R266" t="inlineStr">
        <is>
          <t>*3*</t>
        </is>
      </c>
    </row>
    <row r="267">
      <c r="A267" t="inlineStr"/>
      <c r="B267" t="inlineStr"/>
      <c r="C267" t="inlineStr"/>
      <c r="D267" t="inlineStr"/>
      <c r="E267" t="inlineStr">
        <is>
          <t>TOTAL F U N D E D  B Y</t>
        </is>
      </c>
      <c r="F267" t="inlineStr"/>
      <c r="G267" t="inlineStr"/>
      <c r="H267" t="inlineStr"/>
      <c r="I267" t="inlineStr"/>
      <c r="J267" t="inlineStr"/>
      <c r="K267" t="n">
        <v>-7490771.788</v>
      </c>
      <c r="L267" t="inlineStr"/>
      <c r="M267" t="n">
        <v>-1232297.3</v>
      </c>
      <c r="N267" t="inlineStr"/>
      <c r="O267" t="n">
        <v>-6258474.488</v>
      </c>
      <c r="P267" t="inlineStr"/>
      <c r="Q267" t="inlineStr"/>
      <c r="R267" t="inlineStr"/>
    </row>
    <row r="268">
      <c r="A268" t="inlineStr"/>
      <c r="B268" t="inlineStr"/>
      <c r="C268" t="inlineStr"/>
      <c r="D268" t="inlineStr"/>
      <c r="E268">
        <f>======================</f>
        <v/>
      </c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n">
        <v>-507.9</v>
      </c>
      <c r="R268" t="inlineStr">
        <is>
          <t>*2*</t>
        </is>
      </c>
    </row>
    <row r="269">
      <c r="A269" t="inlineStr"/>
      <c r="B269" t="inlineStr"/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</row>
    <row r="270">
      <c r="A270" t="inlineStr"/>
      <c r="B270" t="inlineStr"/>
      <c r="C270" t="inlineStr"/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>
        <is>
          <t>*1*</t>
        </is>
      </c>
    </row>
    <row r="271">
      <c r="A271" t="inlineStr"/>
      <c r="B271" t="inlineStr"/>
      <c r="C271" t="inlineStr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</row>
    <row r="272">
      <c r="A272" t="inlineStr"/>
      <c r="B272" t="inlineStr"/>
      <c r="C272" t="inlineStr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</row>
    <row r="273">
      <c r="A273" t="inlineStr">
        <is>
          <t>YAZAKI APTunisia S.a.r.l.             Financial Statement Yazaki Standard Version YZK1            Time 03:34:29     Date  06.04.2024</t>
        </is>
      </c>
      <c r="B273" t="inlineStr"/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</row>
    <row r="274">
      <c r="A274" t="inlineStr">
        <is>
          <t>Bizerte                                                                                           RFBILA00/SMIRANAR Page           3</t>
        </is>
      </c>
      <c r="B274" t="inlineStr"/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</row>
    <row r="275">
      <c r="A275" t="inlineStr"/>
      <c r="B275" t="inlineStr"/>
      <c r="C275" t="inlineStr"/>
      <c r="D275" t="inlineStr"/>
      <c r="E275" t="inlineStr"/>
      <c r="F275" t="n">
        <v>93</v>
      </c>
      <c r="G275" t="inlineStr">
        <is>
          <t>Business area</t>
        </is>
      </c>
      <c r="H275" t="inlineStr"/>
      <c r="I275" t="inlineStr">
        <is>
          <t>****</t>
        </is>
      </c>
      <c r="J275" t="inlineStr"/>
      <c r="K275" t="inlineStr"/>
      <c r="L275" t="inlineStr"/>
      <c r="M275" t="inlineStr"/>
      <c r="N275" t="inlineStr">
        <is>
          <t>Amounts in</t>
        </is>
      </c>
      <c r="O275" t="inlineStr"/>
      <c r="P275" t="inlineStr"/>
      <c r="Q275" t="inlineStr"/>
      <c r="R275" t="inlineStr"/>
    </row>
    <row r="276">
      <c r="A276" t="inlineStr">
        <is>
          <t>Company code</t>
        </is>
      </c>
      <c r="B276" t="inlineStr"/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>
        <is>
          <t>TND</t>
        </is>
      </c>
      <c r="Q276" t="inlineStr"/>
      <c r="R276" t="inlineStr"/>
    </row>
    <row r="277">
      <c r="A277" t="inlineStr"/>
      <c r="B277" t="inlineStr"/>
      <c r="C277" t="inlineStr">
        <is>
          <t>Comp</t>
        </is>
      </c>
      <c r="D277" t="inlineStr">
        <is>
          <t>Bus.</t>
        </is>
      </c>
      <c r="E277" t="inlineStr">
        <is>
          <t>Texts</t>
        </is>
      </c>
      <c r="F277" t="inlineStr"/>
      <c r="G277" t="inlineStr"/>
      <c r="H277" t="inlineStr"/>
      <c r="I277" t="inlineStr"/>
      <c r="J277" t="inlineStr">
        <is>
          <t>Reporting period</t>
        </is>
      </c>
      <c r="K277" t="inlineStr"/>
      <c r="L277" t="inlineStr">
        <is>
          <t>Comparison period</t>
        </is>
      </c>
      <c r="M277" t="inlineStr"/>
      <c r="N277" t="inlineStr"/>
      <c r="O277" t="inlineStr">
        <is>
          <t xml:space="preserve">       Absolute</t>
        </is>
      </c>
      <c r="P277" t="inlineStr"/>
      <c r="Q277" t="inlineStr"/>
      <c r="R277" t="inlineStr"/>
    </row>
    <row r="278">
      <c r="A278" t="inlineStr"/>
      <c r="B278" t="inlineStr">
        <is>
          <t>C</t>
        </is>
      </c>
      <c r="C278" t="inlineStr">
        <is>
          <t>code</t>
        </is>
      </c>
      <c r="D278" t="inlineStr">
        <is>
          <t>area</t>
        </is>
      </c>
      <c r="E278" t="inlineStr"/>
      <c r="F278" t="inlineStr"/>
      <c r="G278" t="inlineStr"/>
      <c r="H278" t="inlineStr"/>
      <c r="I278" t="inlineStr"/>
      <c r="J278" t="inlineStr">
        <is>
          <t>(01.2023-16.2023)</t>
        </is>
      </c>
      <c r="K278" t="inlineStr"/>
      <c r="L278" t="inlineStr">
        <is>
          <t>(012022-162022)</t>
        </is>
      </c>
      <c r="M278" t="inlineStr"/>
      <c r="N278" t="inlineStr"/>
      <c r="O278" t="inlineStr">
        <is>
          <t xml:space="preserve">     difference</t>
        </is>
      </c>
      <c r="P278" t="inlineStr"/>
      <c r="Q278" t="inlineStr">
        <is>
          <t xml:space="preserve">   Rel</t>
        </is>
      </c>
      <c r="R278" t="inlineStr"/>
    </row>
    <row r="279">
      <c r="A279" t="inlineStr"/>
      <c r="B279" t="inlineStr">
        <is>
          <t>F</t>
        </is>
      </c>
      <c r="C279" t="inlineStr"/>
      <c r="D279" t="inlineStr"/>
      <c r="E279" t="inlineStr"/>
      <c r="F279" t="inlineStr"/>
      <c r="G279" t="inlineStr"/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>
        <is>
          <t xml:space="preserve">   dif</t>
        </is>
      </c>
      <c r="R279" t="inlineStr"/>
    </row>
    <row r="280">
      <c r="A280" t="inlineStr"/>
      <c r="B280" t="inlineStr"/>
      <c r="C280" t="n">
        <v>93</v>
      </c>
      <c r="D280" t="inlineStr"/>
      <c r="E280" t="n">
        <v>5110310</v>
      </c>
      <c r="F280" t="inlineStr"/>
      <c r="G280" t="inlineStr"/>
      <c r="H280" t="inlineStr">
        <is>
          <t>Sales - Prototyping Phase - Intraco</t>
        </is>
      </c>
      <c r="I280" t="inlineStr"/>
      <c r="J280" t="inlineStr"/>
      <c r="K280" t="n">
        <v>-778221.7560000001</v>
      </c>
      <c r="L280" t="inlineStr"/>
      <c r="M280" t="n">
        <v>-846100.699</v>
      </c>
      <c r="N280" t="inlineStr"/>
      <c r="O280" t="n">
        <v>67878.943</v>
      </c>
      <c r="P280" t="inlineStr"/>
      <c r="Q280" t="inlineStr"/>
      <c r="R280" t="inlineStr">
        <is>
          <t>Sumtn</t>
        </is>
      </c>
    </row>
    <row r="281">
      <c r="A281" t="inlineStr"/>
      <c r="B281" t="inlineStr"/>
      <c r="C281" t="n">
        <v>93</v>
      </c>
      <c r="D281" t="inlineStr"/>
      <c r="E281" t="n">
        <v>5110360</v>
      </c>
      <c r="F281" t="inlineStr"/>
      <c r="G281" t="inlineStr"/>
      <c r="H281" t="inlineStr">
        <is>
          <t>Sales - Prototyping Phase - Europe SBU</t>
        </is>
      </c>
      <c r="I281" t="inlineStr"/>
      <c r="J281" t="inlineStr"/>
      <c r="K281" t="n">
        <v>-2905199.908</v>
      </c>
      <c r="L281" t="inlineStr"/>
      <c r="M281" t="n">
        <v>-24.57</v>
      </c>
      <c r="N281" t="inlineStr"/>
      <c r="O281" t="n">
        <v>-2905175.338</v>
      </c>
      <c r="P281" t="inlineStr"/>
      <c r="Q281" t="n">
        <v>8</v>
      </c>
      <c r="R281" t="inlineStr">
        <is>
          <t>level</t>
        </is>
      </c>
    </row>
    <row r="282">
      <c r="A282" t="inlineStr"/>
      <c r="B282" t="inlineStr"/>
      <c r="C282" t="n">
        <v>93</v>
      </c>
      <c r="D282" t="inlineStr"/>
      <c r="E282" t="n">
        <v>5120310</v>
      </c>
      <c r="F282" t="inlineStr"/>
      <c r="G282" t="inlineStr"/>
      <c r="H282" t="inlineStr">
        <is>
          <t>Sales - Mass Production - Intraco</t>
        </is>
      </c>
      <c r="I282" t="inlineStr"/>
      <c r="J282" t="inlineStr"/>
      <c r="K282" t="n">
        <v>-213634135.665</v>
      </c>
      <c r="L282" t="inlineStr"/>
      <c r="M282" t="n">
        <v>-199193223.485</v>
      </c>
      <c r="N282" t="inlineStr"/>
      <c r="O282" t="n">
        <v>-14440912.18</v>
      </c>
      <c r="P282" t="inlineStr"/>
      <c r="Q282" t="inlineStr">
        <is>
          <t>*075,4-</t>
        </is>
      </c>
      <c r="R282" t="n">
        <v>5120310</v>
      </c>
    </row>
    <row r="283">
      <c r="A283" t="inlineStr"/>
      <c r="B283" t="inlineStr"/>
      <c r="C283" t="n">
        <v>93</v>
      </c>
      <c r="D283" t="inlineStr"/>
      <c r="E283" t="n">
        <v>5120330</v>
      </c>
      <c r="F283" t="inlineStr"/>
      <c r="G283" t="inlineStr"/>
      <c r="H283" t="inlineStr">
        <is>
          <t>Sales - Mass Production - Intra YEL Gro</t>
        </is>
      </c>
      <c r="I283" t="inlineStr"/>
      <c r="J283" t="inlineStr"/>
      <c r="K283" t="n">
        <v>-1900794.533</v>
      </c>
      <c r="L283" t="inlineStr"/>
      <c r="M283" t="n">
        <v>-1009297.62</v>
      </c>
      <c r="N283" t="inlineStr"/>
      <c r="O283" t="n">
        <v>-891496.9129999999</v>
      </c>
      <c r="P283" t="inlineStr"/>
      <c r="Q283" t="n">
        <v>-7.2</v>
      </c>
      <c r="R283" t="n">
        <v>5120330</v>
      </c>
    </row>
    <row r="284">
      <c r="A284" t="inlineStr"/>
      <c r="B284" t="inlineStr"/>
      <c r="C284" t="n">
        <v>93</v>
      </c>
      <c r="D284" t="inlineStr"/>
      <c r="E284" t="n">
        <v>5120360</v>
      </c>
      <c r="F284" t="inlineStr"/>
      <c r="G284" t="inlineStr"/>
      <c r="H284" t="inlineStr">
        <is>
          <t>Sales - Mass Production - Europe SBU</t>
        </is>
      </c>
      <c r="I284" t="inlineStr"/>
      <c r="J284" t="inlineStr"/>
      <c r="K284" t="n">
        <v>-49637997.396</v>
      </c>
      <c r="L284" t="inlineStr"/>
      <c r="M284" t="n">
        <v>-27099116.33</v>
      </c>
      <c r="N284" t="inlineStr"/>
      <c r="O284" t="n">
        <v>-22538881.066</v>
      </c>
      <c r="P284" t="inlineStr"/>
      <c r="Q284" t="n">
        <v>-88.3</v>
      </c>
      <c r="R284" t="n">
        <v>5120360</v>
      </c>
    </row>
    <row r="285">
      <c r="A285" t="inlineStr"/>
      <c r="B285" t="inlineStr"/>
      <c r="C285" t="n">
        <v>93</v>
      </c>
      <c r="D285" t="inlineStr"/>
      <c r="E285" t="n">
        <v>5120460</v>
      </c>
      <c r="F285" t="inlineStr"/>
      <c r="G285" t="inlineStr"/>
      <c r="H285" t="inlineStr">
        <is>
          <t>Sales - Mass Production - Interco Yazak</t>
        </is>
      </c>
      <c r="I285" t="inlineStr"/>
      <c r="J285" t="inlineStr"/>
      <c r="K285" t="n">
        <v>-243443.906</v>
      </c>
      <c r="L285" t="inlineStr"/>
      <c r="M285" t="n">
        <v>-45176.979</v>
      </c>
      <c r="N285" t="inlineStr"/>
      <c r="O285" t="n">
        <v>-198266.927</v>
      </c>
      <c r="P285" t="inlineStr"/>
      <c r="Q285" t="n">
        <v>-83.2</v>
      </c>
      <c r="R285" t="n">
        <v>5120460</v>
      </c>
    </row>
    <row r="286">
      <c r="A286" t="inlineStr"/>
      <c r="B286" t="inlineStr"/>
      <c r="C286" t="n">
        <v>93</v>
      </c>
      <c r="D286" t="inlineStr"/>
      <c r="E286" t="n">
        <v>5130310</v>
      </c>
      <c r="F286" t="inlineStr"/>
      <c r="G286" t="inlineStr"/>
      <c r="H286" t="inlineStr">
        <is>
          <t>Sales - Maintenance &amp; After Sales - Int</t>
        </is>
      </c>
      <c r="I286" t="inlineStr"/>
      <c r="J286" t="inlineStr"/>
      <c r="K286" t="n">
        <v>-138357.511</v>
      </c>
      <c r="L286" t="inlineStr"/>
      <c r="M286" t="n">
        <v>-99160.621</v>
      </c>
      <c r="N286" t="inlineStr"/>
      <c r="O286" t="n">
        <v>-39196.89</v>
      </c>
      <c r="P286" t="inlineStr"/>
      <c r="Q286" t="n">
        <v>-438.9</v>
      </c>
      <c r="R286" t="n">
        <v>5130310</v>
      </c>
    </row>
    <row r="287">
      <c r="A287" t="inlineStr"/>
      <c r="B287" t="inlineStr"/>
      <c r="C287" t="n">
        <v>93</v>
      </c>
      <c r="D287" t="inlineStr"/>
      <c r="E287" t="n">
        <v>5130360</v>
      </c>
      <c r="F287" t="inlineStr"/>
      <c r="G287" t="inlineStr"/>
      <c r="H287" t="inlineStr">
        <is>
          <t>Sales - Maintenance &amp; After Sales - Eur</t>
        </is>
      </c>
      <c r="I287" t="inlineStr"/>
      <c r="J287" t="inlineStr"/>
      <c r="K287" t="n">
        <v>-385837.986</v>
      </c>
      <c r="L287" t="inlineStr"/>
      <c r="M287" t="n">
        <v>-14160.949</v>
      </c>
      <c r="N287" t="inlineStr"/>
      <c r="O287" t="n">
        <v>-371677.037</v>
      </c>
      <c r="P287" t="inlineStr"/>
      <c r="Q287" t="n">
        <v>-39.5</v>
      </c>
      <c r="R287" t="n">
        <v>5130360</v>
      </c>
    </row>
    <row r="288">
      <c r="A288" t="inlineStr"/>
      <c r="B288" t="inlineStr"/>
      <c r="C288" t="inlineStr"/>
      <c r="D288" t="inlineStr"/>
      <c r="E288" t="inlineStr">
        <is>
          <t xml:space="preserve">   Product Sales</t>
        </is>
      </c>
      <c r="F288" t="inlineStr"/>
      <c r="G288" t="inlineStr"/>
      <c r="H288" t="inlineStr"/>
      <c r="I288" t="inlineStr"/>
      <c r="J288" t="inlineStr"/>
      <c r="K288" t="n">
        <v>-269623988.661</v>
      </c>
      <c r="L288" t="inlineStr"/>
      <c r="M288" t="n">
        <v>-228306261.253</v>
      </c>
      <c r="N288" t="inlineStr"/>
      <c r="O288" t="n">
        <v>-41317727.408</v>
      </c>
      <c r="P288" t="inlineStr"/>
      <c r="Q288" t="n">
        <v>-2624.7</v>
      </c>
      <c r="R288" t="inlineStr"/>
    </row>
    <row r="289">
      <c r="A289" t="inlineStr"/>
      <c r="B289" t="inlineStr"/>
      <c r="C289" t="n">
        <v>93</v>
      </c>
      <c r="D289" t="inlineStr"/>
      <c r="E289" t="n">
        <v>5810310</v>
      </c>
      <c r="F289" t="inlineStr"/>
      <c r="G289" t="inlineStr"/>
      <c r="H289" t="inlineStr">
        <is>
          <t>Standard Billed Freight Outbound - Intr</t>
        </is>
      </c>
      <c r="I289" t="inlineStr"/>
      <c r="J289" t="inlineStr"/>
      <c r="K289" t="n">
        <v>-140772.433</v>
      </c>
      <c r="L289" t="inlineStr"/>
      <c r="M289" t="n">
        <v>-63696.415</v>
      </c>
      <c r="N289" t="inlineStr"/>
      <c r="O289" t="n">
        <v>-77076.018</v>
      </c>
      <c r="P289" t="inlineStr"/>
      <c r="Q289" t="n">
        <v>-18.1</v>
      </c>
      <c r="R289" t="n">
        <v>5810310</v>
      </c>
    </row>
    <row r="290">
      <c r="A290" t="inlineStr"/>
      <c r="B290" t="inlineStr"/>
      <c r="C290" t="n">
        <v>93</v>
      </c>
      <c r="D290" t="inlineStr"/>
      <c r="E290" t="n">
        <v>5811310</v>
      </c>
      <c r="F290" t="inlineStr"/>
      <c r="G290" t="inlineStr"/>
      <c r="H290" t="inlineStr">
        <is>
          <t>Premium Billed Freight Outbound - Intra</t>
        </is>
      </c>
      <c r="I290" t="inlineStr"/>
      <c r="J290" t="inlineStr"/>
      <c r="K290" t="n">
        <v>0</v>
      </c>
      <c r="L290" t="inlineStr"/>
      <c r="M290" t="n">
        <v>-24163.445</v>
      </c>
      <c r="N290" t="inlineStr"/>
      <c r="O290" t="n">
        <v>24163.445</v>
      </c>
      <c r="P290" t="inlineStr"/>
      <c r="Q290" t="n">
        <v>-121</v>
      </c>
      <c r="R290" t="n">
        <v>5811310</v>
      </c>
    </row>
    <row r="291">
      <c r="A291" t="inlineStr"/>
      <c r="B291" t="inlineStr"/>
      <c r="C291" t="inlineStr"/>
      <c r="D291" t="inlineStr"/>
      <c r="E291" t="inlineStr">
        <is>
          <t xml:space="preserve">   Billed Freight Outbound</t>
        </is>
      </c>
      <c r="F291" t="inlineStr"/>
      <c r="G291" t="inlineStr"/>
      <c r="H291" t="inlineStr"/>
      <c r="I291" t="inlineStr"/>
      <c r="J291" t="inlineStr"/>
      <c r="K291" t="n">
        <v>-140772.433</v>
      </c>
      <c r="L291" t="inlineStr"/>
      <c r="M291" t="n">
        <v>-87859.86</v>
      </c>
      <c r="N291" t="inlineStr"/>
      <c r="O291" t="n">
        <v>-52912.573</v>
      </c>
      <c r="P291" t="inlineStr"/>
      <c r="Q291" t="n">
        <v>100</v>
      </c>
      <c r="R291" t="inlineStr"/>
    </row>
    <row r="292">
      <c r="A292" t="inlineStr"/>
      <c r="B292" t="inlineStr"/>
      <c r="C292" t="n">
        <v>93</v>
      </c>
      <c r="D292" t="inlineStr"/>
      <c r="E292" t="n">
        <v>5820310</v>
      </c>
      <c r="F292" t="inlineStr"/>
      <c r="G292" t="inlineStr"/>
      <c r="H292" t="inlineStr">
        <is>
          <t>Premium Billed Freight Inbound - Intrac</t>
        </is>
      </c>
      <c r="I292" t="inlineStr"/>
      <c r="J292" t="inlineStr"/>
      <c r="K292" t="n">
        <v>-94330.345</v>
      </c>
      <c r="L292" t="inlineStr"/>
      <c r="M292" t="n">
        <v>-18211.865</v>
      </c>
      <c r="N292" t="inlineStr"/>
      <c r="O292" t="n">
        <v>-76118.48</v>
      </c>
      <c r="P292" t="inlineStr"/>
      <c r="Q292" t="n">
        <v>-60.2</v>
      </c>
      <c r="R292" t="n">
        <v>5820310</v>
      </c>
    </row>
    <row r="293">
      <c r="A293" t="inlineStr"/>
      <c r="B293" t="inlineStr"/>
      <c r="C293" t="n">
        <v>93</v>
      </c>
      <c r="D293" t="inlineStr"/>
      <c r="E293" t="n">
        <v>5820360</v>
      </c>
      <c r="F293" t="inlineStr"/>
      <c r="G293" t="inlineStr"/>
      <c r="H293" t="inlineStr">
        <is>
          <t>Premium Billed Freight Inbound - Europe</t>
        </is>
      </c>
      <c r="I293" t="inlineStr"/>
      <c r="J293" t="inlineStr"/>
      <c r="K293" t="n">
        <v>-129013.865</v>
      </c>
      <c r="L293" t="inlineStr"/>
      <c r="M293" t="n">
        <v>0</v>
      </c>
      <c r="N293" t="inlineStr"/>
      <c r="O293" t="n">
        <v>-129013.865</v>
      </c>
      <c r="P293" t="inlineStr"/>
      <c r="Q293" t="n">
        <v>-418</v>
      </c>
      <c r="R293" t="n">
        <v>5820360</v>
      </c>
    </row>
    <row r="294">
      <c r="A294" t="inlineStr"/>
      <c r="B294" t="inlineStr"/>
      <c r="C294" t="inlineStr"/>
      <c r="D294" t="inlineStr"/>
      <c r="E294" t="inlineStr">
        <is>
          <t xml:space="preserve">   Billed Freight Inbound</t>
        </is>
      </c>
      <c r="F294" t="inlineStr"/>
      <c r="G294" t="inlineStr"/>
      <c r="H294" t="inlineStr"/>
      <c r="I294" t="inlineStr"/>
      <c r="J294" t="inlineStr"/>
      <c r="K294" t="n">
        <v>-223344.21</v>
      </c>
      <c r="L294" t="inlineStr"/>
      <c r="M294" t="n">
        <v>-18211.865</v>
      </c>
      <c r="N294" t="inlineStr"/>
      <c r="O294" t="n">
        <v>-205132.345</v>
      </c>
      <c r="P294" t="inlineStr"/>
      <c r="Q294" t="inlineStr"/>
      <c r="R294" t="inlineStr"/>
    </row>
    <row r="295">
      <c r="A295" t="inlineStr"/>
      <c r="B295" t="inlineStr"/>
      <c r="C295" t="n">
        <v>93</v>
      </c>
      <c r="D295" t="inlineStr"/>
      <c r="E295" t="n">
        <v>5450310</v>
      </c>
      <c r="F295" t="inlineStr"/>
      <c r="G295" t="inlineStr"/>
      <c r="H295" t="inlineStr">
        <is>
          <t>Line Stop Intraco</t>
        </is>
      </c>
      <c r="I295" t="inlineStr"/>
      <c r="J295" t="inlineStr"/>
      <c r="K295" t="n">
        <v>-1469248.424</v>
      </c>
      <c r="L295" t="inlineStr"/>
      <c r="M295" t="n">
        <v>-8211631.06</v>
      </c>
      <c r="N295" t="inlineStr"/>
      <c r="O295" t="n">
        <v>6742382.636</v>
      </c>
      <c r="P295" t="inlineStr"/>
      <c r="Q295" t="n">
        <v>-1126.4</v>
      </c>
      <c r="R295" t="n">
        <v>5450310</v>
      </c>
    </row>
    <row r="296">
      <c r="A296" t="inlineStr"/>
      <c r="B296" t="inlineStr"/>
      <c r="C296" t="n">
        <v>93</v>
      </c>
      <c r="D296" t="inlineStr"/>
      <c r="E296" t="n">
        <v>5450360</v>
      </c>
      <c r="F296" t="inlineStr"/>
      <c r="G296" t="inlineStr"/>
      <c r="H296" t="inlineStr">
        <is>
          <t>Line Stop Eur SBU</t>
        </is>
      </c>
      <c r="I296" t="inlineStr"/>
      <c r="J296" t="inlineStr"/>
      <c r="K296" t="n">
        <v>913740.606</v>
      </c>
      <c r="L296" t="inlineStr"/>
      <c r="M296" t="n">
        <v>-2033100.892</v>
      </c>
      <c r="N296" t="inlineStr"/>
      <c r="O296" t="n">
        <v>2946841.498</v>
      </c>
      <c r="P296" t="inlineStr"/>
      <c r="Q296" t="n">
        <v>82.09999999999999</v>
      </c>
      <c r="R296" t="n">
        <v>5450360</v>
      </c>
    </row>
    <row r="297">
      <c r="A297" t="inlineStr"/>
      <c r="B297" t="inlineStr"/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n">
        <v>-555507.818</v>
      </c>
      <c r="L297" t="inlineStr"/>
      <c r="M297" t="n">
        <v>-10244731.952</v>
      </c>
      <c r="N297" t="inlineStr"/>
      <c r="O297" t="n">
        <v>9689224.134</v>
      </c>
      <c r="P297" t="inlineStr"/>
      <c r="Q297" t="n">
        <v>144.9</v>
      </c>
      <c r="R297" t="inlineStr"/>
    </row>
    <row r="298">
      <c r="A298" t="inlineStr"/>
      <c r="B298" t="inlineStr"/>
      <c r="C298" t="n">
        <v>93</v>
      </c>
      <c r="D298" t="inlineStr"/>
      <c r="E298" t="n">
        <v>5350310</v>
      </c>
      <c r="F298" t="inlineStr"/>
      <c r="G298" t="inlineStr"/>
      <c r="H298" t="inlineStr">
        <is>
          <t>Man corr Sales IntCo</t>
        </is>
      </c>
      <c r="I298" t="inlineStr"/>
      <c r="J298" t="inlineStr"/>
      <c r="K298" t="n">
        <v>8219.064</v>
      </c>
      <c r="L298" t="inlineStr"/>
      <c r="M298" t="n">
        <v>0</v>
      </c>
      <c r="N298" t="inlineStr"/>
      <c r="O298" t="n">
        <v>8219.064</v>
      </c>
      <c r="P298" t="inlineStr"/>
      <c r="Q298" t="n">
        <v>94.59999999999999</v>
      </c>
      <c r="R298" t="n">
        <v>5350310</v>
      </c>
    </row>
    <row r="299">
      <c r="A299" t="inlineStr"/>
      <c r="B299" t="inlineStr"/>
      <c r="C299" t="inlineStr"/>
      <c r="D299" t="inlineStr"/>
      <c r="E299" t="inlineStr">
        <is>
          <t xml:space="preserve">   Manual Correction Sales</t>
        </is>
      </c>
      <c r="F299" t="inlineStr"/>
      <c r="G299" t="inlineStr"/>
      <c r="H299" t="inlineStr"/>
      <c r="I299" t="inlineStr"/>
      <c r="J299" t="inlineStr"/>
      <c r="K299" t="n">
        <v>8219.064</v>
      </c>
      <c r="L299" t="inlineStr"/>
      <c r="M299" t="n">
        <v>0</v>
      </c>
      <c r="N299" t="inlineStr"/>
      <c r="O299" t="n">
        <v>8219.064</v>
      </c>
      <c r="P299" t="inlineStr"/>
      <c r="Q299" t="inlineStr"/>
      <c r="R299" t="inlineStr"/>
    </row>
    <row r="300">
      <c r="A300" t="inlineStr"/>
      <c r="B300" t="inlineStr"/>
      <c r="C300" t="inlineStr"/>
      <c r="D300" t="inlineStr"/>
      <c r="E300" t="inlineStr">
        <is>
          <t>Total Sales</t>
        </is>
      </c>
      <c r="F300" t="inlineStr"/>
      <c r="G300" t="inlineStr"/>
      <c r="H300" t="inlineStr"/>
      <c r="I300" t="inlineStr"/>
      <c r="J300" t="inlineStr"/>
      <c r="K300" t="n">
        <v>-270535394.058</v>
      </c>
      <c r="L300" t="inlineStr"/>
      <c r="M300" t="n">
        <v>-238657064.93</v>
      </c>
      <c r="N300" t="inlineStr"/>
      <c r="O300" t="n">
        <v>-31878329.128</v>
      </c>
      <c r="P300" t="inlineStr"/>
      <c r="Q300" t="inlineStr"/>
      <c r="R300" t="inlineStr"/>
    </row>
    <row r="301">
      <c r="A301" t="inlineStr"/>
      <c r="B301" t="inlineStr"/>
      <c r="C301" t="n">
        <v>93</v>
      </c>
      <c r="D301" t="inlineStr"/>
      <c r="E301" t="n">
        <v>6110310</v>
      </c>
      <c r="F301" t="inlineStr"/>
      <c r="G301" t="inlineStr"/>
      <c r="H301" t="inlineStr">
        <is>
          <t>Cost of Goods Sold - Proto Phase - Intr</t>
        </is>
      </c>
      <c r="I301" t="inlineStr"/>
      <c r="J301" t="inlineStr"/>
      <c r="K301" t="n">
        <v>69897.423</v>
      </c>
      <c r="L301" t="inlineStr"/>
      <c r="M301" t="n">
        <v>74014.995</v>
      </c>
      <c r="N301" t="inlineStr"/>
      <c r="O301" t="n">
        <v>-4117.572</v>
      </c>
      <c r="P301" t="inlineStr"/>
      <c r="Q301" t="n">
        <v>-13.4</v>
      </c>
      <c r="R301" t="n">
        <v>6110310</v>
      </c>
    </row>
    <row r="302">
      <c r="A302" t="inlineStr"/>
      <c r="B302" t="inlineStr"/>
      <c r="C302" t="n">
        <v>93</v>
      </c>
      <c r="D302" t="inlineStr"/>
      <c r="E302" t="n">
        <v>6110360</v>
      </c>
      <c r="F302" t="inlineStr"/>
      <c r="G302" t="inlineStr"/>
      <c r="H302" t="inlineStr">
        <is>
          <t>Cost of Goods Sold - Proto Phase - Euro</t>
        </is>
      </c>
      <c r="I302" t="inlineStr"/>
      <c r="J302" t="inlineStr"/>
      <c r="K302" t="n">
        <v>565035.875</v>
      </c>
      <c r="L302" t="inlineStr"/>
      <c r="M302" t="n">
        <v>25.54</v>
      </c>
      <c r="N302" t="inlineStr"/>
      <c r="O302" t="n">
        <v>565010.335</v>
      </c>
      <c r="P302" t="inlineStr"/>
      <c r="Q302" t="n">
        <v>-5.6</v>
      </c>
      <c r="R302" t="n">
        <v>6110360</v>
      </c>
    </row>
    <row r="303">
      <c r="A303" t="inlineStr"/>
      <c r="B303" t="inlineStr"/>
      <c r="C303" t="n">
        <v>93</v>
      </c>
      <c r="D303" t="inlineStr"/>
      <c r="E303" t="n">
        <v>6120310</v>
      </c>
      <c r="F303" t="inlineStr"/>
      <c r="G303" t="inlineStr"/>
      <c r="H303" t="inlineStr">
        <is>
          <t>Cost of Goods Sold - Mass Prod n - Intr</t>
        </is>
      </c>
      <c r="I303" t="inlineStr"/>
      <c r="J303" t="inlineStr"/>
      <c r="K303" t="n">
        <v>190178795.858</v>
      </c>
      <c r="L303" t="inlineStr"/>
      <c r="M303" t="n">
        <v>177522730.829</v>
      </c>
      <c r="N303" t="inlineStr"/>
      <c r="O303" t="n">
        <v>12656065.029</v>
      </c>
      <c r="P303" t="inlineStr"/>
      <c r="Q303" t="inlineStr">
        <is>
          <t>*2256,6</t>
        </is>
      </c>
      <c r="R303" t="n">
        <v>6120310</v>
      </c>
    </row>
    <row r="304">
      <c r="A304" t="inlineStr"/>
      <c r="B304" t="inlineStr"/>
      <c r="C304" t="n">
        <v>93</v>
      </c>
      <c r="D304" t="inlineStr"/>
      <c r="E304" t="n">
        <v>6120311</v>
      </c>
      <c r="F304" t="inlineStr"/>
      <c r="G304" t="inlineStr"/>
      <c r="H304" t="inlineStr">
        <is>
          <t>Cost of Goods Sold - Mass Prod - Intrac</t>
        </is>
      </c>
      <c r="I304" t="inlineStr"/>
      <c r="J304" t="inlineStr"/>
      <c r="K304" t="n">
        <v>-204905538.47</v>
      </c>
      <c r="L304" t="inlineStr"/>
      <c r="M304" t="n">
        <v>-158366414.29</v>
      </c>
      <c r="N304" t="inlineStr"/>
      <c r="O304" t="n">
        <v>-46539124.18</v>
      </c>
      <c r="P304" t="inlineStr"/>
      <c r="Q304" t="n">
        <v>7.1</v>
      </c>
      <c r="R304" t="n">
        <v>6120311</v>
      </c>
    </row>
    <row r="305">
      <c r="A305" t="inlineStr"/>
      <c r="B305" t="inlineStr"/>
      <c r="C305" t="n">
        <v>93</v>
      </c>
      <c r="D305" t="inlineStr"/>
      <c r="E305" t="n">
        <v>6120312</v>
      </c>
      <c r="F305" t="inlineStr"/>
      <c r="G305" t="inlineStr"/>
      <c r="H305" t="inlineStr">
        <is>
          <t>Cost of Goods Sold - Mass Prod - Intrac</t>
        </is>
      </c>
      <c r="I305" t="inlineStr"/>
      <c r="J305" t="inlineStr"/>
      <c r="K305" t="n">
        <v>146843674.97</v>
      </c>
      <c r="L305" t="inlineStr"/>
      <c r="M305" t="n">
        <v>111025846.97</v>
      </c>
      <c r="N305" t="inlineStr"/>
      <c r="O305" t="n">
        <v>35817828</v>
      </c>
      <c r="P305" t="inlineStr"/>
      <c r="Q305" t="n">
        <v>-29.4</v>
      </c>
      <c r="R305" t="n">
        <v>6120312</v>
      </c>
    </row>
    <row r="306">
      <c r="A306" t="inlineStr"/>
      <c r="B306" t="inlineStr"/>
      <c r="C306" t="n">
        <v>93</v>
      </c>
      <c r="D306" t="inlineStr"/>
      <c r="E306" t="n">
        <v>6120313</v>
      </c>
      <c r="F306" t="inlineStr"/>
      <c r="G306" t="inlineStr"/>
      <c r="H306" t="inlineStr">
        <is>
          <t>Cost of Goods Sold - Mass Prod - Intrac</t>
        </is>
      </c>
      <c r="I306" t="inlineStr"/>
      <c r="J306" t="inlineStr"/>
      <c r="K306" t="n">
        <v>37895384.17</v>
      </c>
      <c r="L306" t="inlineStr"/>
      <c r="M306" t="n">
        <v>30285743.98</v>
      </c>
      <c r="N306" t="inlineStr"/>
      <c r="O306" t="n">
        <v>7609640.19</v>
      </c>
      <c r="P306" t="inlineStr"/>
      <c r="Q306" t="n">
        <v>32.3</v>
      </c>
      <c r="R306" t="n">
        <v>6120313</v>
      </c>
    </row>
    <row r="307">
      <c r="A307" t="inlineStr"/>
      <c r="B307" t="inlineStr"/>
      <c r="C307" t="n">
        <v>93</v>
      </c>
      <c r="D307" t="inlineStr"/>
      <c r="E307" t="n">
        <v>6120314</v>
      </c>
      <c r="F307" t="inlineStr"/>
      <c r="G307" t="inlineStr"/>
      <c r="H307" t="inlineStr">
        <is>
          <t>Cost of Goods Sold - Mass Prod - Intrac</t>
        </is>
      </c>
      <c r="I307" t="inlineStr"/>
      <c r="J307" t="inlineStr"/>
      <c r="K307" t="n">
        <v>20166472.51</v>
      </c>
      <c r="L307" t="inlineStr"/>
      <c r="M307" t="n">
        <v>17054823.34</v>
      </c>
      <c r="N307" t="inlineStr"/>
      <c r="O307" t="n">
        <v>3111649.17</v>
      </c>
      <c r="P307" t="inlineStr"/>
      <c r="Q307" t="n">
        <v>25.1</v>
      </c>
      <c r="R307" t="n">
        <v>6120314</v>
      </c>
    </row>
    <row r="308">
      <c r="A308" t="inlineStr"/>
      <c r="B308" t="inlineStr"/>
      <c r="C308" t="n">
        <v>93</v>
      </c>
      <c r="D308" t="inlineStr"/>
      <c r="E308" t="n">
        <v>6120315</v>
      </c>
      <c r="F308" t="inlineStr"/>
      <c r="G308" t="inlineStr"/>
      <c r="H308" t="inlineStr">
        <is>
          <t>Cost of Goods Sold - Mass Prod - Intrac</t>
        </is>
      </c>
      <c r="I308" t="inlineStr"/>
      <c r="J308" t="inlineStr"/>
      <c r="K308" t="n">
        <v>6.82</v>
      </c>
      <c r="L308" t="inlineStr"/>
      <c r="M308" t="n">
        <v>0</v>
      </c>
      <c r="N308" t="inlineStr"/>
      <c r="O308" t="n">
        <v>6.82</v>
      </c>
      <c r="P308" t="inlineStr"/>
      <c r="Q308" t="n">
        <v>18.2</v>
      </c>
      <c r="R308" t="n">
        <v>6120315</v>
      </c>
    </row>
    <row r="309">
      <c r="A309" t="inlineStr"/>
      <c r="B309" t="inlineStr"/>
      <c r="C309" t="n">
        <v>93</v>
      </c>
      <c r="D309" t="inlineStr"/>
      <c r="E309" t="n">
        <v>6120330</v>
      </c>
      <c r="F309" t="inlineStr"/>
      <c r="G309" t="inlineStr"/>
      <c r="H309" t="inlineStr">
        <is>
          <t>Cost of Goods Sold - Mass Prod n - Intr</t>
        </is>
      </c>
      <c r="I309" t="inlineStr"/>
      <c r="J309" t="inlineStr"/>
      <c r="K309" t="n">
        <v>2633429.395</v>
      </c>
      <c r="L309" t="inlineStr"/>
      <c r="M309" t="n">
        <v>804407.274</v>
      </c>
      <c r="N309" t="inlineStr"/>
      <c r="O309" t="n">
        <v>1829022.121</v>
      </c>
      <c r="P309" t="inlineStr"/>
      <c r="Q309" t="inlineStr"/>
      <c r="R309" t="n">
        <v>6120330</v>
      </c>
    </row>
    <row r="310">
      <c r="A310" t="inlineStr"/>
      <c r="B310" t="inlineStr"/>
      <c r="C310" t="n">
        <v>93</v>
      </c>
      <c r="D310" t="inlineStr"/>
      <c r="E310" t="n">
        <v>6120331</v>
      </c>
      <c r="F310" t="inlineStr"/>
      <c r="G310" t="inlineStr"/>
      <c r="H310" t="inlineStr">
        <is>
          <t>COGS - Mass Prod - Intra YEL Gr. Clear</t>
        </is>
      </c>
      <c r="I310" t="inlineStr"/>
      <c r="J310" t="inlineStr"/>
      <c r="K310" t="n">
        <v>-1792189.77</v>
      </c>
      <c r="L310" t="inlineStr"/>
      <c r="M310" t="n">
        <v>-647724.89</v>
      </c>
      <c r="N310" t="inlineStr"/>
      <c r="O310" t="n">
        <v>-1144464.88</v>
      </c>
      <c r="P310" t="inlineStr"/>
      <c r="Q310" t="n">
        <v>227.4</v>
      </c>
      <c r="R310" t="n">
        <v>6120331</v>
      </c>
    </row>
    <row r="311">
      <c r="A311" t="inlineStr"/>
      <c r="B311" t="inlineStr"/>
      <c r="C311" t="n">
        <v>93</v>
      </c>
      <c r="D311" t="inlineStr"/>
      <c r="E311" t="n">
        <v>6120332</v>
      </c>
      <c r="F311" t="inlineStr"/>
      <c r="G311" t="inlineStr"/>
      <c r="H311" t="inlineStr">
        <is>
          <t>COGS - Mass Prod - Intra YEL Gr. Materi</t>
        </is>
      </c>
      <c r="I311" t="inlineStr"/>
      <c r="J311" t="inlineStr"/>
      <c r="K311" t="n">
        <v>1425141.28</v>
      </c>
      <c r="L311" t="inlineStr"/>
      <c r="M311" t="n">
        <v>566897.97</v>
      </c>
      <c r="N311" t="inlineStr"/>
      <c r="O311" t="n">
        <v>858243.3100000001</v>
      </c>
      <c r="P311" t="inlineStr"/>
      <c r="Q311" t="n">
        <v>-176.7</v>
      </c>
      <c r="R311" t="n">
        <v>6120332</v>
      </c>
    </row>
    <row r="312">
      <c r="A312" t="inlineStr"/>
      <c r="B312" t="inlineStr"/>
      <c r="C312" t="n">
        <v>93</v>
      </c>
      <c r="D312" t="inlineStr"/>
      <c r="E312" t="n">
        <v>6120333</v>
      </c>
      <c r="F312" t="inlineStr"/>
      <c r="G312" t="inlineStr"/>
      <c r="H312" t="inlineStr">
        <is>
          <t>COGS - Mass Prod - Intra YEL Gr. Lab In</t>
        </is>
      </c>
      <c r="I312" t="inlineStr"/>
      <c r="J312" t="inlineStr"/>
      <c r="K312" t="n">
        <v>233526.22</v>
      </c>
      <c r="L312" t="inlineStr"/>
      <c r="M312" t="n">
        <v>15059.6</v>
      </c>
      <c r="N312" t="inlineStr"/>
      <c r="O312" t="n">
        <v>218466.62</v>
      </c>
      <c r="P312" t="inlineStr"/>
      <c r="Q312" t="n">
        <v>151.4</v>
      </c>
      <c r="R312" t="n">
        <v>6120333</v>
      </c>
    </row>
    <row r="313">
      <c r="A313" t="inlineStr"/>
      <c r="B313" t="inlineStr"/>
      <c r="C313" t="n">
        <v>93</v>
      </c>
      <c r="D313" t="inlineStr"/>
      <c r="E313" t="n">
        <v>6120334</v>
      </c>
      <c r="F313" t="inlineStr"/>
      <c r="G313" t="inlineStr"/>
      <c r="H313" t="inlineStr">
        <is>
          <t>COGS - Mass Prod - Intra YEL Gr. Lab Di</t>
        </is>
      </c>
      <c r="I313" t="inlineStr"/>
      <c r="J313" t="inlineStr"/>
      <c r="K313" t="n">
        <v>113404</v>
      </c>
      <c r="L313" t="inlineStr"/>
      <c r="M313" t="n">
        <v>7420.11</v>
      </c>
      <c r="N313" t="inlineStr"/>
      <c r="O313" t="n">
        <v>105983.89</v>
      </c>
      <c r="P313" t="inlineStr"/>
      <c r="Q313" t="n">
        <v>1450.7</v>
      </c>
      <c r="R313" t="n">
        <v>6120334</v>
      </c>
    </row>
    <row r="314">
      <c r="A314" t="inlineStr"/>
      <c r="B314" t="inlineStr"/>
      <c r="C314" t="n">
        <v>93</v>
      </c>
      <c r="D314" t="inlineStr"/>
      <c r="E314" t="n">
        <v>6120335</v>
      </c>
      <c r="F314" t="inlineStr"/>
      <c r="G314" t="inlineStr"/>
      <c r="H314" t="inlineStr">
        <is>
          <t>COGS - Mass Prod - Intra YEL Gr. Miscel</t>
        </is>
      </c>
      <c r="I314" t="inlineStr"/>
      <c r="J314" t="inlineStr"/>
      <c r="K314" t="n">
        <v>20118.27</v>
      </c>
      <c r="L314" t="inlineStr"/>
      <c r="M314" t="n">
        <v>58347.21</v>
      </c>
      <c r="N314" t="inlineStr"/>
      <c r="O314" t="n">
        <v>-38228.94</v>
      </c>
      <c r="P314" t="inlineStr"/>
      <c r="Q314" t="n">
        <v>1428.3</v>
      </c>
      <c r="R314" t="n">
        <v>6120335</v>
      </c>
    </row>
    <row r="315">
      <c r="A315" t="inlineStr"/>
      <c r="B315" t="inlineStr"/>
      <c r="C315" t="n">
        <v>93</v>
      </c>
      <c r="D315" t="inlineStr"/>
      <c r="E315" t="n">
        <v>6120360</v>
      </c>
      <c r="F315" t="inlineStr"/>
      <c r="G315" t="inlineStr"/>
      <c r="H315" t="inlineStr">
        <is>
          <t>Cost of Goods Sold - Mass Prod n - Euro</t>
        </is>
      </c>
      <c r="I315" t="inlineStr"/>
      <c r="J315" t="inlineStr"/>
      <c r="K315" t="n">
        <v>41585129.31</v>
      </c>
      <c r="L315" t="inlineStr"/>
      <c r="M315" t="n">
        <v>21972940.434</v>
      </c>
      <c r="N315" t="inlineStr"/>
      <c r="O315" t="n">
        <v>19612188.876</v>
      </c>
      <c r="P315" t="inlineStr"/>
      <c r="Q315" t="n">
        <v>-65.5</v>
      </c>
      <c r="R315" t="n">
        <v>6120360</v>
      </c>
    </row>
    <row r="316">
      <c r="A316" t="inlineStr"/>
      <c r="B316" t="inlineStr"/>
      <c r="C316" t="n">
        <v>93</v>
      </c>
      <c r="D316" t="inlineStr"/>
      <c r="E316" t="n">
        <v>6120380</v>
      </c>
      <c r="F316" t="inlineStr"/>
      <c r="G316" t="inlineStr"/>
      <c r="H316" t="inlineStr">
        <is>
          <t>Cost of Goods Sold - Mass Prod n - SYST</t>
        </is>
      </c>
      <c r="I316" t="inlineStr"/>
      <c r="J316" t="inlineStr"/>
      <c r="K316" t="n">
        <v>0</v>
      </c>
      <c r="L316" t="inlineStr"/>
      <c r="M316" t="n">
        <v>2138049.631</v>
      </c>
      <c r="N316" t="inlineStr"/>
      <c r="O316" t="n">
        <v>-2138049.631</v>
      </c>
      <c r="P316" t="inlineStr"/>
      <c r="Q316" t="n">
        <v>89.3</v>
      </c>
      <c r="R316" t="n">
        <v>6120380</v>
      </c>
    </row>
    <row r="317">
      <c r="A317" t="inlineStr"/>
      <c r="B317" t="inlineStr"/>
      <c r="C317" t="n">
        <v>93</v>
      </c>
      <c r="D317" t="inlineStr"/>
      <c r="E317" t="n">
        <v>6120460</v>
      </c>
      <c r="F317" t="inlineStr"/>
      <c r="G317" t="inlineStr"/>
      <c r="H317" t="inlineStr">
        <is>
          <t>Cost of Goods Sold - Mass Prod n - Yaza</t>
        </is>
      </c>
      <c r="I317" t="inlineStr"/>
      <c r="J317" t="inlineStr"/>
      <c r="K317" t="n">
        <v>258597.446</v>
      </c>
      <c r="L317" t="inlineStr"/>
      <c r="M317" t="n">
        <v>42647.498</v>
      </c>
      <c r="N317" t="inlineStr"/>
      <c r="O317" t="n">
        <v>215949.948</v>
      </c>
      <c r="P317" t="inlineStr"/>
      <c r="Q317" t="n">
        <v>-100</v>
      </c>
      <c r="R317" t="n">
        <v>6120460</v>
      </c>
    </row>
    <row r="318">
      <c r="A318" t="inlineStr"/>
      <c r="B318" t="inlineStr"/>
      <c r="C318" t="n">
        <v>93</v>
      </c>
      <c r="D318" t="inlineStr"/>
      <c r="E318" t="n">
        <v>6130310</v>
      </c>
      <c r="F318" t="inlineStr"/>
      <c r="G318" t="inlineStr"/>
      <c r="H318" t="inlineStr">
        <is>
          <t>Cost of Goods Sold - Maint-After Sales</t>
        </is>
      </c>
      <c r="I318" t="inlineStr"/>
      <c r="J318" t="inlineStr"/>
      <c r="K318" t="n">
        <v>19512.694</v>
      </c>
      <c r="L318" t="inlineStr"/>
      <c r="M318" t="n">
        <v>19627.136</v>
      </c>
      <c r="N318" t="inlineStr"/>
      <c r="O318" t="n">
        <v>-114.442</v>
      </c>
      <c r="P318" t="inlineStr"/>
      <c r="Q318" t="n">
        <v>506.4</v>
      </c>
      <c r="R318" t="n">
        <v>6130310</v>
      </c>
    </row>
    <row r="319">
      <c r="A319" t="inlineStr"/>
      <c r="B319" t="inlineStr"/>
      <c r="C319" t="n">
        <v>93</v>
      </c>
      <c r="D319" t="inlineStr"/>
      <c r="E319" t="n">
        <v>6130330</v>
      </c>
      <c r="F319" t="inlineStr"/>
      <c r="G319" t="inlineStr"/>
      <c r="H319" t="inlineStr">
        <is>
          <t>Cost of Goods Sold - Maint-After Sales</t>
        </is>
      </c>
      <c r="I319" t="inlineStr"/>
      <c r="J319" t="inlineStr"/>
      <c r="K319" t="n">
        <v>1205.041</v>
      </c>
      <c r="L319" t="inlineStr"/>
      <c r="M319" t="n">
        <v>0</v>
      </c>
      <c r="N319" t="inlineStr"/>
      <c r="O319" t="n">
        <v>1205.041</v>
      </c>
      <c r="P319" t="inlineStr"/>
      <c r="Q319" t="n">
        <v>-0.6</v>
      </c>
      <c r="R319" t="n">
        <v>6130330</v>
      </c>
    </row>
    <row r="320">
      <c r="A320" t="inlineStr"/>
      <c r="B320" t="inlineStr"/>
      <c r="C320" t="n">
        <v>93</v>
      </c>
      <c r="D320" t="inlineStr"/>
      <c r="E320" t="n">
        <v>6130360</v>
      </c>
      <c r="F320" t="inlineStr"/>
      <c r="G320" t="inlineStr"/>
      <c r="H320" t="inlineStr">
        <is>
          <t>Cost of Goods Sold - Maint-After Sales</t>
        </is>
      </c>
      <c r="I320" t="inlineStr"/>
      <c r="J320" t="inlineStr"/>
      <c r="K320" t="n">
        <v>305826.42</v>
      </c>
      <c r="L320" t="inlineStr"/>
      <c r="M320" t="n">
        <v>10933.522</v>
      </c>
      <c r="N320" t="inlineStr"/>
      <c r="O320" t="n">
        <v>294892.898</v>
      </c>
      <c r="P320" t="inlineStr"/>
      <c r="Q320" t="inlineStr"/>
      <c r="R320" t="n">
        <v>6130360</v>
      </c>
    </row>
    <row r="321">
      <c r="A321" t="inlineStr"/>
      <c r="B321" t="inlineStr"/>
      <c r="C321" t="n">
        <v>93</v>
      </c>
      <c r="D321" t="inlineStr"/>
      <c r="E321" t="n">
        <v>6130380</v>
      </c>
      <c r="F321" t="inlineStr"/>
      <c r="G321" t="inlineStr"/>
      <c r="H321" t="inlineStr">
        <is>
          <t>Cost of Goods Sold - Maint-After Sales</t>
        </is>
      </c>
      <c r="I321" t="inlineStr"/>
      <c r="J321" t="inlineStr"/>
      <c r="K321" t="n">
        <v>0</v>
      </c>
      <c r="L321" t="inlineStr"/>
      <c r="M321" t="n">
        <v>341.087</v>
      </c>
      <c r="N321" t="inlineStr"/>
      <c r="O321" t="n">
        <v>-341.087</v>
      </c>
      <c r="P321" t="inlineStr"/>
      <c r="Q321" t="n">
        <v>2697.1</v>
      </c>
      <c r="R321" t="n">
        <v>6130380</v>
      </c>
    </row>
    <row r="322">
      <c r="A322" t="inlineStr"/>
      <c r="B322" t="inlineStr"/>
      <c r="C322" t="inlineStr"/>
      <c r="D322" t="inlineStr"/>
      <c r="E322" t="inlineStr">
        <is>
          <t xml:space="preserve">   Cost of Goods Sold</t>
        </is>
      </c>
      <c r="F322" t="inlineStr"/>
      <c r="G322" t="inlineStr"/>
      <c r="H322" t="inlineStr"/>
      <c r="I322" t="inlineStr"/>
      <c r="J322" t="inlineStr"/>
      <c r="K322" t="n">
        <v>235617429.462</v>
      </c>
      <c r="L322" t="inlineStr"/>
      <c r="M322" t="n">
        <v>202585717.946</v>
      </c>
      <c r="N322" t="inlineStr"/>
      <c r="O322" t="n">
        <v>33031711.516</v>
      </c>
      <c r="P322" t="inlineStr"/>
      <c r="Q322" t="n">
        <v>-100</v>
      </c>
      <c r="R322" t="inlineStr"/>
    </row>
    <row r="323">
      <c r="A323" t="inlineStr"/>
      <c r="B323" t="inlineStr"/>
      <c r="C323" t="n">
        <v>93</v>
      </c>
      <c r="D323" t="inlineStr"/>
      <c r="E323" t="n">
        <v>6810100</v>
      </c>
      <c r="F323" t="inlineStr"/>
      <c r="G323" t="inlineStr"/>
      <c r="H323" t="inlineStr">
        <is>
          <t>Standard Outbound Freight COS - Externa</t>
        </is>
      </c>
      <c r="I323" t="inlineStr"/>
      <c r="J323" t="inlineStr"/>
      <c r="K323" t="n">
        <v>6029091.877</v>
      </c>
      <c r="L323" t="inlineStr"/>
      <c r="M323" t="n">
        <v>3725612.141</v>
      </c>
      <c r="N323" t="inlineStr"/>
      <c r="O323" t="n">
        <v>2303479.736</v>
      </c>
      <c r="P323" t="inlineStr"/>
      <c r="Q323" t="n">
        <v>16.3</v>
      </c>
      <c r="R323" t="n">
        <v>6810100</v>
      </c>
    </row>
    <row r="324">
      <c r="A324" t="inlineStr"/>
      <c r="B324" t="inlineStr"/>
      <c r="C324" t="n">
        <v>93</v>
      </c>
      <c r="D324" t="inlineStr"/>
      <c r="E324" t="n">
        <v>6810380</v>
      </c>
      <c r="F324" t="inlineStr"/>
      <c r="G324" t="inlineStr"/>
      <c r="H324" t="inlineStr">
        <is>
          <t>Standard Outbound Freight COS - SYST</t>
        </is>
      </c>
      <c r="I324" t="inlineStr"/>
      <c r="J324" t="inlineStr"/>
      <c r="K324" t="n">
        <v>0</v>
      </c>
      <c r="L324" t="inlineStr"/>
      <c r="M324" t="n">
        <v>250.708</v>
      </c>
      <c r="N324" t="inlineStr"/>
      <c r="O324" t="n">
        <v>-250.708</v>
      </c>
      <c r="P324" t="inlineStr"/>
      <c r="Q324" t="n">
        <v>61.8</v>
      </c>
      <c r="R324" t="n">
        <v>6810380</v>
      </c>
    </row>
    <row r="325">
      <c r="A325" t="inlineStr"/>
      <c r="B325" t="inlineStr"/>
      <c r="C325" t="inlineStr"/>
      <c r="D325" t="inlineStr"/>
      <c r="E325" t="inlineStr">
        <is>
          <t xml:space="preserve">   Standard Outbound Freight Cost</t>
        </is>
      </c>
      <c r="F325" t="inlineStr"/>
      <c r="G325" t="inlineStr"/>
      <c r="H325" t="inlineStr"/>
      <c r="I325" t="inlineStr"/>
      <c r="J325" t="inlineStr"/>
      <c r="K325" t="n">
        <v>6029091.877</v>
      </c>
      <c r="L325" t="inlineStr"/>
      <c r="M325" t="n">
        <v>3725862.849</v>
      </c>
      <c r="N325" t="inlineStr"/>
      <c r="O325" t="n">
        <v>2303229.028</v>
      </c>
      <c r="P325" t="inlineStr"/>
      <c r="Q325" t="n">
        <v>-100</v>
      </c>
      <c r="R325" t="inlineStr"/>
    </row>
    <row r="326">
      <c r="A326" t="inlineStr"/>
      <c r="B326" t="inlineStr"/>
      <c r="C326" t="n">
        <v>93</v>
      </c>
      <c r="D326" t="inlineStr"/>
      <c r="E326" t="n">
        <v>6811100</v>
      </c>
      <c r="F326" t="inlineStr"/>
      <c r="G326" t="inlineStr"/>
      <c r="H326" t="inlineStr">
        <is>
          <t>Premium Outbound Freight COS - External</t>
        </is>
      </c>
      <c r="I326" t="inlineStr"/>
      <c r="J326" t="inlineStr"/>
      <c r="K326" t="n">
        <v>198550.29</v>
      </c>
      <c r="L326" t="inlineStr"/>
      <c r="M326" t="n">
        <v>76730.514</v>
      </c>
      <c r="N326" t="inlineStr"/>
      <c r="O326" t="n">
        <v>121819.776</v>
      </c>
      <c r="P326" t="inlineStr"/>
      <c r="Q326" t="n">
        <v>61.8</v>
      </c>
      <c r="R326" t="n">
        <v>6811100</v>
      </c>
    </row>
    <row r="327">
      <c r="A327" t="inlineStr"/>
      <c r="B327" t="inlineStr"/>
      <c r="C327" t="n">
        <v>93</v>
      </c>
      <c r="D327" t="inlineStr"/>
      <c r="E327" t="n">
        <v>6811360</v>
      </c>
      <c r="F327" t="inlineStr"/>
      <c r="G327" t="inlineStr"/>
      <c r="H327" t="inlineStr">
        <is>
          <t>Premium  Outbound Freight COS - Europe</t>
        </is>
      </c>
      <c r="I327" t="inlineStr"/>
      <c r="J327" t="inlineStr"/>
      <c r="K327" t="n">
        <v>0</v>
      </c>
      <c r="L327" t="inlineStr"/>
      <c r="M327" t="n">
        <v>10152.727</v>
      </c>
      <c r="N327" t="inlineStr"/>
      <c r="O327" t="n">
        <v>-10152.727</v>
      </c>
      <c r="P327" t="inlineStr"/>
      <c r="Q327" t="n">
        <v>158.8</v>
      </c>
      <c r="R327" t="n">
        <v>6811360</v>
      </c>
    </row>
    <row r="328">
      <c r="A328" t="inlineStr"/>
      <c r="B328" t="inlineStr"/>
      <c r="C328" t="inlineStr"/>
      <c r="D328" t="inlineStr"/>
      <c r="E328" t="inlineStr">
        <is>
          <t xml:space="preserve">   Premium Outbound Freight Cost</t>
        </is>
      </c>
      <c r="F328" t="inlineStr"/>
      <c r="G328" t="inlineStr"/>
      <c r="H328" t="inlineStr"/>
      <c r="I328" t="inlineStr"/>
      <c r="J328" t="inlineStr"/>
      <c r="K328" t="n">
        <v>198550.29</v>
      </c>
      <c r="L328" t="inlineStr"/>
      <c r="M328" t="n">
        <v>86883.24099999999</v>
      </c>
      <c r="N328" t="inlineStr"/>
      <c r="O328" t="n">
        <v>111667.049</v>
      </c>
      <c r="P328" t="inlineStr"/>
      <c r="Q328" t="n">
        <v>-100</v>
      </c>
      <c r="R328" t="inlineStr"/>
    </row>
    <row r="329">
      <c r="A329" t="inlineStr"/>
      <c r="B329" t="inlineStr"/>
      <c r="C329" t="n">
        <v>93</v>
      </c>
      <c r="D329" t="inlineStr"/>
      <c r="E329" t="n">
        <v>6820100</v>
      </c>
      <c r="F329" t="inlineStr"/>
      <c r="G329" t="inlineStr"/>
      <c r="H329" t="inlineStr">
        <is>
          <t>Premium Inbound Freight Cost of Sales -</t>
        </is>
      </c>
      <c r="I329" t="inlineStr"/>
      <c r="J329" t="inlineStr"/>
      <c r="K329" t="n">
        <v>662743.0110000001</v>
      </c>
      <c r="L329" t="inlineStr"/>
      <c r="M329" t="n">
        <v>150043.801</v>
      </c>
      <c r="N329" t="inlineStr"/>
      <c r="O329" t="n">
        <v>512699.21</v>
      </c>
      <c r="P329" t="inlineStr"/>
      <c r="Q329" t="n">
        <v>128.5</v>
      </c>
      <c r="R329" t="n">
        <v>6820100</v>
      </c>
    </row>
    <row r="330">
      <c r="A330" t="inlineStr"/>
      <c r="B330" t="inlineStr"/>
      <c r="C330" t="n">
        <v>93</v>
      </c>
      <c r="D330" t="inlineStr"/>
      <c r="E330" t="n">
        <v>6820310</v>
      </c>
      <c r="F330" t="inlineStr"/>
      <c r="G330" t="inlineStr"/>
      <c r="H330" t="inlineStr">
        <is>
          <t>Premium Inbound Freight Cost of Sales -</t>
        </is>
      </c>
      <c r="I330" t="inlineStr"/>
      <c r="J330" t="inlineStr"/>
      <c r="K330" t="n">
        <v>0</v>
      </c>
      <c r="L330" t="inlineStr"/>
      <c r="M330" t="n">
        <v>8006.87</v>
      </c>
      <c r="N330" t="inlineStr"/>
      <c r="O330" t="n">
        <v>-8006.87</v>
      </c>
      <c r="P330" t="inlineStr"/>
      <c r="Q330" t="n">
        <v>341.7</v>
      </c>
      <c r="R330" t="n">
        <v>6820310</v>
      </c>
    </row>
    <row r="331">
      <c r="A331" t="inlineStr"/>
      <c r="B331" t="inlineStr"/>
      <c r="C331" t="n">
        <v>93</v>
      </c>
      <c r="D331" t="inlineStr"/>
      <c r="E331" t="n">
        <v>6820330</v>
      </c>
      <c r="F331" t="inlineStr"/>
      <c r="G331" t="inlineStr"/>
      <c r="H331" t="inlineStr">
        <is>
          <t>Premium Inbound Freight Cost of Sales -</t>
        </is>
      </c>
      <c r="I331" t="inlineStr"/>
      <c r="J331" t="inlineStr"/>
      <c r="K331" t="n">
        <v>14023.714</v>
      </c>
      <c r="L331" t="inlineStr"/>
      <c r="M331" t="n">
        <v>0</v>
      </c>
      <c r="N331" t="inlineStr"/>
      <c r="O331" t="n">
        <v>14023.714</v>
      </c>
      <c r="P331" t="inlineStr"/>
      <c r="Q331" t="n">
        <v>-100</v>
      </c>
      <c r="R331" t="n">
        <v>6820330</v>
      </c>
    </row>
    <row r="332">
      <c r="A332" t="inlineStr"/>
      <c r="B332" t="inlineStr"/>
      <c r="C332" t="inlineStr"/>
      <c r="D332" t="inlineStr"/>
      <c r="E332" t="inlineStr">
        <is>
          <t xml:space="preserve">   Premium Inbound Freight Cost</t>
        </is>
      </c>
      <c r="F332" t="inlineStr"/>
      <c r="G332" t="inlineStr"/>
      <c r="H332" t="inlineStr"/>
      <c r="I332" t="inlineStr"/>
      <c r="J332" t="inlineStr"/>
      <c r="K332" t="n">
        <v>676766.725</v>
      </c>
      <c r="L332" t="inlineStr"/>
      <c r="M332" t="n">
        <v>158050.671</v>
      </c>
      <c r="N332" t="inlineStr"/>
      <c r="O332" t="n">
        <v>518716.054</v>
      </c>
      <c r="P332" t="inlineStr"/>
      <c r="Q332" t="inlineStr"/>
      <c r="R332" t="inlineStr"/>
    </row>
    <row r="333">
      <c r="A333" t="inlineStr"/>
      <c r="B333" t="inlineStr"/>
      <c r="C333" t="n">
        <v>93</v>
      </c>
      <c r="D333" t="inlineStr"/>
      <c r="E333" t="n">
        <v>6340100</v>
      </c>
      <c r="F333" t="inlineStr"/>
      <c r="G333" t="inlineStr"/>
      <c r="H333" t="inlineStr">
        <is>
          <t>Packaging Costs - External</t>
        </is>
      </c>
      <c r="I333" t="inlineStr"/>
      <c r="J333" t="inlineStr"/>
      <c r="K333" t="n">
        <v>569858.3590000001</v>
      </c>
      <c r="L333" t="inlineStr"/>
      <c r="M333" t="n">
        <v>233510.562</v>
      </c>
      <c r="N333" t="inlineStr"/>
      <c r="O333" t="n">
        <v>336347.797</v>
      </c>
      <c r="P333" t="inlineStr"/>
      <c r="Q333" t="n">
        <v>328.2</v>
      </c>
      <c r="R333" t="n">
        <v>6340100</v>
      </c>
    </row>
    <row r="334">
      <c r="A334" t="inlineStr"/>
      <c r="B334" t="inlineStr"/>
      <c r="C334" t="inlineStr"/>
      <c r="D334" t="inlineStr"/>
      <c r="E334" t="inlineStr">
        <is>
          <t xml:space="preserve">   Returnable Packaging Costs</t>
        </is>
      </c>
      <c r="F334" t="inlineStr"/>
      <c r="G334" t="inlineStr"/>
      <c r="H334" t="inlineStr"/>
      <c r="I334" t="inlineStr"/>
      <c r="J334" t="inlineStr"/>
      <c r="K334" t="n">
        <v>569858.3590000001</v>
      </c>
      <c r="L334" t="inlineStr"/>
      <c r="M334" t="n">
        <v>233510.562</v>
      </c>
      <c r="N334" t="inlineStr"/>
      <c r="O334" t="n">
        <v>336347.797</v>
      </c>
      <c r="P334" t="inlineStr"/>
      <c r="Q334" t="n">
        <v>144</v>
      </c>
      <c r="R334" t="inlineStr"/>
    </row>
    <row r="335">
      <c r="A335" t="inlineStr"/>
      <c r="B335" t="inlineStr"/>
      <c r="C335" t="inlineStr"/>
      <c r="D335" t="inlineStr"/>
      <c r="E335" t="inlineStr">
        <is>
          <t>Total Cost of Goods Sold</t>
        </is>
      </c>
      <c r="F335" t="inlineStr"/>
      <c r="G335" t="inlineStr"/>
      <c r="H335" t="inlineStr"/>
      <c r="I335" t="inlineStr"/>
      <c r="J335" t="inlineStr"/>
      <c r="K335" t="n">
        <v>243091696.713</v>
      </c>
      <c r="L335" t="inlineStr"/>
      <c r="M335" t="n">
        <v>206790025.269</v>
      </c>
      <c r="N335" t="inlineStr"/>
      <c r="O335" t="n">
        <v>36301671.444</v>
      </c>
      <c r="P335" t="inlineStr"/>
      <c r="Q335" t="n">
        <v>144</v>
      </c>
      <c r="R335" t="inlineStr"/>
    </row>
    <row r="336">
      <c r="A336" t="inlineStr"/>
      <c r="B336" t="inlineStr"/>
      <c r="C336" t="inlineStr"/>
      <c r="D336" t="inlineStr"/>
      <c r="E336" t="inlineStr">
        <is>
          <t>Total Gross Margin</t>
        </is>
      </c>
      <c r="F336" t="inlineStr"/>
      <c r="G336" t="inlineStr"/>
      <c r="H336" t="inlineStr"/>
      <c r="I336" t="inlineStr"/>
      <c r="J336" t="inlineStr"/>
      <c r="K336" t="n">
        <v>-27443697.345</v>
      </c>
      <c r="L336" t="inlineStr"/>
      <c r="M336" t="n">
        <v>-31867039.661</v>
      </c>
      <c r="N336" t="inlineStr"/>
      <c r="O336" t="n">
        <v>4423342.316</v>
      </c>
      <c r="P336" t="inlineStr"/>
      <c r="Q336" t="n">
        <v>17.6</v>
      </c>
      <c r="R336" t="inlineStr">
        <is>
          <t>*7*</t>
        </is>
      </c>
    </row>
    <row r="337">
      <c r="A337" t="inlineStr"/>
      <c r="B337" t="inlineStr"/>
      <c r="C337" t="n">
        <v>93</v>
      </c>
      <c r="D337" t="inlineStr"/>
      <c r="E337" t="n">
        <v>6615010</v>
      </c>
      <c r="F337" t="inlineStr"/>
      <c r="G337" t="inlineStr"/>
      <c r="H337" t="inlineStr">
        <is>
          <t>Manufacturing Variance - Labour Based O</t>
        </is>
      </c>
      <c r="I337" t="inlineStr"/>
      <c r="J337" t="inlineStr"/>
      <c r="K337" t="n">
        <v>4748331.179</v>
      </c>
      <c r="L337" t="inlineStr"/>
      <c r="M337" t="n">
        <v>5078992.826</v>
      </c>
      <c r="N337" t="inlineStr"/>
      <c r="O337" t="n">
        <v>-330661.647</v>
      </c>
      <c r="P337" t="inlineStr"/>
      <c r="Q337" t="n">
        <v>13.9</v>
      </c>
      <c r="R337" t="inlineStr">
        <is>
          <t>*6*</t>
        </is>
      </c>
    </row>
    <row r="338">
      <c r="A338" t="inlineStr"/>
      <c r="B338" t="inlineStr"/>
      <c r="C338" t="inlineStr"/>
      <c r="D338" t="inlineStr"/>
      <c r="E338" t="inlineStr">
        <is>
          <t xml:space="preserve">   Manufacturing Variances Labour</t>
        </is>
      </c>
      <c r="F338" t="inlineStr"/>
      <c r="G338" t="inlineStr"/>
      <c r="H338" t="inlineStr"/>
      <c r="I338" t="inlineStr"/>
      <c r="J338" t="inlineStr"/>
      <c r="K338" t="n">
        <v>4748331.179</v>
      </c>
      <c r="L338" t="inlineStr"/>
      <c r="M338" t="n">
        <v>5078992.826</v>
      </c>
      <c r="N338" t="inlineStr"/>
      <c r="O338" t="n">
        <v>-330661.647</v>
      </c>
      <c r="P338" t="inlineStr"/>
      <c r="Q338" t="n">
        <v>-6.5</v>
      </c>
      <c r="R338" t="inlineStr"/>
    </row>
    <row r="339">
      <c r="A339" t="inlineStr"/>
      <c r="B339" t="inlineStr"/>
      <c r="C339" t="n">
        <v>93</v>
      </c>
      <c r="D339" t="inlineStr"/>
      <c r="E339" t="n">
        <v>6660000</v>
      </c>
      <c r="F339" t="inlineStr"/>
      <c r="G339" t="inlineStr"/>
      <c r="H339" t="inlineStr">
        <is>
          <t>PPV Reassignment</t>
        </is>
      </c>
      <c r="I339" t="inlineStr"/>
      <c r="J339" t="inlineStr"/>
      <c r="K339" t="n">
        <v>-759755.782</v>
      </c>
      <c r="L339" t="inlineStr"/>
      <c r="M339" t="n">
        <v>1414509.611</v>
      </c>
      <c r="N339" t="inlineStr"/>
      <c r="O339" t="n">
        <v>-2174265.393</v>
      </c>
      <c r="P339" t="inlineStr"/>
      <c r="Q339" t="n">
        <v>-6.5</v>
      </c>
      <c r="R339" t="n">
        <v>6660000</v>
      </c>
    </row>
    <row r="340">
      <c r="A340" t="inlineStr"/>
      <c r="B340" t="inlineStr"/>
      <c r="C340" t="n">
        <v>93</v>
      </c>
      <c r="D340" t="inlineStr"/>
      <c r="E340" t="n">
        <v>6665000</v>
      </c>
      <c r="F340" t="inlineStr"/>
      <c r="G340" t="inlineStr"/>
      <c r="H340" t="inlineStr">
        <is>
          <t>PPV on Rebates</t>
        </is>
      </c>
      <c r="I340" t="inlineStr"/>
      <c r="J340" t="inlineStr"/>
      <c r="K340" t="n">
        <v>-850763.855</v>
      </c>
      <c r="L340" t="inlineStr"/>
      <c r="M340" t="n">
        <v>-357374.764</v>
      </c>
      <c r="N340" t="inlineStr"/>
      <c r="O340" t="n">
        <v>-493389.091</v>
      </c>
      <c r="P340" t="inlineStr"/>
      <c r="Q340" t="n">
        <v>-153.7</v>
      </c>
      <c r="R340" t="n">
        <v>6665000</v>
      </c>
    </row>
    <row r="341">
      <c r="A341" t="inlineStr"/>
      <c r="B341" t="inlineStr"/>
      <c r="C341" t="n">
        <v>93</v>
      </c>
      <c r="D341" t="inlineStr"/>
      <c r="E341" t="n">
        <v>6670000</v>
      </c>
      <c r="F341" t="inlineStr"/>
      <c r="G341" t="inlineStr"/>
      <c r="H341" t="inlineStr">
        <is>
          <t>PPV Against Standard</t>
        </is>
      </c>
      <c r="I341" t="inlineStr"/>
      <c r="J341" t="inlineStr"/>
      <c r="K341" t="n">
        <v>7536972.901</v>
      </c>
      <c r="L341" t="inlineStr"/>
      <c r="M341" t="n">
        <v>4189319.41</v>
      </c>
      <c r="N341" t="inlineStr"/>
      <c r="O341" t="n">
        <v>3347653.491</v>
      </c>
      <c r="P341" t="inlineStr"/>
      <c r="Q341" t="n">
        <v>-138.1</v>
      </c>
      <c r="R341" t="n">
        <v>6670000</v>
      </c>
    </row>
    <row r="342">
      <c r="A342" t="inlineStr"/>
      <c r="B342" t="inlineStr"/>
      <c r="C342" t="n">
        <v>93</v>
      </c>
      <c r="D342" t="inlineStr"/>
      <c r="E342" t="n">
        <v>6680000</v>
      </c>
      <c r="F342" t="inlineStr"/>
      <c r="G342" t="inlineStr"/>
      <c r="H342" t="inlineStr">
        <is>
          <t>PPV on Currency Movements</t>
        </is>
      </c>
      <c r="I342" t="inlineStr"/>
      <c r="J342" t="inlineStr"/>
      <c r="K342" t="n">
        <v>175129.038</v>
      </c>
      <c r="L342" t="inlineStr"/>
      <c r="M342" t="n">
        <v>219904.858</v>
      </c>
      <c r="N342" t="inlineStr"/>
      <c r="O342" t="n">
        <v>-44775.82</v>
      </c>
      <c r="P342" t="inlineStr"/>
      <c r="Q342" t="n">
        <v>79.90000000000001</v>
      </c>
      <c r="R342" t="n">
        <v>6680000</v>
      </c>
    </row>
    <row r="343">
      <c r="A343" t="inlineStr"/>
      <c r="B343" t="inlineStr"/>
      <c r="C343" t="n">
        <v>93</v>
      </c>
      <c r="D343" t="inlineStr"/>
      <c r="E343" t="n">
        <v>6695000</v>
      </c>
      <c r="F343" t="inlineStr"/>
      <c r="G343" t="inlineStr"/>
      <c r="H343" t="inlineStr">
        <is>
          <t>PPV due to Freight Accruals against STD</t>
        </is>
      </c>
      <c r="I343" t="inlineStr"/>
      <c r="J343" t="inlineStr"/>
      <c r="K343" t="n">
        <v>-914776.0699999999</v>
      </c>
      <c r="L343" t="inlineStr"/>
      <c r="M343" t="n">
        <v>205200.154</v>
      </c>
      <c r="N343" t="inlineStr"/>
      <c r="O343" t="n">
        <v>-1119976.224</v>
      </c>
      <c r="P343" t="inlineStr"/>
      <c r="Q343" t="n">
        <v>-20.4</v>
      </c>
      <c r="R343" t="n">
        <v>6695000</v>
      </c>
    </row>
    <row r="344">
      <c r="A344" t="inlineStr"/>
      <c r="B344" t="inlineStr"/>
      <c r="C344" t="inlineStr"/>
      <c r="D344" t="inlineStr"/>
      <c r="E344" t="inlineStr">
        <is>
          <t xml:space="preserve">   Purchase Price Variances</t>
        </is>
      </c>
      <c r="F344" t="inlineStr"/>
      <c r="G344" t="inlineStr"/>
      <c r="H344" t="inlineStr"/>
      <c r="I344" t="inlineStr"/>
      <c r="J344" t="inlineStr"/>
      <c r="K344" t="n">
        <v>5186806.232</v>
      </c>
      <c r="L344" t="inlineStr"/>
      <c r="M344" t="n">
        <v>5671559.269</v>
      </c>
      <c r="N344" t="inlineStr"/>
      <c r="O344" t="n">
        <v>-484753.037</v>
      </c>
      <c r="P344" t="inlineStr"/>
      <c r="Q344" t="n">
        <v>-545.8</v>
      </c>
      <c r="R344" t="inlineStr"/>
    </row>
    <row r="345">
      <c r="A345" t="inlineStr"/>
      <c r="B345" t="inlineStr"/>
      <c r="C345" t="n">
        <v>93</v>
      </c>
      <c r="D345" t="inlineStr"/>
      <c r="E345" t="n">
        <v>6710100</v>
      </c>
      <c r="F345" t="inlineStr"/>
      <c r="G345" t="inlineStr"/>
      <c r="H345" t="inlineStr">
        <is>
          <t>Stocktake Variances - Positive</t>
        </is>
      </c>
      <c r="I345" t="inlineStr"/>
      <c r="J345" t="inlineStr"/>
      <c r="K345" t="n">
        <v>-6702436.787</v>
      </c>
      <c r="L345" t="inlineStr"/>
      <c r="M345" t="n">
        <v>-3903097.82</v>
      </c>
      <c r="N345" t="inlineStr"/>
      <c r="O345" t="n">
        <v>-2799338.967</v>
      </c>
      <c r="P345" t="inlineStr"/>
      <c r="Q345" t="n">
        <v>-8.5</v>
      </c>
      <c r="R345" t="n">
        <v>6710100</v>
      </c>
    </row>
    <row r="346">
      <c r="A346" t="inlineStr"/>
      <c r="B346" t="inlineStr"/>
      <c r="C346" t="n">
        <v>93</v>
      </c>
      <c r="D346" t="inlineStr"/>
      <c r="E346" t="n">
        <v>6710200</v>
      </c>
      <c r="F346" t="inlineStr"/>
      <c r="G346" t="inlineStr"/>
      <c r="H346" t="inlineStr">
        <is>
          <t>Stocktake Variances - Negative</t>
        </is>
      </c>
      <c r="I346" t="inlineStr"/>
      <c r="J346" t="inlineStr"/>
      <c r="K346" t="n">
        <v>7358695.356</v>
      </c>
      <c r="L346" t="inlineStr"/>
      <c r="M346" t="n">
        <v>4858552.231</v>
      </c>
      <c r="N346" t="inlineStr"/>
      <c r="O346" t="n">
        <v>2500143.125</v>
      </c>
      <c r="P346" t="inlineStr"/>
      <c r="Q346" t="n">
        <v>-71.7</v>
      </c>
      <c r="R346" t="n">
        <v>6710200</v>
      </c>
    </row>
    <row r="347">
      <c r="A347" t="inlineStr"/>
      <c r="B347" t="inlineStr"/>
      <c r="C347" t="n">
        <v>93</v>
      </c>
      <c r="D347" t="inlineStr"/>
      <c r="E347" t="n">
        <v>6710300</v>
      </c>
      <c r="F347" t="inlineStr"/>
      <c r="G347" t="inlineStr"/>
      <c r="H347" t="inlineStr">
        <is>
          <t>Spare Parts Variances - Positive</t>
        </is>
      </c>
      <c r="I347" t="inlineStr"/>
      <c r="J347" t="inlineStr"/>
      <c r="K347" t="n">
        <v>-247269.33</v>
      </c>
      <c r="L347" t="inlineStr"/>
      <c r="M347" t="n">
        <v>731508.693</v>
      </c>
      <c r="N347" t="inlineStr"/>
      <c r="O347" t="n">
        <v>-978778.023</v>
      </c>
      <c r="P347" t="inlineStr"/>
      <c r="Q347" t="n">
        <v>51.5</v>
      </c>
      <c r="R347" t="n">
        <v>6710300</v>
      </c>
    </row>
    <row r="348">
      <c r="A348" t="inlineStr"/>
      <c r="B348" t="inlineStr"/>
      <c r="C348" t="n">
        <v>93</v>
      </c>
      <c r="D348" t="inlineStr"/>
      <c r="E348" t="n">
        <v>6720000</v>
      </c>
      <c r="F348" t="inlineStr"/>
      <c r="G348" t="inlineStr"/>
      <c r="H348" t="inlineStr">
        <is>
          <t>Inventory Provision for Excess</t>
        </is>
      </c>
      <c r="I348" t="inlineStr"/>
      <c r="J348" t="inlineStr"/>
      <c r="K348" t="n">
        <v>137048.906</v>
      </c>
      <c r="L348" t="inlineStr"/>
      <c r="M348" t="n">
        <v>-2303325.905</v>
      </c>
      <c r="N348" t="inlineStr"/>
      <c r="O348" t="n">
        <v>2440374.811</v>
      </c>
      <c r="P348" t="inlineStr"/>
      <c r="Q348" t="n">
        <v>-133.8</v>
      </c>
      <c r="R348" t="n">
        <v>6720000</v>
      </c>
    </row>
    <row r="349">
      <c r="A349" t="inlineStr"/>
      <c r="B349" t="inlineStr"/>
      <c r="C349" t="n">
        <v>93</v>
      </c>
      <c r="D349" t="inlineStr"/>
      <c r="E349" t="n">
        <v>6722000</v>
      </c>
      <c r="F349" t="inlineStr"/>
      <c r="G349" t="inlineStr"/>
      <c r="H349" t="inlineStr">
        <is>
          <t>Inventory Provision for Obsolete</t>
        </is>
      </c>
      <c r="I349" t="inlineStr"/>
      <c r="J349" t="inlineStr"/>
      <c r="K349" t="n">
        <v>-280397.354</v>
      </c>
      <c r="L349" t="inlineStr"/>
      <c r="M349" t="n">
        <v>1034709.295</v>
      </c>
      <c r="N349" t="inlineStr"/>
      <c r="O349" t="n">
        <v>-1315106.649</v>
      </c>
      <c r="P349" t="inlineStr"/>
      <c r="Q349" t="n">
        <v>106</v>
      </c>
      <c r="R349" t="n">
        <v>6722000</v>
      </c>
    </row>
    <row r="350">
      <c r="A350" t="inlineStr"/>
      <c r="B350" t="inlineStr"/>
      <c r="C350" t="n">
        <v>93</v>
      </c>
      <c r="D350" t="inlineStr"/>
      <c r="E350" t="n">
        <v>6730000</v>
      </c>
      <c r="F350" t="inlineStr"/>
      <c r="G350" t="inlineStr"/>
      <c r="H350" t="inlineStr">
        <is>
          <t>Raw Materials E&amp;O Scrap</t>
        </is>
      </c>
      <c r="I350" t="inlineStr"/>
      <c r="J350" t="inlineStr"/>
      <c r="K350" t="n">
        <v>976471.406</v>
      </c>
      <c r="L350" t="inlineStr"/>
      <c r="M350" t="n">
        <v>841971.286</v>
      </c>
      <c r="N350" t="inlineStr"/>
      <c r="O350" t="n">
        <v>134500.12</v>
      </c>
      <c r="P350" t="inlineStr"/>
      <c r="Q350" t="n">
        <v>-127.1</v>
      </c>
      <c r="R350" t="n">
        <v>6730000</v>
      </c>
    </row>
    <row r="351">
      <c r="A351" t="inlineStr"/>
      <c r="B351" t="inlineStr"/>
      <c r="C351" t="n">
        <v>93</v>
      </c>
      <c r="D351" t="inlineStr"/>
      <c r="E351" t="n">
        <v>6731000</v>
      </c>
      <c r="F351" t="inlineStr"/>
      <c r="G351" t="inlineStr"/>
      <c r="H351" t="inlineStr">
        <is>
          <t>Finished Good E&amp;O Scrap</t>
        </is>
      </c>
      <c r="I351" t="inlineStr"/>
      <c r="J351" t="inlineStr"/>
      <c r="K351" t="n">
        <v>93896.49099999999</v>
      </c>
      <c r="L351" t="inlineStr"/>
      <c r="M351" t="n">
        <v>84207.306</v>
      </c>
      <c r="N351" t="inlineStr"/>
      <c r="O351" t="n">
        <v>9689.184999999999</v>
      </c>
      <c r="P351" t="inlineStr"/>
      <c r="Q351" t="n">
        <v>16</v>
      </c>
      <c r="R351" t="n">
        <v>6731000</v>
      </c>
    </row>
    <row r="352">
      <c r="A352" t="inlineStr"/>
      <c r="B352" t="inlineStr"/>
      <c r="C352" t="n">
        <v>93</v>
      </c>
      <c r="D352" t="inlineStr"/>
      <c r="E352" t="n">
        <v>6770000</v>
      </c>
      <c r="F352" t="inlineStr"/>
      <c r="G352" t="inlineStr"/>
      <c r="H352" t="inlineStr">
        <is>
          <t>Inventory Revaluation Raw Materials</t>
        </is>
      </c>
      <c r="I352" t="inlineStr"/>
      <c r="J352" t="inlineStr"/>
      <c r="K352" t="n">
        <v>-1084374.291</v>
      </c>
      <c r="L352" t="inlineStr"/>
      <c r="M352" t="n">
        <v>-4196785.589</v>
      </c>
      <c r="N352" t="inlineStr"/>
      <c r="O352" t="n">
        <v>3112411.298</v>
      </c>
      <c r="P352" t="inlineStr"/>
      <c r="Q352" t="n">
        <v>11.5</v>
      </c>
      <c r="R352" t="n">
        <v>6770000</v>
      </c>
    </row>
    <row r="353">
      <c r="A353" t="inlineStr"/>
      <c r="B353" t="inlineStr"/>
      <c r="C353" t="n">
        <v>93</v>
      </c>
      <c r="D353" t="inlineStr"/>
      <c r="E353" t="n">
        <v>6771000</v>
      </c>
      <c r="F353" t="inlineStr"/>
      <c r="G353" t="inlineStr"/>
      <c r="H353" t="inlineStr">
        <is>
          <t>Inventory Revaluation Finished Goods</t>
        </is>
      </c>
      <c r="I353" t="inlineStr"/>
      <c r="J353" t="inlineStr"/>
      <c r="K353" t="n">
        <v>16520.422</v>
      </c>
      <c r="L353" t="inlineStr"/>
      <c r="M353" t="n">
        <v>-37626.308</v>
      </c>
      <c r="N353" t="inlineStr"/>
      <c r="O353" t="n">
        <v>54146.73</v>
      </c>
      <c r="P353" t="inlineStr"/>
      <c r="Q353" t="n">
        <v>74.2</v>
      </c>
      <c r="R353" t="n">
        <v>6771000</v>
      </c>
    </row>
    <row r="354">
      <c r="A354" t="inlineStr"/>
      <c r="B354" t="inlineStr"/>
      <c r="C354" t="n">
        <v>93</v>
      </c>
      <c r="D354" t="inlineStr"/>
      <c r="E354" t="n">
        <v>6773000</v>
      </c>
      <c r="F354" t="inlineStr"/>
      <c r="G354" t="inlineStr"/>
      <c r="H354" t="inlineStr">
        <is>
          <t>SC2 variances RM</t>
        </is>
      </c>
      <c r="I354" t="inlineStr"/>
      <c r="J354" t="inlineStr"/>
      <c r="K354" t="n">
        <v>2023766.089</v>
      </c>
      <c r="L354" t="inlineStr"/>
      <c r="M354" t="n">
        <v>-1506434.391</v>
      </c>
      <c r="N354" t="inlineStr"/>
      <c r="O354" t="n">
        <v>3530200.48</v>
      </c>
      <c r="P354" t="inlineStr"/>
      <c r="Q354" t="n">
        <v>143.9</v>
      </c>
      <c r="R354" t="n">
        <v>6773000</v>
      </c>
    </row>
    <row r="355">
      <c r="A355" t="inlineStr"/>
      <c r="B355" t="inlineStr"/>
      <c r="C355" t="n">
        <v>93</v>
      </c>
      <c r="D355" t="inlineStr"/>
      <c r="E355" t="n">
        <v>6774000</v>
      </c>
      <c r="F355" t="inlineStr"/>
      <c r="G355" t="inlineStr"/>
      <c r="H355" t="inlineStr">
        <is>
          <t>SC2 variances WIP</t>
        </is>
      </c>
      <c r="I355" t="inlineStr"/>
      <c r="J355" t="inlineStr"/>
      <c r="K355" t="n">
        <v>-99194.2</v>
      </c>
      <c r="L355" t="inlineStr"/>
      <c r="M355" t="n">
        <v>177248.731</v>
      </c>
      <c r="N355" t="inlineStr"/>
      <c r="O355" t="n">
        <v>-276442.931</v>
      </c>
      <c r="P355" t="inlineStr"/>
      <c r="Q355" t="n">
        <v>234.3</v>
      </c>
      <c r="R355" t="n">
        <v>6774000</v>
      </c>
    </row>
    <row r="356">
      <c r="A356" t="inlineStr"/>
      <c r="B356" t="inlineStr"/>
      <c r="C356" t="n">
        <v>93</v>
      </c>
      <c r="D356" t="inlineStr"/>
      <c r="E356" t="n">
        <v>6775000</v>
      </c>
      <c r="F356" t="inlineStr"/>
      <c r="G356" t="inlineStr"/>
      <c r="H356" t="inlineStr">
        <is>
          <t>SC2 variances FG</t>
        </is>
      </c>
      <c r="I356" t="inlineStr"/>
      <c r="J356" t="inlineStr"/>
      <c r="K356" t="n">
        <v>-87311.439</v>
      </c>
      <c r="L356" t="inlineStr"/>
      <c r="M356" t="n">
        <v>137925.81</v>
      </c>
      <c r="N356" t="inlineStr"/>
      <c r="O356" t="n">
        <v>-225237.249</v>
      </c>
      <c r="P356" t="inlineStr"/>
      <c r="Q356" t="n">
        <v>-156</v>
      </c>
      <c r="R356" t="n">
        <v>6775000</v>
      </c>
    </row>
    <row r="357">
      <c r="A357" t="inlineStr"/>
      <c r="B357" t="inlineStr"/>
      <c r="C357" t="inlineStr"/>
      <c r="D357" t="inlineStr"/>
      <c r="E357" t="inlineStr">
        <is>
          <t xml:space="preserve">   Stock Adjustments</t>
        </is>
      </c>
      <c r="F357" t="inlineStr"/>
      <c r="G357" t="inlineStr"/>
      <c r="H357" t="inlineStr"/>
      <c r="I357" t="inlineStr"/>
      <c r="J357" t="inlineStr"/>
      <c r="K357" t="n">
        <v>2105415.269</v>
      </c>
      <c r="L357" t="inlineStr"/>
      <c r="M357" t="n">
        <v>-4081146.661</v>
      </c>
      <c r="N357" t="inlineStr"/>
      <c r="O357" t="n">
        <v>6186561.93</v>
      </c>
      <c r="P357" t="inlineStr"/>
      <c r="Q357" t="n">
        <v>-163.3</v>
      </c>
      <c r="R357" t="inlineStr"/>
    </row>
    <row r="358">
      <c r="A358" t="inlineStr"/>
      <c r="B358" t="inlineStr"/>
      <c r="C358" t="n">
        <v>93</v>
      </c>
      <c r="D358" t="inlineStr"/>
      <c r="E358" t="n">
        <v>6910100</v>
      </c>
      <c r="F358" t="inlineStr"/>
      <c r="G358" t="inlineStr"/>
      <c r="H358" t="inlineStr">
        <is>
          <t>Bad Debts External</t>
        </is>
      </c>
      <c r="I358" t="inlineStr"/>
      <c r="J358" t="inlineStr"/>
      <c r="K358" t="n">
        <v>-43711.426</v>
      </c>
      <c r="L358" t="inlineStr"/>
      <c r="M358" t="n">
        <v>102737.599</v>
      </c>
      <c r="N358" t="inlineStr"/>
      <c r="O358" t="n">
        <v>-146449.025</v>
      </c>
      <c r="P358" t="inlineStr"/>
      <c r="Q358" t="n">
        <v>151.6</v>
      </c>
      <c r="R358" t="n">
        <v>6910100</v>
      </c>
    </row>
    <row r="359">
      <c r="A359" t="inlineStr"/>
      <c r="B359" t="inlineStr"/>
      <c r="C359" t="inlineStr"/>
      <c r="D359" t="inlineStr"/>
      <c r="E359" t="inlineStr">
        <is>
          <t xml:space="preserve">   Other Cost Of Sales</t>
        </is>
      </c>
      <c r="F359" t="inlineStr"/>
      <c r="G359" t="inlineStr"/>
      <c r="H359" t="inlineStr"/>
      <c r="I359" t="inlineStr"/>
      <c r="J359" t="inlineStr"/>
      <c r="K359" t="n">
        <v>-43711.426</v>
      </c>
      <c r="L359" t="inlineStr"/>
      <c r="M359" t="n">
        <v>102737.599</v>
      </c>
      <c r="N359" t="inlineStr"/>
      <c r="O359" t="n">
        <v>-146449.025</v>
      </c>
      <c r="P359" t="inlineStr"/>
      <c r="Q359" t="n">
        <v>-142.5</v>
      </c>
      <c r="R359" t="inlineStr"/>
    </row>
    <row r="360">
      <c r="A360" t="inlineStr"/>
      <c r="B360" t="inlineStr"/>
      <c r="C360" t="inlineStr"/>
      <c r="D360" t="inlineStr"/>
      <c r="E360" t="inlineStr">
        <is>
          <t>Total Other Product Cost of Sales</t>
        </is>
      </c>
      <c r="F360" t="inlineStr"/>
      <c r="G360" t="inlineStr"/>
      <c r="H360" t="inlineStr"/>
      <c r="I360" t="inlineStr"/>
      <c r="J360" t="inlineStr"/>
      <c r="K360" t="n">
        <v>11996841.254</v>
      </c>
      <c r="L360" t="inlineStr"/>
      <c r="M360" t="n">
        <v>6772143.033</v>
      </c>
      <c r="N360" t="inlineStr"/>
      <c r="O360" t="n">
        <v>5224698.221</v>
      </c>
      <c r="P360" t="inlineStr"/>
      <c r="Q360" t="n">
        <v>-142.5</v>
      </c>
      <c r="R360" t="inlineStr"/>
    </row>
    <row r="361">
      <c r="A361" t="inlineStr"/>
      <c r="B361" t="inlineStr"/>
      <c r="C361" t="inlineStr"/>
      <c r="D361" t="inlineStr"/>
      <c r="E361" t="inlineStr">
        <is>
          <t>Total Gross Profit</t>
        </is>
      </c>
      <c r="F361" t="inlineStr"/>
      <c r="G361" t="inlineStr"/>
      <c r="H361" t="inlineStr"/>
      <c r="I361" t="inlineStr"/>
      <c r="J361" t="inlineStr"/>
      <c r="K361" t="n">
        <v>-15446856.091</v>
      </c>
      <c r="L361" t="inlineStr"/>
      <c r="M361" t="n">
        <v>-25094896.628</v>
      </c>
      <c r="N361" t="inlineStr"/>
      <c r="O361" t="n">
        <v>9648040.537</v>
      </c>
      <c r="P361" t="inlineStr"/>
      <c r="Q361" t="n">
        <v>77.09999999999999</v>
      </c>
      <c r="R361" t="inlineStr"/>
    </row>
    <row r="362">
      <c r="A362" t="inlineStr"/>
      <c r="B362" t="inlineStr"/>
      <c r="C362" t="n">
        <v>93</v>
      </c>
      <c r="D362" t="inlineStr"/>
      <c r="E362" t="n">
        <v>5210330</v>
      </c>
      <c r="F362" t="inlineStr"/>
      <c r="G362" t="inlineStr"/>
      <c r="H362" t="inlineStr">
        <is>
          <t>Tooling Revenue - Intra YEL Group</t>
        </is>
      </c>
      <c r="I362" t="inlineStr"/>
      <c r="J362" t="inlineStr"/>
      <c r="K362" t="n">
        <v>0</v>
      </c>
      <c r="L362" t="inlineStr"/>
      <c r="M362" t="n">
        <v>-68.791</v>
      </c>
      <c r="N362" t="inlineStr"/>
      <c r="O362" t="n">
        <v>68.791</v>
      </c>
      <c r="P362" t="inlineStr"/>
      <c r="Q362" t="n">
        <v>38.4</v>
      </c>
      <c r="R362" t="n">
        <v>5210330</v>
      </c>
    </row>
    <row r="363">
      <c r="A363" t="inlineStr"/>
      <c r="B363" t="inlineStr"/>
      <c r="C363" t="inlineStr"/>
      <c r="D363" t="inlineStr"/>
      <c r="E363" t="inlineStr">
        <is>
          <t xml:space="preserve">   Tooling Sales</t>
        </is>
      </c>
      <c r="F363" t="inlineStr"/>
      <c r="G363" t="inlineStr"/>
      <c r="H363" t="inlineStr"/>
      <c r="I363" t="inlineStr"/>
      <c r="J363" t="inlineStr"/>
      <c r="K363" t="n">
        <v>0</v>
      </c>
      <c r="L363" t="inlineStr"/>
      <c r="M363" t="n">
        <v>-68.791</v>
      </c>
      <c r="N363" t="inlineStr"/>
      <c r="O363" t="n">
        <v>68.791</v>
      </c>
      <c r="P363" t="inlineStr"/>
      <c r="Q363" t="n">
        <v>100</v>
      </c>
      <c r="R363" t="inlineStr">
        <is>
          <t>*6*</t>
        </is>
      </c>
    </row>
    <row r="364">
      <c r="A364" t="inlineStr"/>
      <c r="B364" t="inlineStr"/>
      <c r="C364" t="n">
        <v>93</v>
      </c>
      <c r="D364" t="inlineStr"/>
      <c r="E364" t="n">
        <v>5410310</v>
      </c>
      <c r="F364" t="inlineStr"/>
      <c r="G364" t="inlineStr"/>
      <c r="H364" t="inlineStr">
        <is>
          <t>Rework Revenue - Intraco</t>
        </is>
      </c>
      <c r="I364" t="inlineStr"/>
      <c r="J364" t="inlineStr"/>
      <c r="K364" t="n">
        <v>-8343.066999999999</v>
      </c>
      <c r="L364" t="inlineStr"/>
      <c r="M364" t="n">
        <v>-54531.457</v>
      </c>
      <c r="N364" t="inlineStr"/>
      <c r="O364" t="n">
        <v>46188.39</v>
      </c>
      <c r="P364" t="inlineStr"/>
      <c r="Q364" t="n">
        <v>100</v>
      </c>
      <c r="R364" t="n">
        <v>5410310</v>
      </c>
    </row>
    <row r="365">
      <c r="A365" t="inlineStr"/>
      <c r="B365" t="inlineStr"/>
      <c r="C365" t="n">
        <v>93</v>
      </c>
      <c r="D365" t="inlineStr"/>
      <c r="E365" t="n">
        <v>5410460</v>
      </c>
      <c r="F365" t="inlineStr"/>
      <c r="G365" t="inlineStr"/>
      <c r="H365" t="inlineStr">
        <is>
          <t>Rework Revenue - Intercompany Yazaki Ot</t>
        </is>
      </c>
      <c r="I365" t="inlineStr"/>
      <c r="J365" t="inlineStr"/>
      <c r="K365" t="n">
        <v>0</v>
      </c>
      <c r="L365" t="inlineStr"/>
      <c r="M365" t="n">
        <v>-15253.91</v>
      </c>
      <c r="N365" t="inlineStr"/>
      <c r="O365" t="n">
        <v>15253.91</v>
      </c>
      <c r="P365" t="inlineStr"/>
      <c r="Q365" t="n">
        <v>84.7</v>
      </c>
      <c r="R365" t="n">
        <v>5410460</v>
      </c>
    </row>
    <row r="366">
      <c r="A366" t="inlineStr"/>
      <c r="B366" t="inlineStr"/>
      <c r="C366" t="inlineStr"/>
      <c r="D366" t="inlineStr"/>
      <c r="E366" t="inlineStr">
        <is>
          <t xml:space="preserve">   Rework Sales</t>
        </is>
      </c>
      <c r="F366" t="inlineStr"/>
      <c r="G366" t="inlineStr"/>
      <c r="H366" t="inlineStr"/>
      <c r="I366" t="inlineStr"/>
      <c r="J366" t="inlineStr"/>
      <c r="K366" t="n">
        <v>-8343.066999999999</v>
      </c>
      <c r="L366" t="inlineStr"/>
      <c r="M366" t="n">
        <v>-69785.367</v>
      </c>
      <c r="N366" t="inlineStr"/>
      <c r="O366" t="n">
        <v>61442.3</v>
      </c>
      <c r="P366" t="inlineStr"/>
      <c r="Q366" t="n">
        <v>100</v>
      </c>
      <c r="R366" t="inlineStr"/>
    </row>
    <row r="367">
      <c r="A367" t="inlineStr"/>
      <c r="B367" t="inlineStr"/>
      <c r="C367" t="n">
        <v>93</v>
      </c>
      <c r="D367" t="inlineStr"/>
      <c r="E367" t="n">
        <v>5360360</v>
      </c>
      <c r="F367" t="inlineStr"/>
      <c r="G367" t="inlineStr"/>
      <c r="H367" t="inlineStr">
        <is>
          <t>Ramp up sale SBU</t>
        </is>
      </c>
      <c r="I367" t="inlineStr"/>
      <c r="J367" t="inlineStr"/>
      <c r="K367" t="n">
        <v>-9489294.194</v>
      </c>
      <c r="L367" t="inlineStr"/>
      <c r="M367" t="n">
        <v>-6392400.563</v>
      </c>
      <c r="N367" t="inlineStr"/>
      <c r="O367" t="n">
        <v>-3096893.631</v>
      </c>
      <c r="P367" t="inlineStr"/>
      <c r="Q367" t="n">
        <v>88</v>
      </c>
      <c r="R367" t="n">
        <v>5360360</v>
      </c>
    </row>
    <row r="368">
      <c r="A368" t="inlineStr"/>
      <c r="B368" t="inlineStr"/>
      <c r="C368" t="n">
        <v>93</v>
      </c>
      <c r="D368" t="inlineStr"/>
      <c r="E368" t="n">
        <v>5610100</v>
      </c>
      <c r="F368" t="inlineStr"/>
      <c r="G368" t="inlineStr"/>
      <c r="H368" t="inlineStr">
        <is>
          <t>Other sales scrap external</t>
        </is>
      </c>
      <c r="I368" t="inlineStr"/>
      <c r="J368" t="inlineStr"/>
      <c r="K368" t="n">
        <v>-2230825.269</v>
      </c>
      <c r="L368" t="inlineStr"/>
      <c r="M368" t="n">
        <v>-1332503.342</v>
      </c>
      <c r="N368" t="inlineStr"/>
      <c r="O368" t="n">
        <v>-898321.927</v>
      </c>
      <c r="P368" t="inlineStr"/>
      <c r="Q368" t="n">
        <v>-48.4</v>
      </c>
      <c r="R368" t="n">
        <v>5610100</v>
      </c>
    </row>
    <row r="369">
      <c r="A369" t="inlineStr"/>
      <c r="B369" t="inlineStr"/>
      <c r="C369" t="n">
        <v>93</v>
      </c>
      <c r="D369" t="inlineStr"/>
      <c r="E369" t="n">
        <v>5610310</v>
      </c>
      <c r="F369" t="inlineStr"/>
      <c r="G369" t="inlineStr"/>
      <c r="H369" t="inlineStr">
        <is>
          <t>Other sales scrap Intraco</t>
        </is>
      </c>
      <c r="I369" t="inlineStr"/>
      <c r="J369" t="inlineStr"/>
      <c r="K369" t="n">
        <v>-250292.007</v>
      </c>
      <c r="L369" t="inlineStr"/>
      <c r="M369" t="n">
        <v>-248196.678</v>
      </c>
      <c r="N369" t="inlineStr"/>
      <c r="O369" t="n">
        <v>-2095.329</v>
      </c>
      <c r="P369" t="inlineStr"/>
      <c r="Q369" t="n">
        <v>-67.40000000000001</v>
      </c>
      <c r="R369" t="n">
        <v>5610310</v>
      </c>
    </row>
    <row r="370">
      <c r="A370" t="inlineStr"/>
      <c r="B370" t="inlineStr"/>
      <c r="C370" t="n">
        <v>93</v>
      </c>
      <c r="D370" t="inlineStr"/>
      <c r="E370" t="n">
        <v>5610360</v>
      </c>
      <c r="F370" t="inlineStr"/>
      <c r="G370" t="inlineStr"/>
      <c r="H370" t="inlineStr">
        <is>
          <t>Other sales scrap - Europe SBU</t>
        </is>
      </c>
      <c r="I370" t="inlineStr"/>
      <c r="J370" t="inlineStr"/>
      <c r="K370" t="n">
        <v>-824473.101</v>
      </c>
      <c r="L370" t="inlineStr"/>
      <c r="M370" t="n">
        <v>-268910.425</v>
      </c>
      <c r="N370" t="inlineStr"/>
      <c r="O370" t="n">
        <v>-555562.676</v>
      </c>
      <c r="P370" t="inlineStr"/>
      <c r="Q370" t="n">
        <v>-0.8</v>
      </c>
      <c r="R370" t="n">
        <v>5610360</v>
      </c>
    </row>
    <row r="371">
      <c r="A371" t="inlineStr"/>
      <c r="B371" t="inlineStr"/>
      <c r="C371" t="n">
        <v>93</v>
      </c>
      <c r="D371" t="inlineStr"/>
      <c r="E371" t="n">
        <v>5710310</v>
      </c>
      <c r="F371" t="inlineStr"/>
      <c r="G371" t="inlineStr"/>
      <c r="H371" t="inlineStr">
        <is>
          <t>Other Sales - Intraco</t>
        </is>
      </c>
      <c r="I371" t="inlineStr"/>
      <c r="J371" t="inlineStr"/>
      <c r="K371" t="n">
        <v>-33332.951</v>
      </c>
      <c r="L371" t="inlineStr"/>
      <c r="M371" t="n">
        <v>-276102.802</v>
      </c>
      <c r="N371" t="inlineStr"/>
      <c r="O371" t="n">
        <v>242769.851</v>
      </c>
      <c r="P371" t="inlineStr"/>
      <c r="Q371" t="n">
        <v>-206.6</v>
      </c>
      <c r="R371" t="n">
        <v>5710310</v>
      </c>
    </row>
    <row r="372">
      <c r="A372" t="inlineStr"/>
      <c r="B372" t="inlineStr"/>
      <c r="C372" t="n">
        <v>93</v>
      </c>
      <c r="D372" t="inlineStr"/>
      <c r="E372" t="n">
        <v>5710330</v>
      </c>
      <c r="F372" t="inlineStr"/>
      <c r="G372" t="inlineStr"/>
      <c r="H372" t="inlineStr">
        <is>
          <t>Other Sales - Intra YEL Group</t>
        </is>
      </c>
      <c r="I372" t="inlineStr"/>
      <c r="J372" t="inlineStr"/>
      <c r="K372" t="n">
        <v>-2343.478</v>
      </c>
      <c r="L372" t="inlineStr"/>
      <c r="M372" t="n">
        <v>-5298.251</v>
      </c>
      <c r="N372" t="inlineStr"/>
      <c r="O372" t="n">
        <v>2954.773</v>
      </c>
      <c r="P372" t="inlineStr"/>
      <c r="Q372" t="n">
        <v>87.90000000000001</v>
      </c>
      <c r="R372" t="n">
        <v>5710330</v>
      </c>
    </row>
    <row r="373">
      <c r="A373" t="inlineStr"/>
      <c r="B373" t="inlineStr"/>
      <c r="C373" t="n">
        <v>93</v>
      </c>
      <c r="D373" t="inlineStr"/>
      <c r="E373" t="n">
        <v>5710360</v>
      </c>
      <c r="F373" t="inlineStr"/>
      <c r="G373" t="inlineStr"/>
      <c r="H373" t="inlineStr">
        <is>
          <t>Other Sales - Europe SBU</t>
        </is>
      </c>
      <c r="I373" t="inlineStr"/>
      <c r="J373" t="inlineStr"/>
      <c r="K373" t="n">
        <v>-45775.698</v>
      </c>
      <c r="L373" t="inlineStr"/>
      <c r="M373" t="n">
        <v>-95964.77800000001</v>
      </c>
      <c r="N373" t="inlineStr"/>
      <c r="O373" t="n">
        <v>50189.08</v>
      </c>
      <c r="P373" t="inlineStr"/>
      <c r="Q373" t="n">
        <v>55.8</v>
      </c>
      <c r="R373" t="n">
        <v>5710360</v>
      </c>
    </row>
    <row r="374">
      <c r="A374" t="inlineStr"/>
      <c r="B374" t="inlineStr"/>
      <c r="C374" t="n">
        <v>93</v>
      </c>
      <c r="D374" t="inlineStr"/>
      <c r="E374" t="n">
        <v>5710460</v>
      </c>
      <c r="F374" t="inlineStr"/>
      <c r="G374" t="inlineStr"/>
      <c r="H374" t="inlineStr">
        <is>
          <t>Other Sales - Intercompany Yazaki Other</t>
        </is>
      </c>
      <c r="I374" t="inlineStr"/>
      <c r="J374" t="inlineStr"/>
      <c r="K374" t="n">
        <v>-37243.57</v>
      </c>
      <c r="L374" t="inlineStr"/>
      <c r="M374" t="n">
        <v>0</v>
      </c>
      <c r="N374" t="inlineStr"/>
      <c r="O374" t="n">
        <v>-37243.57</v>
      </c>
      <c r="P374" t="inlineStr"/>
      <c r="Q374" t="n">
        <v>52.3</v>
      </c>
      <c r="R374" t="n">
        <v>5710460</v>
      </c>
    </row>
    <row r="375">
      <c r="A375" t="inlineStr"/>
      <c r="B375" t="inlineStr"/>
      <c r="C375" t="inlineStr"/>
      <c r="D375" t="inlineStr"/>
      <c r="E375" t="inlineStr">
        <is>
          <t xml:space="preserve">   Other Sales</t>
        </is>
      </c>
      <c r="F375" t="inlineStr"/>
      <c r="G375" t="inlineStr"/>
      <c r="H375" t="inlineStr"/>
      <c r="I375" t="inlineStr"/>
      <c r="J375" t="inlineStr"/>
      <c r="K375" t="n">
        <v>-12913580.268</v>
      </c>
      <c r="L375" t="inlineStr"/>
      <c r="M375" t="n">
        <v>-8619376.839</v>
      </c>
      <c r="N375" t="inlineStr"/>
      <c r="O375" t="n">
        <v>-4294203.429</v>
      </c>
      <c r="P375" t="inlineStr"/>
      <c r="Q375" t="inlineStr"/>
      <c r="R375" t="inlineStr"/>
    </row>
    <row r="376">
      <c r="A376" t="inlineStr"/>
      <c r="B376" t="inlineStr"/>
      <c r="C376" t="inlineStr"/>
      <c r="D376" t="inlineStr"/>
      <c r="E376" t="inlineStr">
        <is>
          <t>Total Non Product Sales</t>
        </is>
      </c>
      <c r="F376" t="inlineStr"/>
      <c r="G376" t="inlineStr"/>
      <c r="H376" t="inlineStr"/>
      <c r="I376" t="inlineStr"/>
      <c r="J376" t="inlineStr"/>
      <c r="K376" t="n">
        <v>-12921923.335</v>
      </c>
      <c r="L376" t="inlineStr"/>
      <c r="M376" t="n">
        <v>-8689230.997</v>
      </c>
      <c r="N376" t="inlineStr"/>
      <c r="O376" t="n">
        <v>-4232692.338</v>
      </c>
      <c r="P376" t="inlineStr"/>
      <c r="Q376" t="n">
        <v>-49.8</v>
      </c>
      <c r="R376" t="inlineStr"/>
    </row>
    <row r="377">
      <c r="A377" t="inlineStr"/>
      <c r="B377" t="inlineStr"/>
      <c r="C377" t="n">
        <v>93</v>
      </c>
      <c r="D377" t="inlineStr"/>
      <c r="E377" t="n">
        <v>6410100</v>
      </c>
      <c r="F377" t="inlineStr"/>
      <c r="G377" t="inlineStr"/>
      <c r="H377" t="inlineStr">
        <is>
          <t>Rework Cost of Sales - External</t>
        </is>
      </c>
      <c r="I377" t="inlineStr"/>
      <c r="J377" t="inlineStr"/>
      <c r="K377" t="n">
        <v>550305.052</v>
      </c>
      <c r="L377" t="inlineStr"/>
      <c r="M377" t="n">
        <v>197175.258</v>
      </c>
      <c r="N377" t="inlineStr"/>
      <c r="O377" t="n">
        <v>353129.794</v>
      </c>
      <c r="P377" t="inlineStr"/>
      <c r="Q377" t="n">
        <v>-48.7</v>
      </c>
      <c r="R377" t="n">
        <v>6410100</v>
      </c>
    </row>
    <row r="378">
      <c r="A378" t="inlineStr"/>
      <c r="B378" t="inlineStr"/>
      <c r="C378" t="n">
        <v>93</v>
      </c>
      <c r="D378" t="inlineStr">
        <is>
          <t>DQUA</t>
        </is>
      </c>
      <c r="E378" t="n">
        <v>6410100</v>
      </c>
      <c r="F378" t="inlineStr"/>
      <c r="G378" t="inlineStr"/>
      <c r="H378" t="inlineStr">
        <is>
          <t>Rework Cost of Sales - External</t>
        </is>
      </c>
      <c r="I378" t="inlineStr"/>
      <c r="J378" t="inlineStr"/>
      <c r="K378" t="n">
        <v>-21063.858</v>
      </c>
      <c r="L378" t="inlineStr"/>
      <c r="M378" t="n">
        <v>22823.623</v>
      </c>
      <c r="N378" t="inlineStr"/>
      <c r="O378" t="n">
        <v>-43887.481</v>
      </c>
      <c r="P378" t="inlineStr"/>
      <c r="Q378" t="n">
        <v>179.1</v>
      </c>
      <c r="R378" t="n">
        <v>6410100</v>
      </c>
    </row>
    <row r="379">
      <c r="A379" t="inlineStr"/>
      <c r="B379" t="inlineStr"/>
      <c r="C379" t="inlineStr"/>
      <c r="D379" t="inlineStr"/>
      <c r="E379" t="inlineStr">
        <is>
          <t xml:space="preserve">   Cost of Sales - Rework</t>
        </is>
      </c>
      <c r="F379" t="inlineStr"/>
      <c r="G379" t="inlineStr"/>
      <c r="H379" t="inlineStr"/>
      <c r="I379" t="inlineStr"/>
      <c r="J379" t="inlineStr"/>
      <c r="K379" t="n">
        <v>529241.194</v>
      </c>
      <c r="L379" t="inlineStr"/>
      <c r="M379" t="n">
        <v>219998.881</v>
      </c>
      <c r="N379" t="inlineStr"/>
      <c r="O379" t="n">
        <v>309242.313</v>
      </c>
      <c r="P379" t="inlineStr"/>
      <c r="Q379" t="n">
        <v>-192.3</v>
      </c>
      <c r="R379" t="inlineStr"/>
    </row>
    <row r="380">
      <c r="A380" t="inlineStr"/>
      <c r="B380" t="inlineStr"/>
      <c r="C380" t="n">
        <v>93</v>
      </c>
      <c r="D380" t="inlineStr"/>
      <c r="E380" t="n">
        <v>6570330</v>
      </c>
      <c r="F380" t="inlineStr"/>
      <c r="G380" t="inlineStr"/>
      <c r="H380" t="inlineStr">
        <is>
          <t>Other COS Intra Group</t>
        </is>
      </c>
      <c r="I380" t="inlineStr"/>
      <c r="J380" t="inlineStr"/>
      <c r="K380" t="n">
        <v>11941.792</v>
      </c>
      <c r="L380" t="inlineStr"/>
      <c r="M380" t="n">
        <v>7372.267</v>
      </c>
      <c r="N380" t="inlineStr"/>
      <c r="O380" t="n">
        <v>4569.525</v>
      </c>
      <c r="P380" t="inlineStr"/>
      <c r="Q380" t="n">
        <v>140.6</v>
      </c>
      <c r="R380" t="n">
        <v>6570330</v>
      </c>
    </row>
    <row r="381">
      <c r="A381" t="inlineStr"/>
      <c r="B381" t="inlineStr"/>
      <c r="C381" t="n">
        <v>93</v>
      </c>
      <c r="D381" t="inlineStr"/>
      <c r="E381" t="n">
        <v>6570360</v>
      </c>
      <c r="F381" t="inlineStr"/>
      <c r="G381" t="inlineStr"/>
      <c r="H381" t="inlineStr">
        <is>
          <t>Other COS Eur SBU</t>
        </is>
      </c>
      <c r="I381" t="inlineStr"/>
      <c r="J381" t="inlineStr"/>
      <c r="K381" t="n">
        <v>351214.853</v>
      </c>
      <c r="L381" t="inlineStr"/>
      <c r="M381" t="n">
        <v>0</v>
      </c>
      <c r="N381" t="inlineStr"/>
      <c r="O381" t="n">
        <v>351214.853</v>
      </c>
      <c r="P381" t="inlineStr"/>
      <c r="Q381" t="n">
        <v>62</v>
      </c>
      <c r="R381" t="n">
        <v>6570360</v>
      </c>
    </row>
    <row r="382">
      <c r="A382" t="inlineStr"/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inlineStr"/>
      <c r="K382" t="n">
        <v>363156.645</v>
      </c>
      <c r="L382" t="inlineStr"/>
      <c r="M382" t="n">
        <v>7372.267</v>
      </c>
      <c r="N382" t="inlineStr"/>
      <c r="O382" t="n">
        <v>355784.378</v>
      </c>
      <c r="P382" t="inlineStr"/>
      <c r="Q382" t="inlineStr"/>
      <c r="R382" t="inlineStr"/>
    </row>
    <row r="383">
      <c r="A383" t="inlineStr"/>
      <c r="B383" t="inlineStr"/>
      <c r="C383" t="inlineStr"/>
      <c r="D383" t="inlineStr"/>
      <c r="E383" t="inlineStr">
        <is>
          <t>Total Non Product Cost of Sales</t>
        </is>
      </c>
      <c r="F383" t="inlineStr"/>
      <c r="G383" t="inlineStr"/>
      <c r="H383" t="inlineStr"/>
      <c r="I383" t="inlineStr"/>
      <c r="J383" t="inlineStr"/>
      <c r="K383" t="n">
        <v>892397.839</v>
      </c>
      <c r="L383" t="inlineStr"/>
      <c r="M383" t="n">
        <v>227371.148</v>
      </c>
      <c r="N383" t="inlineStr"/>
      <c r="O383" t="n">
        <v>665026.691</v>
      </c>
      <c r="P383" t="inlineStr"/>
      <c r="Q383" t="n">
        <v>4826</v>
      </c>
      <c r="R383" t="inlineStr"/>
    </row>
    <row r="384">
      <c r="A384" t="inlineStr"/>
      <c r="B384" t="inlineStr"/>
      <c r="C384" t="inlineStr"/>
      <c r="D384" t="inlineStr"/>
      <c r="E384" t="inlineStr">
        <is>
          <t>Total Non Product</t>
        </is>
      </c>
      <c r="F384" t="inlineStr"/>
      <c r="G384" t="inlineStr"/>
      <c r="H384" t="inlineStr"/>
      <c r="I384" t="inlineStr"/>
      <c r="J384" t="inlineStr"/>
      <c r="K384" t="n">
        <v>-12029525.496</v>
      </c>
      <c r="L384" t="inlineStr"/>
      <c r="M384" t="n">
        <v>-8461859.848999999</v>
      </c>
      <c r="N384" t="inlineStr"/>
      <c r="O384" t="n">
        <v>-3567665.647</v>
      </c>
      <c r="P384" t="inlineStr"/>
      <c r="Q384" t="n">
        <v>292.5</v>
      </c>
      <c r="R384" t="inlineStr"/>
    </row>
    <row r="385">
      <c r="A385" t="inlineStr"/>
      <c r="B385" t="inlineStr"/>
      <c r="C385" t="inlineStr"/>
      <c r="D385" t="inlineStr"/>
      <c r="E385" t="inlineStr">
        <is>
          <t>Total Profit before Operating Costs</t>
        </is>
      </c>
      <c r="F385" t="inlineStr"/>
      <c r="G385" t="inlineStr"/>
      <c r="H385" t="inlineStr"/>
      <c r="I385" t="inlineStr"/>
      <c r="J385" t="inlineStr"/>
      <c r="K385" t="n">
        <v>-27476381.587</v>
      </c>
      <c r="L385" t="inlineStr"/>
      <c r="M385" t="n">
        <v>-33556756.477</v>
      </c>
      <c r="N385" t="inlineStr"/>
      <c r="O385" t="n">
        <v>6080374.89</v>
      </c>
      <c r="P385" t="inlineStr"/>
      <c r="Q385" t="n">
        <v>-42.2</v>
      </c>
      <c r="R385" t="inlineStr"/>
    </row>
    <row r="386">
      <c r="A386" t="inlineStr"/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n">
        <v>18.1</v>
      </c>
      <c r="R386" t="inlineStr">
        <is>
          <t>*6*</t>
        </is>
      </c>
    </row>
    <row r="387">
      <c r="A387" t="inlineStr"/>
      <c r="B387" t="inlineStr"/>
      <c r="C387" t="n">
        <v>93</v>
      </c>
      <c r="D387" t="inlineStr"/>
      <c r="E387" t="n">
        <v>7130000</v>
      </c>
      <c r="F387" t="inlineStr"/>
      <c r="G387" t="inlineStr"/>
      <c r="H387" t="inlineStr">
        <is>
          <t>Warehouse - Handling Fees</t>
        </is>
      </c>
      <c r="I387" t="inlineStr"/>
      <c r="J387" t="inlineStr"/>
      <c r="K387" t="n">
        <v>0</v>
      </c>
      <c r="L387" t="inlineStr"/>
      <c r="M387" t="n">
        <v>329.295</v>
      </c>
      <c r="N387" t="inlineStr"/>
      <c r="O387" t="n">
        <v>-329.295</v>
      </c>
      <c r="P387" t="inlineStr"/>
      <c r="Q387" t="inlineStr"/>
      <c r="R387" t="inlineStr">
        <is>
          <t>*5*</t>
        </is>
      </c>
    </row>
    <row r="388">
      <c r="A388" t="inlineStr"/>
      <c r="B388" t="inlineStr"/>
      <c r="C388" t="n">
        <v>93</v>
      </c>
      <c r="D388" t="inlineStr"/>
      <c r="E388" t="n">
        <v>7150000</v>
      </c>
      <c r="F388" t="inlineStr"/>
      <c r="G388" t="inlineStr"/>
      <c r="H388" t="inlineStr">
        <is>
          <t>Warehouse - Pallets</t>
        </is>
      </c>
      <c r="I388" t="inlineStr"/>
      <c r="J388" t="inlineStr"/>
      <c r="K388" t="n">
        <v>43487.179</v>
      </c>
      <c r="L388" t="inlineStr"/>
      <c r="M388" t="n">
        <v>49789.29</v>
      </c>
      <c r="N388" t="inlineStr"/>
      <c r="O388" t="n">
        <v>-6302.111</v>
      </c>
      <c r="P388" t="inlineStr"/>
      <c r="Q388" t="n">
        <v>-100</v>
      </c>
      <c r="R388" t="inlineStr">
        <is>
          <t>*4*</t>
        </is>
      </c>
    </row>
    <row r="389">
      <c r="A389" t="inlineStr"/>
      <c r="B389" t="inlineStr"/>
      <c r="C389" t="n">
        <v>93</v>
      </c>
      <c r="D389" t="inlineStr"/>
      <c r="E389" t="n">
        <v>7160000</v>
      </c>
      <c r="F389" t="inlineStr"/>
      <c r="G389" t="inlineStr"/>
      <c r="H389" t="inlineStr">
        <is>
          <t>Warehouse - Packaging</t>
        </is>
      </c>
      <c r="I389" t="inlineStr"/>
      <c r="J389" t="inlineStr"/>
      <c r="K389" t="n">
        <v>466882.157</v>
      </c>
      <c r="L389" t="inlineStr"/>
      <c r="M389" t="n">
        <v>670261.105</v>
      </c>
      <c r="N389" t="inlineStr"/>
      <c r="O389" t="n">
        <v>-203378.948</v>
      </c>
      <c r="P389" t="inlineStr"/>
      <c r="Q389" t="n">
        <v>-12.7</v>
      </c>
      <c r="R389" t="n">
        <v>7160000</v>
      </c>
    </row>
    <row r="390">
      <c r="A390" t="inlineStr"/>
      <c r="B390" t="inlineStr"/>
      <c r="C390" t="inlineStr"/>
      <c r="D390" t="inlineStr"/>
      <c r="E390" t="inlineStr">
        <is>
          <t xml:space="preserve">   General Warehousing</t>
        </is>
      </c>
      <c r="F390" t="inlineStr"/>
      <c r="G390" t="inlineStr"/>
      <c r="H390" t="inlineStr"/>
      <c r="I390" t="inlineStr"/>
      <c r="J390" t="inlineStr"/>
      <c r="K390" t="n">
        <v>510369.336</v>
      </c>
      <c r="L390" t="inlineStr"/>
      <c r="M390" t="n">
        <v>720379.6899999999</v>
      </c>
      <c r="N390" t="inlineStr"/>
      <c r="O390" t="n">
        <v>-210010.354</v>
      </c>
      <c r="P390" t="inlineStr"/>
      <c r="Q390" t="n">
        <v>-30.3</v>
      </c>
      <c r="R390" t="inlineStr"/>
    </row>
    <row r="391">
      <c r="A391" t="inlineStr"/>
      <c r="B391" t="inlineStr"/>
      <c r="C391" t="n">
        <v>93</v>
      </c>
      <c r="D391" t="inlineStr"/>
      <c r="E391" t="n">
        <v>7120000</v>
      </c>
      <c r="F391" t="inlineStr"/>
      <c r="G391" t="inlineStr"/>
      <c r="H391" t="inlineStr">
        <is>
          <t>Warehouse - Outsourced Warehouse Charge</t>
        </is>
      </c>
      <c r="I391" t="inlineStr"/>
      <c r="J391" t="inlineStr"/>
      <c r="K391" t="n">
        <v>0.002</v>
      </c>
      <c r="L391" t="inlineStr"/>
      <c r="M391" t="n">
        <v>0</v>
      </c>
      <c r="N391" t="inlineStr"/>
      <c r="O391" t="n">
        <v>0.002</v>
      </c>
      <c r="P391" t="inlineStr"/>
      <c r="Q391" t="n">
        <v>-29.2</v>
      </c>
      <c r="R391" t="n">
        <v>7120000</v>
      </c>
    </row>
    <row r="392">
      <c r="A392" t="inlineStr"/>
      <c r="B392" t="inlineStr"/>
      <c r="C392" t="inlineStr"/>
      <c r="D392" t="inlineStr"/>
      <c r="E392" t="inlineStr">
        <is>
          <t xml:space="preserve">   Outsourced Warehousing</t>
        </is>
      </c>
      <c r="F392" t="inlineStr"/>
      <c r="G392" t="inlineStr"/>
      <c r="H392" t="inlineStr"/>
      <c r="I392" t="inlineStr"/>
      <c r="J392" t="inlineStr"/>
      <c r="K392" t="n">
        <v>0.002</v>
      </c>
      <c r="L392" t="inlineStr"/>
      <c r="M392" t="n">
        <v>0</v>
      </c>
      <c r="N392" t="inlineStr"/>
      <c r="O392" t="n">
        <v>0.002</v>
      </c>
      <c r="P392" t="inlineStr"/>
      <c r="Q392" t="inlineStr"/>
      <c r="R392" t="inlineStr"/>
    </row>
    <row r="393">
      <c r="A393" t="inlineStr"/>
      <c r="B393" t="inlineStr"/>
      <c r="C393" t="n">
        <v>93</v>
      </c>
      <c r="D393" t="inlineStr"/>
      <c r="E393" t="n">
        <v>7250000</v>
      </c>
      <c r="F393" t="inlineStr"/>
      <c r="G393" t="inlineStr"/>
      <c r="H393" t="inlineStr">
        <is>
          <t>Royalties</t>
        </is>
      </c>
      <c r="I393" t="inlineStr"/>
      <c r="J393" t="inlineStr"/>
      <c r="K393" t="n">
        <v>8089535.839</v>
      </c>
      <c r="L393" t="inlineStr"/>
      <c r="M393" t="n">
        <v>6802185.08</v>
      </c>
      <c r="N393" t="inlineStr"/>
      <c r="O393" t="n">
        <v>1287350.759</v>
      </c>
      <c r="P393" t="inlineStr"/>
      <c r="Q393" t="inlineStr"/>
      <c r="R393" t="n">
        <v>7250000</v>
      </c>
    </row>
    <row r="394">
      <c r="A394" t="inlineStr"/>
      <c r="B394" t="inlineStr"/>
      <c r="C394" t="inlineStr"/>
      <c r="D394" t="inlineStr"/>
      <c r="E394" t="inlineStr">
        <is>
          <t xml:space="preserve">   Marketing</t>
        </is>
      </c>
      <c r="F394" t="inlineStr"/>
      <c r="G394" t="inlineStr"/>
      <c r="H394" t="inlineStr"/>
      <c r="I394" t="inlineStr"/>
      <c r="J394" t="inlineStr"/>
      <c r="K394" t="n">
        <v>8089535.839</v>
      </c>
      <c r="L394" t="inlineStr"/>
      <c r="M394" t="n">
        <v>6802185.08</v>
      </c>
      <c r="N394" t="inlineStr"/>
      <c r="O394" t="n">
        <v>1287350.759</v>
      </c>
      <c r="P394" t="inlineStr"/>
      <c r="Q394" t="n">
        <v>18.9</v>
      </c>
      <c r="R394" t="inlineStr"/>
    </row>
    <row r="395">
      <c r="A395" t="inlineStr"/>
      <c r="B395" t="inlineStr"/>
      <c r="C395" t="inlineStr"/>
      <c r="D395" t="inlineStr"/>
      <c r="E395" t="inlineStr">
        <is>
          <t>Total Marketing &amp; Distribution Costs</t>
        </is>
      </c>
      <c r="F395" t="inlineStr"/>
      <c r="G395" t="inlineStr"/>
      <c r="H395" t="inlineStr"/>
      <c r="I395" t="inlineStr"/>
      <c r="J395" t="inlineStr"/>
      <c r="K395" t="n">
        <v>8599905.176999999</v>
      </c>
      <c r="L395" t="inlineStr"/>
      <c r="M395" t="n">
        <v>7522564.77</v>
      </c>
      <c r="N395" t="inlineStr"/>
      <c r="O395" t="n">
        <v>1077340.407</v>
      </c>
      <c r="P395" t="inlineStr"/>
      <c r="Q395" t="n">
        <v>18.9</v>
      </c>
      <c r="R395" t="inlineStr"/>
    </row>
    <row r="396">
      <c r="A396" t="inlineStr"/>
      <c r="B396" t="inlineStr"/>
      <c r="C396" t="n">
        <v>93</v>
      </c>
      <c r="D396" t="inlineStr"/>
      <c r="E396" t="n">
        <v>7310000</v>
      </c>
      <c r="F396" t="inlineStr"/>
      <c r="G396" t="inlineStr"/>
      <c r="H396" t="inlineStr">
        <is>
          <t>Salaries - Basic</t>
        </is>
      </c>
      <c r="I396" t="inlineStr"/>
      <c r="J396" t="inlineStr"/>
      <c r="K396" t="n">
        <v>29363508.702</v>
      </c>
      <c r="L396" t="inlineStr"/>
      <c r="M396" t="n">
        <v>28421124.297</v>
      </c>
      <c r="N396" t="inlineStr"/>
      <c r="O396" t="n">
        <v>942384.405</v>
      </c>
      <c r="P396" t="inlineStr"/>
      <c r="Q396" t="n">
        <v>14.3</v>
      </c>
      <c r="R396" t="n">
        <v>7310000</v>
      </c>
    </row>
    <row r="397">
      <c r="A397" t="inlineStr"/>
      <c r="B397" t="inlineStr"/>
      <c r="C397" t="n">
        <v>93</v>
      </c>
      <c r="D397" t="inlineStr"/>
      <c r="E397" t="n">
        <v>7312000</v>
      </c>
      <c r="F397" t="inlineStr"/>
      <c r="G397" t="inlineStr"/>
      <c r="H397" t="inlineStr">
        <is>
          <t>Regular salaries allowances (monthly)</t>
        </is>
      </c>
      <c r="I397" t="inlineStr"/>
      <c r="J397" t="inlineStr"/>
      <c r="K397" t="n">
        <v>30708.772</v>
      </c>
      <c r="L397" t="inlineStr"/>
      <c r="M397" t="n">
        <v>28521.838</v>
      </c>
      <c r="N397" t="inlineStr"/>
      <c r="O397" t="n">
        <v>2186.934</v>
      </c>
      <c r="P397" t="inlineStr"/>
      <c r="Q397" t="n">
        <v>3.3</v>
      </c>
      <c r="R397" t="inlineStr">
        <is>
          <t>*5*</t>
        </is>
      </c>
    </row>
    <row r="398">
      <c r="A398" t="inlineStr"/>
      <c r="B398" t="inlineStr"/>
      <c r="C398" t="n">
        <v>93</v>
      </c>
      <c r="D398" t="inlineStr"/>
      <c r="E398" t="n">
        <v>7313000</v>
      </c>
      <c r="F398" t="inlineStr"/>
      <c r="G398" t="inlineStr"/>
      <c r="H398" t="inlineStr">
        <is>
          <t>Technical unemployment</t>
        </is>
      </c>
      <c r="I398" t="inlineStr"/>
      <c r="J398" t="inlineStr"/>
      <c r="K398" t="n">
        <v>1347183.27</v>
      </c>
      <c r="L398" t="inlineStr"/>
      <c r="M398" t="n">
        <v>0</v>
      </c>
      <c r="N398" t="inlineStr"/>
      <c r="O398" t="n">
        <v>1347183.27</v>
      </c>
      <c r="P398" t="inlineStr"/>
      <c r="Q398" t="n">
        <v>7.7</v>
      </c>
      <c r="R398" t="n">
        <v>7313000</v>
      </c>
    </row>
    <row r="399">
      <c r="A399" t="inlineStr"/>
      <c r="B399" t="inlineStr"/>
      <c r="C399" t="n">
        <v>93</v>
      </c>
      <c r="D399" t="inlineStr"/>
      <c r="E399" t="n">
        <v>7321000</v>
      </c>
      <c r="F399" t="inlineStr"/>
      <c r="G399" t="inlineStr"/>
      <c r="H399" t="inlineStr">
        <is>
          <t>13th month. or more salaries (accrual a</t>
        </is>
      </c>
      <c r="I399" t="inlineStr"/>
      <c r="J399" t="inlineStr"/>
      <c r="K399" t="n">
        <v>2681563.581</v>
      </c>
      <c r="L399" t="inlineStr"/>
      <c r="M399" t="n">
        <v>2572748.74</v>
      </c>
      <c r="N399" t="inlineStr"/>
      <c r="O399" t="n">
        <v>108814.841</v>
      </c>
      <c r="P399" t="inlineStr"/>
      <c r="Q399" t="inlineStr"/>
      <c r="R399" t="n">
        <v>7321000</v>
      </c>
    </row>
    <row r="400">
      <c r="A400" t="inlineStr"/>
      <c r="B400" t="inlineStr"/>
      <c r="C400" t="n">
        <v>93</v>
      </c>
      <c r="D400" t="inlineStr"/>
      <c r="E400" t="n">
        <v>7325000</v>
      </c>
      <c r="F400" t="inlineStr"/>
      <c r="G400" t="inlineStr"/>
      <c r="H400" t="inlineStr">
        <is>
          <t>Salaries - Accrued Payroll Expenses</t>
        </is>
      </c>
      <c r="I400" t="inlineStr"/>
      <c r="J400" t="inlineStr"/>
      <c r="K400" t="n">
        <v>-339340.779</v>
      </c>
      <c r="L400" t="inlineStr"/>
      <c r="M400" t="n">
        <v>152116.478</v>
      </c>
      <c r="N400" t="inlineStr"/>
      <c r="O400" t="n">
        <v>-491457.257</v>
      </c>
      <c r="P400" t="inlineStr"/>
      <c r="Q400" t="n">
        <v>4.2</v>
      </c>
      <c r="R400" t="n">
        <v>7325000</v>
      </c>
    </row>
    <row r="401">
      <c r="A401" t="inlineStr"/>
      <c r="B401" t="inlineStr"/>
      <c r="C401" t="n">
        <v>93</v>
      </c>
      <c r="D401" t="inlineStr"/>
      <c r="E401" t="n">
        <v>7326000</v>
      </c>
      <c r="F401" t="inlineStr"/>
      <c r="G401" t="inlineStr"/>
      <c r="H401" t="inlineStr">
        <is>
          <t>Vacation costs Payout of additional sal</t>
        </is>
      </c>
      <c r="I401" t="inlineStr"/>
      <c r="J401" t="inlineStr"/>
      <c r="K401" t="n">
        <v>250889.584</v>
      </c>
      <c r="L401" t="inlineStr"/>
      <c r="M401" t="n">
        <v>68366.5</v>
      </c>
      <c r="N401" t="inlineStr"/>
      <c r="O401" t="n">
        <v>182523.084</v>
      </c>
      <c r="P401" t="inlineStr"/>
      <c r="Q401" t="n">
        <v>-323.1</v>
      </c>
      <c r="R401" t="n">
        <v>7326000</v>
      </c>
    </row>
    <row r="402">
      <c r="A402" t="inlineStr"/>
      <c r="B402" t="inlineStr"/>
      <c r="C402" t="inlineStr"/>
      <c r="D402" t="inlineStr"/>
      <c r="E402" t="inlineStr">
        <is>
          <t xml:space="preserve">   Salaries - Basic</t>
        </is>
      </c>
      <c r="F402" t="inlineStr"/>
      <c r="G402" t="inlineStr"/>
      <c r="H402" t="inlineStr"/>
      <c r="I402" t="inlineStr"/>
      <c r="J402" t="inlineStr"/>
      <c r="K402" t="n">
        <v>33334513.13</v>
      </c>
      <c r="L402" t="inlineStr"/>
      <c r="M402" t="n">
        <v>31242877.853</v>
      </c>
      <c r="N402" t="inlineStr"/>
      <c r="O402" t="n">
        <v>2091635.277</v>
      </c>
      <c r="P402" t="inlineStr"/>
      <c r="Q402" t="n">
        <v>267</v>
      </c>
      <c r="R402" t="inlineStr"/>
    </row>
    <row r="403">
      <c r="A403" t="inlineStr"/>
      <c r="B403" t="inlineStr"/>
      <c r="C403" t="n">
        <v>93</v>
      </c>
      <c r="D403" t="inlineStr"/>
      <c r="E403" t="n">
        <v>7330000</v>
      </c>
      <c r="F403" t="inlineStr"/>
      <c r="G403" t="inlineStr"/>
      <c r="H403" t="inlineStr">
        <is>
          <t>Salaries - Overtime</t>
        </is>
      </c>
      <c r="I403" t="inlineStr"/>
      <c r="J403" t="inlineStr"/>
      <c r="K403" t="n">
        <v>2311552.781</v>
      </c>
      <c r="L403" t="inlineStr"/>
      <c r="M403" t="n">
        <v>1465139.526</v>
      </c>
      <c r="N403" t="inlineStr"/>
      <c r="O403" t="n">
        <v>846413.255</v>
      </c>
      <c r="P403" t="inlineStr"/>
      <c r="Q403" t="n">
        <v>6.7</v>
      </c>
      <c r="R403" t="n">
        <v>7330000</v>
      </c>
    </row>
    <row r="404">
      <c r="A404" t="inlineStr"/>
      <c r="B404" t="inlineStr"/>
      <c r="C404" t="n">
        <v>93</v>
      </c>
      <c r="D404" t="inlineStr"/>
      <c r="E404" t="n">
        <v>7336000</v>
      </c>
      <c r="F404" t="inlineStr"/>
      <c r="G404" t="inlineStr"/>
      <c r="H404" t="inlineStr">
        <is>
          <t>Extra Payment (benefit in cash)</t>
        </is>
      </c>
      <c r="I404" t="inlineStr"/>
      <c r="J404" t="inlineStr"/>
      <c r="K404" t="n">
        <v>942712.203</v>
      </c>
      <c r="L404" t="inlineStr"/>
      <c r="M404" t="n">
        <v>1242325.053</v>
      </c>
      <c r="N404" t="inlineStr"/>
      <c r="O404" t="n">
        <v>-299612.85</v>
      </c>
      <c r="P404" t="inlineStr"/>
      <c r="Q404" t="n">
        <v>57.8</v>
      </c>
      <c r="R404" t="n">
        <v>7336000</v>
      </c>
    </row>
    <row r="405">
      <c r="A405" t="inlineStr"/>
      <c r="B405" t="inlineStr"/>
      <c r="C405" t="inlineStr"/>
      <c r="D405" t="inlineStr"/>
      <c r="E405" t="inlineStr">
        <is>
          <t xml:space="preserve">   Overtime</t>
        </is>
      </c>
      <c r="F405" t="inlineStr"/>
      <c r="G405" t="inlineStr"/>
      <c r="H405" t="inlineStr"/>
      <c r="I405" t="inlineStr"/>
      <c r="J405" t="inlineStr"/>
      <c r="K405" t="n">
        <v>3254264.984</v>
      </c>
      <c r="L405" t="inlineStr"/>
      <c r="M405" t="n">
        <v>2707464.579</v>
      </c>
      <c r="N405" t="inlineStr"/>
      <c r="O405" t="n">
        <v>546800.405</v>
      </c>
      <c r="P405" t="inlineStr"/>
      <c r="Q405" t="n">
        <v>-24.1</v>
      </c>
      <c r="R405" t="inlineStr"/>
    </row>
    <row r="406">
      <c r="A406" t="inlineStr"/>
      <c r="B406" t="inlineStr"/>
      <c r="C406" t="n">
        <v>93</v>
      </c>
      <c r="D406" t="inlineStr"/>
      <c r="E406" t="n">
        <v>7340000</v>
      </c>
      <c r="F406" t="inlineStr"/>
      <c r="G406" t="inlineStr"/>
      <c r="H406" t="inlineStr">
        <is>
          <t>Salaries - Bonus</t>
        </is>
      </c>
      <c r="I406" t="inlineStr"/>
      <c r="J406" t="inlineStr"/>
      <c r="K406" t="n">
        <v>1113796.192</v>
      </c>
      <c r="L406" t="inlineStr"/>
      <c r="M406" t="n">
        <v>345332.916</v>
      </c>
      <c r="N406" t="inlineStr"/>
      <c r="O406" t="n">
        <v>768463.276</v>
      </c>
      <c r="P406" t="inlineStr"/>
      <c r="Q406" t="n">
        <v>20.2</v>
      </c>
      <c r="R406" t="n">
        <v>7340000</v>
      </c>
    </row>
    <row r="407">
      <c r="A407" t="inlineStr"/>
      <c r="B407" t="inlineStr"/>
      <c r="C407" t="inlineStr"/>
      <c r="D407" t="inlineStr"/>
      <c r="E407" t="inlineStr">
        <is>
          <t xml:space="preserve">   Salaries - Other</t>
        </is>
      </c>
      <c r="F407" t="inlineStr"/>
      <c r="G407" t="inlineStr"/>
      <c r="H407" t="inlineStr"/>
      <c r="I407" t="inlineStr"/>
      <c r="J407" t="inlineStr"/>
      <c r="K407" t="n">
        <v>1113796.192</v>
      </c>
      <c r="L407" t="inlineStr"/>
      <c r="M407" t="n">
        <v>345332.916</v>
      </c>
      <c r="N407" t="inlineStr"/>
      <c r="O407" t="n">
        <v>768463.276</v>
      </c>
      <c r="P407" t="inlineStr"/>
      <c r="Q407" t="n">
        <v>222.5</v>
      </c>
      <c r="R407" t="inlineStr"/>
    </row>
    <row r="408">
      <c r="A408" t="inlineStr"/>
      <c r="B408" t="inlineStr"/>
      <c r="C408" t="n">
        <v>93</v>
      </c>
      <c r="D408" t="inlineStr"/>
      <c r="E408" t="n">
        <v>7370010</v>
      </c>
      <c r="F408" t="inlineStr"/>
      <c r="G408" t="inlineStr"/>
      <c r="H408" t="inlineStr">
        <is>
          <t>Social Security</t>
        </is>
      </c>
      <c r="I408" t="inlineStr"/>
      <c r="J408" t="inlineStr"/>
      <c r="K408" t="n">
        <v>6017536.524</v>
      </c>
      <c r="L408" t="inlineStr"/>
      <c r="M408" t="n">
        <v>5465793.815</v>
      </c>
      <c r="N408" t="inlineStr"/>
      <c r="O408" t="n">
        <v>551742.709</v>
      </c>
      <c r="P408" t="inlineStr"/>
      <c r="Q408" t="n">
        <v>222.5</v>
      </c>
      <c r="R408" t="n">
        <v>7370010</v>
      </c>
    </row>
    <row r="409">
      <c r="A409" t="inlineStr"/>
      <c r="B409" t="inlineStr"/>
      <c r="C409" t="n">
        <v>93</v>
      </c>
      <c r="D409" t="inlineStr"/>
      <c r="E409" t="n">
        <v>7370020</v>
      </c>
      <c r="F409" t="inlineStr"/>
      <c r="G409" t="inlineStr"/>
      <c r="H409" t="inlineStr">
        <is>
          <t>Local Social Taxation 1</t>
        </is>
      </c>
      <c r="I409" t="inlineStr"/>
      <c r="J409" t="inlineStr"/>
      <c r="K409" t="n">
        <v>488165.271</v>
      </c>
      <c r="L409" t="inlineStr"/>
      <c r="M409" t="n">
        <v>442315.984</v>
      </c>
      <c r="N409" t="inlineStr"/>
      <c r="O409" t="n">
        <v>45849.287</v>
      </c>
      <c r="P409" t="inlineStr"/>
      <c r="Q409" t="n">
        <v>10.1</v>
      </c>
      <c r="R409" t="n">
        <v>7370020</v>
      </c>
    </row>
    <row r="410">
      <c r="A410" t="inlineStr"/>
      <c r="B410" t="inlineStr"/>
      <c r="C410" t="n">
        <v>93</v>
      </c>
      <c r="D410" t="inlineStr"/>
      <c r="E410" t="n">
        <v>7370040</v>
      </c>
      <c r="F410" t="inlineStr"/>
      <c r="G410" t="inlineStr"/>
      <c r="H410" t="inlineStr">
        <is>
          <t>Local Social Taxation 3</t>
        </is>
      </c>
      <c r="I410" t="inlineStr"/>
      <c r="J410" t="inlineStr"/>
      <c r="K410" t="n">
        <v>220584.267</v>
      </c>
      <c r="L410" t="inlineStr"/>
      <c r="M410" t="n">
        <v>0</v>
      </c>
      <c r="N410" t="inlineStr"/>
      <c r="O410" t="n">
        <v>220584.267</v>
      </c>
      <c r="P410" t="inlineStr"/>
      <c r="Q410" t="n">
        <v>10.4</v>
      </c>
      <c r="R410" t="n">
        <v>7370040</v>
      </c>
    </row>
    <row r="411">
      <c r="A411" t="inlineStr"/>
      <c r="B411" t="inlineStr"/>
      <c r="C411" t="inlineStr"/>
      <c r="D411" t="inlineStr"/>
      <c r="E411" t="inlineStr">
        <is>
          <t xml:space="preserve">   Social Security</t>
        </is>
      </c>
      <c r="F411" t="inlineStr"/>
      <c r="G411" t="inlineStr"/>
      <c r="H411" t="inlineStr"/>
      <c r="I411" t="inlineStr"/>
      <c r="J411" t="inlineStr"/>
      <c r="K411" t="n">
        <v>6726286.062</v>
      </c>
      <c r="L411" t="inlineStr"/>
      <c r="M411" t="n">
        <v>5908109.799</v>
      </c>
      <c r="N411" t="inlineStr"/>
      <c r="O411" t="n">
        <v>818176.263</v>
      </c>
      <c r="P411" t="inlineStr"/>
      <c r="Q411" t="inlineStr"/>
      <c r="R411" t="inlineStr"/>
    </row>
    <row r="412">
      <c r="A412" t="inlineStr"/>
      <c r="B412" t="inlineStr"/>
      <c r="C412" t="n">
        <v>93</v>
      </c>
      <c r="D412" t="inlineStr"/>
      <c r="E412" t="n">
        <v>7415000</v>
      </c>
      <c r="F412" t="inlineStr"/>
      <c r="G412" t="inlineStr"/>
      <c r="H412" t="inlineStr">
        <is>
          <t>Benefits - Medical</t>
        </is>
      </c>
      <c r="I412" t="inlineStr"/>
      <c r="J412" t="inlineStr"/>
      <c r="K412" t="n">
        <v>138354.21</v>
      </c>
      <c r="L412" t="inlineStr"/>
      <c r="M412" t="n">
        <v>134295.116</v>
      </c>
      <c r="N412" t="inlineStr"/>
      <c r="O412" t="n">
        <v>4059.094</v>
      </c>
      <c r="P412" t="inlineStr"/>
      <c r="Q412" t="n">
        <v>13.8</v>
      </c>
      <c r="R412" t="n">
        <v>7415000</v>
      </c>
    </row>
    <row r="413">
      <c r="A413" t="inlineStr"/>
      <c r="B413" t="inlineStr"/>
      <c r="C413" t="n">
        <v>93</v>
      </c>
      <c r="D413" t="inlineStr"/>
      <c r="E413" t="n">
        <v>7428000</v>
      </c>
      <c r="F413" t="inlineStr"/>
      <c r="G413" t="inlineStr"/>
      <c r="H413" t="inlineStr">
        <is>
          <t>Benefits - Employee Transportation</t>
        </is>
      </c>
      <c r="I413" t="inlineStr"/>
      <c r="J413" t="inlineStr"/>
      <c r="K413" t="n">
        <v>3697998.216</v>
      </c>
      <c r="L413" t="inlineStr"/>
      <c r="M413" t="n">
        <v>2990260.122</v>
      </c>
      <c r="N413" t="inlineStr"/>
      <c r="O413" t="n">
        <v>707738.094</v>
      </c>
      <c r="P413" t="inlineStr"/>
      <c r="Q413" t="n">
        <v>3</v>
      </c>
      <c r="R413" t="n">
        <v>7428000</v>
      </c>
    </row>
    <row r="414">
      <c r="A414" t="inlineStr"/>
      <c r="B414" t="inlineStr"/>
      <c r="C414" t="n">
        <v>93</v>
      </c>
      <c r="D414" t="inlineStr"/>
      <c r="E414" t="n">
        <v>7429000</v>
      </c>
      <c r="F414" t="inlineStr"/>
      <c r="G414" t="inlineStr"/>
      <c r="H414" t="inlineStr">
        <is>
          <t>Benefits - Statutory Retirment Payment</t>
        </is>
      </c>
      <c r="I414" t="inlineStr"/>
      <c r="J414" t="inlineStr"/>
      <c r="K414" t="n">
        <v>419989.048</v>
      </c>
      <c r="L414" t="inlineStr"/>
      <c r="M414" t="n">
        <v>396962.037</v>
      </c>
      <c r="N414" t="inlineStr"/>
      <c r="O414" t="n">
        <v>23027.011</v>
      </c>
      <c r="P414" t="inlineStr"/>
      <c r="Q414" t="n">
        <v>23.7</v>
      </c>
      <c r="R414" t="n">
        <v>7429000</v>
      </c>
    </row>
    <row r="415">
      <c r="A415" t="inlineStr"/>
      <c r="B415" t="inlineStr"/>
      <c r="C415" t="n">
        <v>93</v>
      </c>
      <c r="D415" t="inlineStr"/>
      <c r="E415" t="n">
        <v>7440000</v>
      </c>
      <c r="F415" t="inlineStr"/>
      <c r="G415" t="inlineStr"/>
      <c r="H415" t="inlineStr">
        <is>
          <t>Benefits - Cafeteria Services</t>
        </is>
      </c>
      <c r="I415" t="inlineStr"/>
      <c r="J415" t="inlineStr"/>
      <c r="K415" t="n">
        <v>75746.751</v>
      </c>
      <c r="L415" t="inlineStr"/>
      <c r="M415" t="n">
        <v>41407.806</v>
      </c>
      <c r="N415" t="inlineStr"/>
      <c r="O415" t="n">
        <v>34338.945</v>
      </c>
      <c r="P415" t="inlineStr"/>
      <c r="Q415" t="n">
        <v>5.8</v>
      </c>
      <c r="R415" t="n">
        <v>7440000</v>
      </c>
    </row>
    <row r="416">
      <c r="A416" t="inlineStr"/>
      <c r="B416" t="inlineStr"/>
      <c r="C416" t="n">
        <v>93</v>
      </c>
      <c r="D416" t="inlineStr"/>
      <c r="E416" t="n">
        <v>7448000</v>
      </c>
      <c r="F416" t="inlineStr"/>
      <c r="G416" t="inlineStr"/>
      <c r="H416" t="inlineStr">
        <is>
          <t>Benefits - Other Benefits</t>
        </is>
      </c>
      <c r="I416" t="inlineStr"/>
      <c r="J416" t="inlineStr"/>
      <c r="K416" t="n">
        <v>32364.25</v>
      </c>
      <c r="L416" t="inlineStr"/>
      <c r="M416" t="n">
        <v>-67788.925</v>
      </c>
      <c r="N416" t="inlineStr"/>
      <c r="O416" t="n">
        <v>100153.175</v>
      </c>
      <c r="P416" t="inlineStr"/>
      <c r="Q416" t="n">
        <v>82.90000000000001</v>
      </c>
      <c r="R416" t="n">
        <v>7448000</v>
      </c>
    </row>
    <row r="417">
      <c r="A417" t="inlineStr"/>
      <c r="B417" t="inlineStr"/>
      <c r="C417" t="inlineStr"/>
      <c r="D417" t="inlineStr"/>
      <c r="E417" t="inlineStr">
        <is>
          <t xml:space="preserve">   Benefits</t>
        </is>
      </c>
      <c r="F417" t="inlineStr"/>
      <c r="G417" t="inlineStr"/>
      <c r="H417" t="inlineStr"/>
      <c r="I417" t="inlineStr"/>
      <c r="J417" t="inlineStr"/>
      <c r="K417" t="n">
        <v>4364452.475</v>
      </c>
      <c r="L417" t="inlineStr"/>
      <c r="M417" t="n">
        <v>3495136.156</v>
      </c>
      <c r="N417" t="inlineStr"/>
      <c r="O417" t="n">
        <v>869316.319</v>
      </c>
      <c r="P417" t="inlineStr"/>
      <c r="Q417" t="n">
        <v>147.7</v>
      </c>
      <c r="R417" t="inlineStr"/>
    </row>
    <row r="418">
      <c r="A418" t="inlineStr"/>
      <c r="B418" t="inlineStr"/>
      <c r="C418" t="n">
        <v>93</v>
      </c>
      <c r="D418" t="inlineStr"/>
      <c r="E418" t="n">
        <v>7350000</v>
      </c>
      <c r="F418" t="inlineStr"/>
      <c r="G418" t="inlineStr"/>
      <c r="H418" t="inlineStr">
        <is>
          <t>Salaries - Leaving Indemnities</t>
        </is>
      </c>
      <c r="I418" t="inlineStr"/>
      <c r="J418" t="inlineStr"/>
      <c r="K418" t="n">
        <v>-156033.576</v>
      </c>
      <c r="L418" t="inlineStr"/>
      <c r="M418" t="n">
        <v>48933.429</v>
      </c>
      <c r="N418" t="inlineStr"/>
      <c r="O418" t="n">
        <v>-204967.005</v>
      </c>
      <c r="P418" t="inlineStr"/>
      <c r="Q418" t="n">
        <v>24.9</v>
      </c>
      <c r="R418" t="n">
        <v>7350000</v>
      </c>
    </row>
    <row r="419">
      <c r="A419" t="inlineStr"/>
      <c r="B419" t="inlineStr"/>
      <c r="C419" t="inlineStr"/>
      <c r="D419" t="inlineStr"/>
      <c r="E419" t="inlineStr">
        <is>
          <t xml:space="preserve">   Leaving Indemnities</t>
        </is>
      </c>
      <c r="F419" t="inlineStr"/>
      <c r="G419" t="inlineStr"/>
      <c r="H419" t="inlineStr"/>
      <c r="I419" t="inlineStr"/>
      <c r="J419" t="inlineStr"/>
      <c r="K419" t="n">
        <v>-156033.576</v>
      </c>
      <c r="L419" t="inlineStr"/>
      <c r="M419" t="n">
        <v>48933.429</v>
      </c>
      <c r="N419" t="inlineStr"/>
      <c r="O419" t="n">
        <v>-204967.005</v>
      </c>
      <c r="P419" t="inlineStr"/>
      <c r="Q419" t="n">
        <v>-418.9</v>
      </c>
      <c r="R419" t="inlineStr"/>
    </row>
    <row r="420">
      <c r="A420" t="inlineStr"/>
      <c r="B420" t="inlineStr"/>
      <c r="C420" t="n">
        <v>93</v>
      </c>
      <c r="D420" t="inlineStr"/>
      <c r="E420" t="n">
        <v>7341000</v>
      </c>
      <c r="F420" t="inlineStr"/>
      <c r="G420" t="inlineStr"/>
      <c r="H420" t="inlineStr">
        <is>
          <t>Salaries Bonus Central</t>
        </is>
      </c>
      <c r="I420" t="inlineStr"/>
      <c r="J420" t="inlineStr"/>
      <c r="K420" t="n">
        <v>525491.7290000001</v>
      </c>
      <c r="L420" t="inlineStr"/>
      <c r="M420" t="n">
        <v>309949.823</v>
      </c>
      <c r="N420" t="inlineStr"/>
      <c r="O420" t="n">
        <v>215541.906</v>
      </c>
      <c r="P420" t="inlineStr"/>
      <c r="Q420" t="n">
        <v>-418.9</v>
      </c>
      <c r="R420" t="n">
        <v>7341000</v>
      </c>
    </row>
    <row r="421">
      <c r="A421" t="inlineStr"/>
      <c r="B421" t="inlineStr"/>
      <c r="C421" t="n">
        <v>93</v>
      </c>
      <c r="D421" t="inlineStr"/>
      <c r="E421" t="n">
        <v>7380010</v>
      </c>
      <c r="F421" t="inlineStr"/>
      <c r="G421" t="inlineStr"/>
      <c r="H421" t="inlineStr">
        <is>
          <t>Employee Liability Insurance</t>
        </is>
      </c>
      <c r="I421" t="inlineStr"/>
      <c r="J421" t="inlineStr"/>
      <c r="K421" t="n">
        <v>0</v>
      </c>
      <c r="L421" t="inlineStr"/>
      <c r="M421" t="n">
        <v>1074.079</v>
      </c>
      <c r="N421" t="inlineStr"/>
      <c r="O421" t="n">
        <v>-1074.079</v>
      </c>
      <c r="P421" t="inlineStr"/>
      <c r="Q421" t="n">
        <v>69.5</v>
      </c>
      <c r="R421" t="n">
        <v>7380010</v>
      </c>
    </row>
    <row r="422">
      <c r="A422" t="inlineStr"/>
      <c r="B422" t="inlineStr"/>
      <c r="C422" t="n">
        <v>93</v>
      </c>
      <c r="D422" t="inlineStr"/>
      <c r="E422" t="n">
        <v>7380020</v>
      </c>
      <c r="F422" t="inlineStr"/>
      <c r="G422" t="inlineStr"/>
      <c r="H422" t="inlineStr">
        <is>
          <t>Local Employee Insurance 1</t>
        </is>
      </c>
      <c r="I422" t="inlineStr"/>
      <c r="J422" t="inlineStr"/>
      <c r="K422" t="n">
        <v>1086275.688</v>
      </c>
      <c r="L422" t="inlineStr"/>
      <c r="M422" t="n">
        <v>1032481.412</v>
      </c>
      <c r="N422" t="inlineStr"/>
      <c r="O422" t="n">
        <v>53794.276</v>
      </c>
      <c r="P422" t="inlineStr"/>
      <c r="Q422" t="n">
        <v>-100</v>
      </c>
      <c r="R422" t="n">
        <v>7380020</v>
      </c>
    </row>
    <row r="423">
      <c r="A423" t="inlineStr"/>
      <c r="B423" t="inlineStr"/>
      <c r="C423" t="n">
        <v>93</v>
      </c>
      <c r="D423" t="inlineStr"/>
      <c r="E423" t="n">
        <v>7380030</v>
      </c>
      <c r="F423" t="inlineStr"/>
      <c r="G423" t="inlineStr"/>
      <c r="H423" t="inlineStr">
        <is>
          <t>Local Employee Insurance 2</t>
        </is>
      </c>
      <c r="I423" t="inlineStr"/>
      <c r="J423" t="inlineStr"/>
      <c r="K423" t="n">
        <v>229883.538</v>
      </c>
      <c r="L423" t="inlineStr"/>
      <c r="M423" t="n">
        <v>204461.803</v>
      </c>
      <c r="N423" t="inlineStr"/>
      <c r="O423" t="n">
        <v>25421.735</v>
      </c>
      <c r="P423" t="inlineStr"/>
      <c r="Q423" t="n">
        <v>5.2</v>
      </c>
      <c r="R423" t="n">
        <v>7380030</v>
      </c>
    </row>
    <row r="424">
      <c r="A424" t="inlineStr"/>
      <c r="B424" t="inlineStr"/>
      <c r="C424" t="inlineStr"/>
      <c r="D424" t="inlineStr"/>
      <c r="E424" t="inlineStr">
        <is>
          <t xml:space="preserve">   Other Personnel Costs</t>
        </is>
      </c>
      <c r="F424" t="inlineStr"/>
      <c r="G424" t="inlineStr"/>
      <c r="H424" t="inlineStr"/>
      <c r="I424" t="inlineStr"/>
      <c r="J424" t="inlineStr"/>
      <c r="K424" t="n">
        <v>1841650.955</v>
      </c>
      <c r="L424" t="inlineStr"/>
      <c r="M424" t="n">
        <v>1547967.117</v>
      </c>
      <c r="N424" t="inlineStr"/>
      <c r="O424" t="n">
        <v>293683.838</v>
      </c>
      <c r="P424" t="inlineStr"/>
      <c r="Q424" t="n">
        <v>12.4</v>
      </c>
      <c r="R424" t="inlineStr"/>
    </row>
    <row r="425">
      <c r="A425" t="inlineStr"/>
      <c r="B425" t="inlineStr"/>
      <c r="C425" t="n">
        <v>93</v>
      </c>
      <c r="D425" t="inlineStr"/>
      <c r="E425" t="n">
        <v>8630000</v>
      </c>
      <c r="F425" t="inlineStr"/>
      <c r="G425" t="inlineStr"/>
      <c r="H425" t="inlineStr">
        <is>
          <t>Training - Personnel Management</t>
        </is>
      </c>
      <c r="I425" t="inlineStr"/>
      <c r="J425" t="inlineStr"/>
      <c r="K425" t="n">
        <v>36273.973</v>
      </c>
      <c r="L425" t="inlineStr"/>
      <c r="M425" t="n">
        <v>65632.266</v>
      </c>
      <c r="N425" t="inlineStr"/>
      <c r="O425" t="n">
        <v>-29358.293</v>
      </c>
      <c r="P425" t="inlineStr"/>
      <c r="Q425" t="n">
        <v>19</v>
      </c>
      <c r="R425" t="n">
        <v>8630000</v>
      </c>
    </row>
    <row r="426">
      <c r="A426" t="inlineStr"/>
      <c r="B426" t="inlineStr"/>
      <c r="C426" t="n">
        <v>93</v>
      </c>
      <c r="D426" t="inlineStr"/>
      <c r="E426" t="n">
        <v>8635000</v>
      </c>
      <c r="F426" t="inlineStr"/>
      <c r="G426" t="inlineStr"/>
      <c r="H426" t="inlineStr">
        <is>
          <t>Training - Technical</t>
        </is>
      </c>
      <c r="I426" t="inlineStr"/>
      <c r="J426" t="inlineStr"/>
      <c r="K426" t="n">
        <v>50158</v>
      </c>
      <c r="L426" t="inlineStr"/>
      <c r="M426" t="n">
        <v>37047.4</v>
      </c>
      <c r="N426" t="inlineStr"/>
      <c r="O426" t="n">
        <v>13110.6</v>
      </c>
      <c r="P426" t="inlineStr"/>
      <c r="Q426" t="n">
        <v>-44.7</v>
      </c>
      <c r="R426" t="n">
        <v>8635000</v>
      </c>
    </row>
    <row r="427">
      <c r="A427" t="inlineStr"/>
      <c r="B427" t="inlineStr"/>
      <c r="C427" t="inlineStr"/>
      <c r="D427" t="inlineStr"/>
      <c r="E427" t="inlineStr">
        <is>
          <t xml:space="preserve">   Training</t>
        </is>
      </c>
      <c r="F427" t="inlineStr"/>
      <c r="G427" t="inlineStr"/>
      <c r="H427" t="inlineStr"/>
      <c r="I427" t="inlineStr"/>
      <c r="J427" t="inlineStr"/>
      <c r="K427" t="n">
        <v>86431.973</v>
      </c>
      <c r="L427" t="inlineStr"/>
      <c r="M427" t="n">
        <v>102679.666</v>
      </c>
      <c r="N427" t="inlineStr"/>
      <c r="O427" t="n">
        <v>-16247.693</v>
      </c>
      <c r="P427" t="inlineStr"/>
      <c r="Q427" t="n">
        <v>35.4</v>
      </c>
      <c r="R427" t="inlineStr"/>
    </row>
    <row r="428">
      <c r="A428" t="inlineStr"/>
      <c r="B428" t="inlineStr"/>
      <c r="C428" t="inlineStr"/>
      <c r="D428" t="inlineStr"/>
      <c r="E428" t="inlineStr">
        <is>
          <t>Total Personnel Costs</t>
        </is>
      </c>
      <c r="F428" t="inlineStr"/>
      <c r="G428" t="inlineStr"/>
      <c r="H428" t="inlineStr"/>
      <c r="I428" t="inlineStr"/>
      <c r="J428" t="inlineStr"/>
      <c r="K428" t="n">
        <v>50565362.195</v>
      </c>
      <c r="L428" t="inlineStr"/>
      <c r="M428" t="n">
        <v>45398501.515</v>
      </c>
      <c r="N428" t="inlineStr"/>
      <c r="O428" t="n">
        <v>5166860.68</v>
      </c>
      <c r="P428" t="inlineStr"/>
      <c r="Q428" t="n">
        <v>-15.8</v>
      </c>
      <c r="R428" t="inlineStr"/>
    </row>
    <row r="429">
      <c r="A429" t="inlineStr"/>
      <c r="B429" t="inlineStr"/>
      <c r="C429" t="n">
        <v>93</v>
      </c>
      <c r="D429" t="inlineStr"/>
      <c r="E429" t="n">
        <v>7610000</v>
      </c>
      <c r="F429" t="inlineStr"/>
      <c r="G429" t="inlineStr"/>
      <c r="H429" t="inlineStr">
        <is>
          <t>Travel - Air Fares</t>
        </is>
      </c>
      <c r="I429" t="inlineStr"/>
      <c r="J429" t="inlineStr"/>
      <c r="K429" t="n">
        <v>78329.148</v>
      </c>
      <c r="L429" t="inlineStr"/>
      <c r="M429" t="n">
        <v>232582.996</v>
      </c>
      <c r="N429" t="inlineStr"/>
      <c r="O429" t="n">
        <v>-154253.848</v>
      </c>
      <c r="P429" t="inlineStr"/>
      <c r="Q429" t="n">
        <v>11.4</v>
      </c>
      <c r="R429" t="n">
        <v>7610000</v>
      </c>
    </row>
    <row r="430">
      <c r="A430" t="inlineStr"/>
      <c r="B430" t="inlineStr"/>
      <c r="C430" t="inlineStr"/>
      <c r="D430" t="inlineStr"/>
      <c r="E430" t="inlineStr">
        <is>
          <t xml:space="preserve">   Air Fares</t>
        </is>
      </c>
      <c r="F430" t="inlineStr"/>
      <c r="G430" t="inlineStr"/>
      <c r="H430" t="inlineStr"/>
      <c r="I430" t="inlineStr"/>
      <c r="J430" t="inlineStr"/>
      <c r="K430" t="n">
        <v>78329.148</v>
      </c>
      <c r="L430" t="inlineStr"/>
      <c r="M430" t="n">
        <v>232582.996</v>
      </c>
      <c r="N430" t="inlineStr"/>
      <c r="O430" t="n">
        <v>-154253.848</v>
      </c>
      <c r="P430" t="inlineStr"/>
      <c r="Q430" t="n">
        <v>-66.3</v>
      </c>
      <c r="R430" t="inlineStr"/>
    </row>
    <row r="431">
      <c r="A431" t="inlineStr"/>
      <c r="B431" t="inlineStr"/>
      <c r="C431" t="n">
        <v>93</v>
      </c>
      <c r="D431" t="inlineStr"/>
      <c r="E431" t="n">
        <v>7620000</v>
      </c>
      <c r="F431" t="inlineStr"/>
      <c r="G431" t="inlineStr"/>
      <c r="H431" t="inlineStr">
        <is>
          <t>Travel - Hotels</t>
        </is>
      </c>
      <c r="I431" t="inlineStr"/>
      <c r="J431" t="inlineStr"/>
      <c r="K431" t="n">
        <v>157021.406</v>
      </c>
      <c r="L431" t="inlineStr"/>
      <c r="M431" t="n">
        <v>240447.089</v>
      </c>
      <c r="N431" t="inlineStr"/>
      <c r="O431" t="n">
        <v>-83425.683</v>
      </c>
      <c r="P431" t="inlineStr"/>
      <c r="Q431" t="n">
        <v>-66.3</v>
      </c>
      <c r="R431" t="n">
        <v>7620000</v>
      </c>
    </row>
    <row r="432">
      <c r="A432" t="inlineStr"/>
      <c r="B432" t="inlineStr"/>
      <c r="C432" t="inlineStr"/>
      <c r="D432" t="inlineStr"/>
      <c r="E432" t="inlineStr">
        <is>
          <t xml:space="preserve">   Hotels &amp; Subsistence</t>
        </is>
      </c>
      <c r="F432" t="inlineStr"/>
      <c r="G432" t="inlineStr"/>
      <c r="H432" t="inlineStr"/>
      <c r="I432" t="inlineStr"/>
      <c r="J432" t="inlineStr"/>
      <c r="K432" t="n">
        <v>157021.406</v>
      </c>
      <c r="L432" t="inlineStr"/>
      <c r="M432" t="n">
        <v>240447.089</v>
      </c>
      <c r="N432" t="inlineStr"/>
      <c r="O432" t="n">
        <v>-83425.683</v>
      </c>
      <c r="P432" t="inlineStr"/>
      <c r="Q432" t="n">
        <v>-34.7</v>
      </c>
      <c r="R432" t="inlineStr"/>
    </row>
    <row r="433">
      <c r="A433" t="inlineStr"/>
      <c r="B433" t="inlineStr"/>
      <c r="C433" t="n">
        <v>93</v>
      </c>
      <c r="D433" t="inlineStr"/>
      <c r="E433" t="n">
        <v>7630030</v>
      </c>
      <c r="F433" t="inlineStr"/>
      <c r="G433" t="inlineStr"/>
      <c r="H433" t="inlineStr">
        <is>
          <t>Travel - Daily Travel Allowances</t>
        </is>
      </c>
      <c r="I433" t="inlineStr"/>
      <c r="J433" t="inlineStr"/>
      <c r="K433" t="n">
        <v>92028.591</v>
      </c>
      <c r="L433" t="inlineStr"/>
      <c r="M433" t="n">
        <v>142714.96</v>
      </c>
      <c r="N433" t="inlineStr"/>
      <c r="O433" t="n">
        <v>-50686.369</v>
      </c>
      <c r="P433" t="inlineStr"/>
      <c r="Q433" t="n">
        <v>-34.7</v>
      </c>
      <c r="R433" t="n">
        <v>7630030</v>
      </c>
    </row>
    <row r="434">
      <c r="A434" t="inlineStr"/>
      <c r="B434" t="inlineStr"/>
      <c r="C434" t="inlineStr"/>
      <c r="D434" t="inlineStr"/>
      <c r="E434" t="inlineStr">
        <is>
          <t xml:space="preserve">   Daily allowances</t>
        </is>
      </c>
      <c r="F434" t="inlineStr"/>
      <c r="G434" t="inlineStr"/>
      <c r="H434" t="inlineStr"/>
      <c r="I434" t="inlineStr"/>
      <c r="J434" t="inlineStr"/>
      <c r="K434" t="n">
        <v>92028.591</v>
      </c>
      <c r="L434" t="inlineStr"/>
      <c r="M434" t="n">
        <v>142714.96</v>
      </c>
      <c r="N434" t="inlineStr"/>
      <c r="O434" t="n">
        <v>-50686.369</v>
      </c>
      <c r="P434" t="inlineStr"/>
      <c r="Q434" t="n">
        <v>-35.5</v>
      </c>
      <c r="R434" t="inlineStr"/>
    </row>
    <row r="435">
      <c r="A435" t="inlineStr"/>
      <c r="B435" t="inlineStr"/>
      <c r="C435" t="n">
        <v>93</v>
      </c>
      <c r="D435" t="inlineStr"/>
      <c r="E435" t="n">
        <v>7640000</v>
      </c>
      <c r="F435" t="inlineStr"/>
      <c r="G435" t="inlineStr"/>
      <c r="H435" t="inlineStr">
        <is>
          <t>Travel - Car Hire and Other Car Expense</t>
        </is>
      </c>
      <c r="I435" t="inlineStr"/>
      <c r="J435" t="inlineStr"/>
      <c r="K435" t="n">
        <v>6984.709</v>
      </c>
      <c r="L435" t="inlineStr"/>
      <c r="M435" t="n">
        <v>1742.585</v>
      </c>
      <c r="N435" t="inlineStr"/>
      <c r="O435" t="n">
        <v>5242.124</v>
      </c>
      <c r="P435" t="inlineStr"/>
      <c r="Q435" t="n">
        <v>-35.5</v>
      </c>
      <c r="R435" t="n">
        <v>7640000</v>
      </c>
    </row>
    <row r="436">
      <c r="A436" t="inlineStr"/>
      <c r="B436" t="inlineStr"/>
      <c r="C436" t="n">
        <v>93</v>
      </c>
      <c r="D436" t="inlineStr"/>
      <c r="E436" t="n">
        <v>7660000</v>
      </c>
      <c r="F436" t="inlineStr"/>
      <c r="G436" t="inlineStr"/>
      <c r="H436" t="inlineStr">
        <is>
          <t>Travel - Passports and Visas</t>
        </is>
      </c>
      <c r="I436" t="inlineStr"/>
      <c r="J436" t="inlineStr"/>
      <c r="K436" t="n">
        <v>3862.014</v>
      </c>
      <c r="L436" t="inlineStr"/>
      <c r="M436" t="n">
        <v>4877.519</v>
      </c>
      <c r="N436" t="inlineStr"/>
      <c r="O436" t="n">
        <v>-1015.505</v>
      </c>
      <c r="P436" t="inlineStr"/>
      <c r="Q436" t="n">
        <v>300.8</v>
      </c>
      <c r="R436" t="n">
        <v>7660000</v>
      </c>
    </row>
    <row r="437">
      <c r="A437" t="inlineStr"/>
      <c r="B437" t="inlineStr"/>
      <c r="C437" t="n">
        <v>93</v>
      </c>
      <c r="D437" t="inlineStr"/>
      <c r="E437" t="n">
        <v>7670000</v>
      </c>
      <c r="F437" t="inlineStr"/>
      <c r="G437" t="inlineStr"/>
      <c r="H437" t="inlineStr">
        <is>
          <t>Travel - Insurance</t>
        </is>
      </c>
      <c r="I437" t="inlineStr"/>
      <c r="J437" t="inlineStr"/>
      <c r="K437" t="n">
        <v>3276.5</v>
      </c>
      <c r="L437" t="inlineStr"/>
      <c r="M437" t="n">
        <v>0</v>
      </c>
      <c r="N437" t="inlineStr"/>
      <c r="O437" t="n">
        <v>3276.5</v>
      </c>
      <c r="P437" t="inlineStr"/>
      <c r="Q437" t="n">
        <v>-20.8</v>
      </c>
      <c r="R437" t="n">
        <v>7670000</v>
      </c>
    </row>
    <row r="438">
      <c r="A438" t="inlineStr"/>
      <c r="B438" t="inlineStr"/>
      <c r="C438" t="n">
        <v>93</v>
      </c>
      <c r="D438" t="inlineStr"/>
      <c r="E438" t="n">
        <v>7699000</v>
      </c>
      <c r="F438" t="inlineStr"/>
      <c r="G438" t="inlineStr"/>
      <c r="H438" t="inlineStr">
        <is>
          <t>Travel - Non Deductible</t>
        </is>
      </c>
      <c r="I438" t="inlineStr"/>
      <c r="J438" t="inlineStr"/>
      <c r="K438" t="n">
        <v>1980.007</v>
      </c>
      <c r="L438" t="inlineStr"/>
      <c r="M438" t="n">
        <v>2495.741</v>
      </c>
      <c r="N438" t="inlineStr"/>
      <c r="O438" t="n">
        <v>-515.734</v>
      </c>
      <c r="P438" t="inlineStr"/>
      <c r="Q438" t="inlineStr"/>
      <c r="R438" t="n">
        <v>7699000</v>
      </c>
    </row>
    <row r="439">
      <c r="A439" t="inlineStr"/>
      <c r="B439" t="inlineStr"/>
      <c r="C439" t="inlineStr"/>
      <c r="D439" t="inlineStr"/>
      <c r="E439" t="inlineStr">
        <is>
          <t xml:space="preserve">   Travel - Other</t>
        </is>
      </c>
      <c r="F439" t="inlineStr"/>
      <c r="G439" t="inlineStr"/>
      <c r="H439" t="inlineStr"/>
      <c r="I439" t="inlineStr"/>
      <c r="J439" t="inlineStr"/>
      <c r="K439" t="n">
        <v>16103.23</v>
      </c>
      <c r="L439" t="inlineStr"/>
      <c r="M439" t="n">
        <v>9115.844999999999</v>
      </c>
      <c r="N439" t="inlineStr"/>
      <c r="O439" t="n">
        <v>6987.385</v>
      </c>
      <c r="P439" t="inlineStr"/>
      <c r="Q439" t="n">
        <v>-20.7</v>
      </c>
      <c r="R439" t="inlineStr"/>
    </row>
    <row r="440">
      <c r="A440" t="inlineStr"/>
      <c r="B440" t="inlineStr"/>
      <c r="C440" t="n">
        <v>93</v>
      </c>
      <c r="D440" t="inlineStr"/>
      <c r="E440" t="n">
        <v>7710000</v>
      </c>
      <c r="F440" t="inlineStr"/>
      <c r="G440" t="inlineStr"/>
      <c r="H440" t="inlineStr">
        <is>
          <t>Auto - Vehicle Leasing Costs - Private</t>
        </is>
      </c>
      <c r="I440" t="inlineStr"/>
      <c r="J440" t="inlineStr"/>
      <c r="K440" t="n">
        <v>576744.507</v>
      </c>
      <c r="L440" t="inlineStr"/>
      <c r="M440" t="n">
        <v>60634.968</v>
      </c>
      <c r="N440" t="inlineStr"/>
      <c r="O440" t="n">
        <v>516109.539</v>
      </c>
      <c r="P440" t="inlineStr"/>
      <c r="Q440" t="n">
        <v>76.7</v>
      </c>
      <c r="R440" t="n">
        <v>7710000</v>
      </c>
    </row>
    <row r="441">
      <c r="A441" t="inlineStr"/>
      <c r="B441" t="inlineStr"/>
      <c r="C441" t="inlineStr"/>
      <c r="D441" t="inlineStr"/>
      <c r="E441" t="inlineStr">
        <is>
          <t xml:space="preserve">   Auto Leasing</t>
        </is>
      </c>
      <c r="F441" t="inlineStr"/>
      <c r="G441" t="inlineStr"/>
      <c r="H441" t="inlineStr"/>
      <c r="I441" t="inlineStr"/>
      <c r="J441" t="inlineStr"/>
      <c r="K441" t="n">
        <v>576744.507</v>
      </c>
      <c r="L441" t="inlineStr"/>
      <c r="M441" t="n">
        <v>60634.968</v>
      </c>
      <c r="N441" t="inlineStr"/>
      <c r="O441" t="n">
        <v>516109.539</v>
      </c>
      <c r="P441" t="inlineStr"/>
      <c r="Q441" t="n">
        <v>851.2</v>
      </c>
      <c r="R441" t="inlineStr"/>
    </row>
    <row r="442">
      <c r="A442" t="inlineStr"/>
      <c r="B442" t="inlineStr"/>
      <c r="C442" t="n">
        <v>93</v>
      </c>
      <c r="D442" t="inlineStr"/>
      <c r="E442" t="n">
        <v>7720000</v>
      </c>
      <c r="F442" t="inlineStr"/>
      <c r="G442" t="inlineStr"/>
      <c r="H442" t="inlineStr">
        <is>
          <t>Auto - Vehicle Tax</t>
        </is>
      </c>
      <c r="I442" t="inlineStr"/>
      <c r="J442" t="inlineStr"/>
      <c r="K442" t="n">
        <v>1248</v>
      </c>
      <c r="L442" t="inlineStr"/>
      <c r="M442" t="n">
        <v>1615</v>
      </c>
      <c r="N442" t="inlineStr"/>
      <c r="O442" t="n">
        <v>-367</v>
      </c>
      <c r="P442" t="inlineStr"/>
      <c r="Q442" t="n">
        <v>851.2</v>
      </c>
      <c r="R442" t="n">
        <v>7720000</v>
      </c>
    </row>
    <row r="443">
      <c r="A443" t="inlineStr"/>
      <c r="B443" t="inlineStr"/>
      <c r="C443" t="n">
        <v>93</v>
      </c>
      <c r="D443" t="inlineStr"/>
      <c r="E443" t="n">
        <v>7725000</v>
      </c>
      <c r="F443" t="inlineStr"/>
      <c r="G443" t="inlineStr"/>
      <c r="H443" t="inlineStr">
        <is>
          <t>Auto - Insurance</t>
        </is>
      </c>
      <c r="I443" t="inlineStr"/>
      <c r="J443" t="inlineStr"/>
      <c r="K443" t="n">
        <v>10630.57</v>
      </c>
      <c r="L443" t="inlineStr"/>
      <c r="M443" t="n">
        <v>11923.3</v>
      </c>
      <c r="N443" t="inlineStr"/>
      <c r="O443" t="n">
        <v>-1292.73</v>
      </c>
      <c r="P443" t="inlineStr"/>
      <c r="Q443" t="n">
        <v>-22.7</v>
      </c>
      <c r="R443" t="n">
        <v>7725000</v>
      </c>
    </row>
    <row r="444">
      <c r="A444" t="inlineStr"/>
      <c r="B444" t="inlineStr"/>
      <c r="C444" t="n">
        <v>93</v>
      </c>
      <c r="D444" t="inlineStr"/>
      <c r="E444" t="n">
        <v>7730000</v>
      </c>
      <c r="F444" t="inlineStr"/>
      <c r="G444" t="inlineStr"/>
      <c r="H444" t="inlineStr">
        <is>
          <t>Auto - Repairs and Maintenance</t>
        </is>
      </c>
      <c r="I444" t="inlineStr"/>
      <c r="J444" t="inlineStr"/>
      <c r="K444" t="n">
        <v>8463.694</v>
      </c>
      <c r="L444" t="inlineStr"/>
      <c r="M444" t="n">
        <v>33426.363</v>
      </c>
      <c r="N444" t="inlineStr"/>
      <c r="O444" t="n">
        <v>-24962.669</v>
      </c>
      <c r="P444" t="inlineStr"/>
      <c r="Q444" t="n">
        <v>-10.8</v>
      </c>
      <c r="R444" t="n">
        <v>7730000</v>
      </c>
    </row>
    <row r="445">
      <c r="A445" t="inlineStr"/>
      <c r="B445" t="inlineStr"/>
      <c r="C445" t="n">
        <v>93</v>
      </c>
      <c r="D445" t="inlineStr"/>
      <c r="E445" t="n">
        <v>7750000</v>
      </c>
      <c r="F445" t="inlineStr"/>
      <c r="G445" t="inlineStr"/>
      <c r="H445" t="inlineStr">
        <is>
          <t>Auto - Diesel</t>
        </is>
      </c>
      <c r="I445" t="inlineStr"/>
      <c r="J445" t="inlineStr"/>
      <c r="K445" t="n">
        <v>172537.089</v>
      </c>
      <c r="L445" t="inlineStr"/>
      <c r="M445" t="n">
        <v>154038.28</v>
      </c>
      <c r="N445" t="inlineStr"/>
      <c r="O445" t="n">
        <v>18498.809</v>
      </c>
      <c r="P445" t="inlineStr"/>
      <c r="Q445" t="n">
        <v>-74.7</v>
      </c>
      <c r="R445" t="n">
        <v>7750000</v>
      </c>
    </row>
    <row r="446">
      <c r="A446" t="inlineStr"/>
      <c r="B446" t="inlineStr"/>
      <c r="C446" t="n">
        <v>93</v>
      </c>
      <c r="D446" t="inlineStr"/>
      <c r="E446" t="n">
        <v>7790000</v>
      </c>
      <c r="F446" t="inlineStr"/>
      <c r="G446" t="inlineStr"/>
      <c r="H446" t="inlineStr">
        <is>
          <t>Auto - Other Expenses</t>
        </is>
      </c>
      <c r="I446" t="inlineStr"/>
      <c r="J446" t="inlineStr"/>
      <c r="K446" t="n">
        <v>2828.557</v>
      </c>
      <c r="L446" t="inlineStr"/>
      <c r="M446" t="n">
        <v>2961.705</v>
      </c>
      <c r="N446" t="inlineStr"/>
      <c r="O446" t="n">
        <v>-133.148</v>
      </c>
      <c r="P446" t="inlineStr"/>
      <c r="Q446" t="n">
        <v>12</v>
      </c>
      <c r="R446" t="n">
        <v>7790000</v>
      </c>
    </row>
    <row r="447">
      <c r="A447" t="inlineStr"/>
      <c r="B447" t="inlineStr"/>
      <c r="C447" t="inlineStr"/>
      <c r="D447" t="inlineStr"/>
      <c r="E447" t="inlineStr">
        <is>
          <t xml:space="preserve">   Other Auto Expenses</t>
        </is>
      </c>
      <c r="F447" t="inlineStr"/>
      <c r="G447" t="inlineStr"/>
      <c r="H447" t="inlineStr"/>
      <c r="I447" t="inlineStr"/>
      <c r="J447" t="inlineStr"/>
      <c r="K447" t="n">
        <v>195707.91</v>
      </c>
      <c r="L447" t="inlineStr"/>
      <c r="M447" t="n">
        <v>203964.648</v>
      </c>
      <c r="N447" t="inlineStr"/>
      <c r="O447" t="n">
        <v>-8256.737999999999</v>
      </c>
      <c r="P447" t="inlineStr"/>
      <c r="Q447" t="n">
        <v>-4.5</v>
      </c>
      <c r="R447" t="inlineStr"/>
    </row>
    <row r="448">
      <c r="A448" t="inlineStr"/>
      <c r="B448" t="inlineStr"/>
      <c r="C448" t="n">
        <v>93</v>
      </c>
      <c r="D448" t="inlineStr"/>
      <c r="E448" t="n">
        <v>7830030</v>
      </c>
      <c r="F448" t="inlineStr"/>
      <c r="G448" t="inlineStr"/>
      <c r="H448" t="inlineStr">
        <is>
          <t>Customer Gifts over 35 Euros per person</t>
        </is>
      </c>
      <c r="I448" t="inlineStr"/>
      <c r="J448" t="inlineStr"/>
      <c r="K448" t="n">
        <v>155</v>
      </c>
      <c r="L448" t="inlineStr"/>
      <c r="M448" t="n">
        <v>0</v>
      </c>
      <c r="N448" t="inlineStr"/>
      <c r="O448" t="n">
        <v>155</v>
      </c>
      <c r="P448" t="inlineStr"/>
      <c r="Q448" t="n">
        <v>-4</v>
      </c>
      <c r="R448" t="n">
        <v>7830030</v>
      </c>
    </row>
    <row r="449">
      <c r="A449" t="inlineStr"/>
      <c r="B449" t="inlineStr"/>
      <c r="C449" t="inlineStr"/>
      <c r="D449" t="inlineStr"/>
      <c r="E449" t="inlineStr">
        <is>
          <t xml:space="preserve">   Entertainment - Customer</t>
        </is>
      </c>
      <c r="F449" t="inlineStr"/>
      <c r="G449" t="inlineStr"/>
      <c r="H449" t="inlineStr"/>
      <c r="I449" t="inlineStr"/>
      <c r="J449" t="inlineStr"/>
      <c r="K449" t="n">
        <v>155</v>
      </c>
      <c r="L449" t="inlineStr"/>
      <c r="M449" t="n">
        <v>0</v>
      </c>
      <c r="N449" t="inlineStr"/>
      <c r="O449" t="n">
        <v>155</v>
      </c>
      <c r="P449" t="inlineStr"/>
      <c r="Q449" t="inlineStr"/>
      <c r="R449" t="inlineStr"/>
    </row>
    <row r="450">
      <c r="A450" t="inlineStr"/>
      <c r="B450" t="inlineStr"/>
      <c r="C450" t="n">
        <v>93</v>
      </c>
      <c r="D450" t="inlineStr"/>
      <c r="E450" t="n">
        <v>7820010</v>
      </c>
      <c r="F450" t="inlineStr"/>
      <c r="G450" t="inlineStr"/>
      <c r="H450" t="inlineStr">
        <is>
          <t>Other Entertainment Deductible</t>
        </is>
      </c>
      <c r="I450" t="inlineStr"/>
      <c r="J450" t="inlineStr"/>
      <c r="K450" t="n">
        <v>39639.351</v>
      </c>
      <c r="L450" t="inlineStr"/>
      <c r="M450" t="n">
        <v>26054.073</v>
      </c>
      <c r="N450" t="inlineStr"/>
      <c r="O450" t="n">
        <v>13585.278</v>
      </c>
      <c r="P450" t="inlineStr"/>
      <c r="Q450" t="inlineStr"/>
      <c r="R450" t="n">
        <v>7820010</v>
      </c>
    </row>
    <row r="451">
      <c r="A451" t="inlineStr"/>
      <c r="B451" t="inlineStr"/>
      <c r="C451" t="n">
        <v>93</v>
      </c>
      <c r="D451" t="inlineStr"/>
      <c r="E451" t="n">
        <v>7820020</v>
      </c>
      <c r="F451" t="inlineStr"/>
      <c r="G451" t="inlineStr"/>
      <c r="H451" t="inlineStr">
        <is>
          <t>Other Entertainment Non Deductible</t>
        </is>
      </c>
      <c r="I451" t="inlineStr"/>
      <c r="J451" t="inlineStr"/>
      <c r="K451" t="n">
        <v>6127.3</v>
      </c>
      <c r="L451" t="inlineStr"/>
      <c r="M451" t="n">
        <v>12501.2</v>
      </c>
      <c r="N451" t="inlineStr"/>
      <c r="O451" t="n">
        <v>-6373.9</v>
      </c>
      <c r="P451" t="inlineStr"/>
      <c r="Q451" t="n">
        <v>52.1</v>
      </c>
      <c r="R451" t="n">
        <v>7820020</v>
      </c>
    </row>
    <row r="452">
      <c r="A452" t="inlineStr"/>
      <c r="B452" t="inlineStr"/>
      <c r="C452" t="n">
        <v>93</v>
      </c>
      <c r="D452" t="inlineStr"/>
      <c r="E452" t="n">
        <v>7820040</v>
      </c>
      <c r="F452" t="inlineStr"/>
      <c r="G452" t="inlineStr"/>
      <c r="H452" t="inlineStr">
        <is>
          <t>SWE Staff Entertainment Deductible</t>
        </is>
      </c>
      <c r="I452" t="inlineStr"/>
      <c r="J452" t="inlineStr"/>
      <c r="K452" t="n">
        <v>0</v>
      </c>
      <c r="L452" t="inlineStr"/>
      <c r="M452" t="n">
        <v>2330</v>
      </c>
      <c r="N452" t="inlineStr"/>
      <c r="O452" t="n">
        <v>-2330</v>
      </c>
      <c r="P452" t="inlineStr"/>
      <c r="Q452" t="n">
        <v>-51</v>
      </c>
      <c r="R452" t="n">
        <v>7820040</v>
      </c>
    </row>
    <row r="453">
      <c r="A453" t="inlineStr"/>
      <c r="B453" t="inlineStr"/>
      <c r="C453" t="n">
        <v>93</v>
      </c>
      <c r="D453" t="inlineStr"/>
      <c r="E453" t="n">
        <v>7840020</v>
      </c>
      <c r="F453" t="inlineStr"/>
      <c r="G453" t="inlineStr"/>
      <c r="H453" t="inlineStr">
        <is>
          <t>Employee Gifts up to 35 Euros per perso</t>
        </is>
      </c>
      <c r="I453" t="inlineStr"/>
      <c r="J453" t="inlineStr"/>
      <c r="K453" t="n">
        <v>1441</v>
      </c>
      <c r="L453" t="inlineStr"/>
      <c r="M453" t="n">
        <v>-34.806</v>
      </c>
      <c r="N453" t="inlineStr"/>
      <c r="O453" t="n">
        <v>1475.806</v>
      </c>
      <c r="P453" t="inlineStr"/>
      <c r="Q453" t="n">
        <v>-100</v>
      </c>
      <c r="R453" t="n">
        <v>7840020</v>
      </c>
    </row>
    <row r="454">
      <c r="A454" t="inlineStr"/>
      <c r="B454" t="inlineStr"/>
      <c r="C454" t="n">
        <v>93</v>
      </c>
      <c r="D454" t="inlineStr"/>
      <c r="E454" t="n">
        <v>7840030</v>
      </c>
      <c r="F454" t="inlineStr"/>
      <c r="G454" t="inlineStr"/>
      <c r="H454" t="inlineStr">
        <is>
          <t>Employee Gifts over 35 Euros per person</t>
        </is>
      </c>
      <c r="I454" t="inlineStr"/>
      <c r="J454" t="inlineStr"/>
      <c r="K454" t="n">
        <v>41366.537</v>
      </c>
      <c r="L454" t="inlineStr"/>
      <c r="M454" t="n">
        <v>30445.047</v>
      </c>
      <c r="N454" t="inlineStr"/>
      <c r="O454" t="n">
        <v>10921.49</v>
      </c>
      <c r="P454" t="inlineStr"/>
      <c r="Q454" t="n">
        <v>4240.1</v>
      </c>
      <c r="R454" t="n">
        <v>7840030</v>
      </c>
    </row>
    <row r="455">
      <c r="A455" t="inlineStr"/>
      <c r="B455" t="inlineStr"/>
      <c r="C455" t="inlineStr"/>
      <c r="D455" t="inlineStr"/>
      <c r="E455" t="inlineStr">
        <is>
          <t xml:space="preserve">   Entertainment - Other</t>
        </is>
      </c>
      <c r="F455" t="inlineStr"/>
      <c r="G455" t="inlineStr"/>
      <c r="H455" t="inlineStr"/>
      <c r="I455" t="inlineStr"/>
      <c r="J455" t="inlineStr"/>
      <c r="K455" t="n">
        <v>88574.18799999999</v>
      </c>
      <c r="L455" t="inlineStr"/>
      <c r="M455" t="n">
        <v>71295.514</v>
      </c>
      <c r="N455" t="inlineStr"/>
      <c r="O455" t="n">
        <v>17278.674</v>
      </c>
      <c r="P455" t="inlineStr"/>
      <c r="Q455" t="n">
        <v>35.9</v>
      </c>
      <c r="R455" t="inlineStr"/>
    </row>
    <row r="456">
      <c r="A456" t="inlineStr"/>
      <c r="B456" t="inlineStr"/>
      <c r="C456" t="inlineStr"/>
      <c r="D456" t="inlineStr"/>
      <c r="E456" t="inlineStr">
        <is>
          <t>Total Travel &amp; Entertainment Costs</t>
        </is>
      </c>
      <c r="F456" t="inlineStr"/>
      <c r="G456" t="inlineStr"/>
      <c r="H456" t="inlineStr"/>
      <c r="I456" t="inlineStr"/>
      <c r="J456" t="inlineStr"/>
      <c r="K456" t="n">
        <v>1204663.98</v>
      </c>
      <c r="L456" t="inlineStr"/>
      <c r="M456" t="n">
        <v>960756.02</v>
      </c>
      <c r="N456" t="inlineStr"/>
      <c r="O456" t="n">
        <v>243907.96</v>
      </c>
      <c r="P456" t="inlineStr"/>
      <c r="Q456" t="n">
        <v>24.2</v>
      </c>
      <c r="R456" t="inlineStr"/>
    </row>
    <row r="457">
      <c r="A457" t="inlineStr"/>
      <c r="B457" t="inlineStr"/>
      <c r="C457" t="n">
        <v>93</v>
      </c>
      <c r="D457" t="inlineStr"/>
      <c r="E457" t="n">
        <v>7910000</v>
      </c>
      <c r="F457" t="inlineStr"/>
      <c r="G457" t="inlineStr"/>
      <c r="H457" t="inlineStr">
        <is>
          <t>Legal and Professional - Audit Fees</t>
        </is>
      </c>
      <c r="I457" t="inlineStr"/>
      <c r="J457" t="inlineStr"/>
      <c r="K457" t="n">
        <v>167638.455</v>
      </c>
      <c r="L457" t="inlineStr"/>
      <c r="M457" t="n">
        <v>160157.867</v>
      </c>
      <c r="N457" t="inlineStr"/>
      <c r="O457" t="n">
        <v>7480.588</v>
      </c>
      <c r="P457" t="inlineStr"/>
      <c r="Q457" t="n">
        <v>25.4</v>
      </c>
      <c r="R457" t="n">
        <v>7910000</v>
      </c>
    </row>
    <row r="458">
      <c r="A458" t="inlineStr"/>
      <c r="B458" t="inlineStr"/>
      <c r="C458" t="inlineStr"/>
      <c r="D458" t="inlineStr"/>
      <c r="E458" t="inlineStr">
        <is>
          <t xml:space="preserve">   Audit Fees</t>
        </is>
      </c>
      <c r="F458" t="inlineStr"/>
      <c r="G458" t="inlineStr"/>
      <c r="H458" t="inlineStr"/>
      <c r="I458" t="inlineStr"/>
      <c r="J458" t="inlineStr"/>
      <c r="K458" t="n">
        <v>167638.455</v>
      </c>
      <c r="L458" t="inlineStr"/>
      <c r="M458" t="n">
        <v>160157.867</v>
      </c>
      <c r="N458" t="inlineStr"/>
      <c r="O458" t="n">
        <v>7480.588</v>
      </c>
      <c r="P458" t="inlineStr"/>
      <c r="Q458" t="n">
        <v>4.7</v>
      </c>
      <c r="R458" t="inlineStr"/>
    </row>
    <row r="459">
      <c r="A459" t="inlineStr"/>
      <c r="B459" t="inlineStr"/>
      <c r="C459" t="n">
        <v>93</v>
      </c>
      <c r="D459" t="inlineStr"/>
      <c r="E459" t="n">
        <v>7920000</v>
      </c>
      <c r="F459" t="inlineStr"/>
      <c r="G459" t="inlineStr"/>
      <c r="H459" t="inlineStr">
        <is>
          <t>Legal and Professional - Tax Services</t>
        </is>
      </c>
      <c r="I459" t="inlineStr"/>
      <c r="J459" t="inlineStr"/>
      <c r="K459" t="n">
        <v>28087.534</v>
      </c>
      <c r="L459" t="inlineStr"/>
      <c r="M459" t="n">
        <v>11760.677</v>
      </c>
      <c r="N459" t="inlineStr"/>
      <c r="O459" t="n">
        <v>16326.857</v>
      </c>
      <c r="P459" t="inlineStr"/>
      <c r="Q459" t="n">
        <v>4.7</v>
      </c>
      <c r="R459" t="n">
        <v>7920000</v>
      </c>
    </row>
    <row r="460">
      <c r="A460" t="inlineStr"/>
      <c r="B460" t="inlineStr"/>
      <c r="C460" t="inlineStr"/>
      <c r="D460" t="inlineStr"/>
      <c r="E460" t="inlineStr">
        <is>
          <t xml:space="preserve">   Accountancy &amp; Tax</t>
        </is>
      </c>
      <c r="F460" t="inlineStr"/>
      <c r="G460" t="inlineStr"/>
      <c r="H460" t="inlineStr"/>
      <c r="I460" t="inlineStr"/>
      <c r="J460" t="inlineStr"/>
      <c r="K460" t="n">
        <v>28087.534</v>
      </c>
      <c r="L460" t="inlineStr"/>
      <c r="M460" t="n">
        <v>11760.677</v>
      </c>
      <c r="N460" t="inlineStr"/>
      <c r="O460" t="n">
        <v>16326.857</v>
      </c>
      <c r="P460" t="inlineStr"/>
      <c r="Q460" t="n">
        <v>138.8</v>
      </c>
      <c r="R460" t="inlineStr"/>
    </row>
    <row r="461">
      <c r="A461" t="inlineStr"/>
      <c r="B461" t="inlineStr"/>
      <c r="C461" t="n">
        <v>93</v>
      </c>
      <c r="D461" t="inlineStr"/>
      <c r="E461" t="n">
        <v>7940000</v>
      </c>
      <c r="F461" t="inlineStr"/>
      <c r="G461" t="inlineStr"/>
      <c r="H461" t="inlineStr">
        <is>
          <t>Legal and Professional - Legal Fees</t>
        </is>
      </c>
      <c r="I461" t="inlineStr"/>
      <c r="J461" t="inlineStr"/>
      <c r="K461" t="n">
        <v>81837.936</v>
      </c>
      <c r="L461" t="inlineStr"/>
      <c r="M461" t="n">
        <v>58151.483</v>
      </c>
      <c r="N461" t="inlineStr"/>
      <c r="O461" t="n">
        <v>23686.453</v>
      </c>
      <c r="P461" t="inlineStr"/>
      <c r="Q461" t="n">
        <v>138.8</v>
      </c>
      <c r="R461" t="n">
        <v>7940000</v>
      </c>
    </row>
    <row r="462">
      <c r="A462" t="inlineStr"/>
      <c r="B462" t="inlineStr"/>
      <c r="C462" t="inlineStr"/>
      <c r="D462" t="inlineStr"/>
      <c r="E462" t="inlineStr">
        <is>
          <t xml:space="preserve">   Legal Fees</t>
        </is>
      </c>
      <c r="F462" t="inlineStr"/>
      <c r="G462" t="inlineStr"/>
      <c r="H462" t="inlineStr"/>
      <c r="I462" t="inlineStr"/>
      <c r="J462" t="inlineStr"/>
      <c r="K462" t="n">
        <v>81837.936</v>
      </c>
      <c r="L462" t="inlineStr"/>
      <c r="M462" t="n">
        <v>58151.483</v>
      </c>
      <c r="N462" t="inlineStr"/>
      <c r="O462" t="n">
        <v>23686.453</v>
      </c>
      <c r="P462" t="inlineStr"/>
      <c r="Q462" t="n">
        <v>40.7</v>
      </c>
      <c r="R462" t="inlineStr"/>
    </row>
    <row r="463">
      <c r="A463" t="inlineStr"/>
      <c r="B463" t="inlineStr"/>
      <c r="C463" t="n">
        <v>93</v>
      </c>
      <c r="D463" t="inlineStr"/>
      <c r="E463" t="n">
        <v>7951100</v>
      </c>
      <c r="F463" t="inlineStr"/>
      <c r="G463" t="inlineStr"/>
      <c r="H463" t="inlineStr">
        <is>
          <t>Legal and Compliance Consulting</t>
        </is>
      </c>
      <c r="I463" t="inlineStr"/>
      <c r="J463" t="inlineStr"/>
      <c r="K463" t="n">
        <v>0</v>
      </c>
      <c r="L463" t="inlineStr"/>
      <c r="M463" t="n">
        <v>17781.784</v>
      </c>
      <c r="N463" t="inlineStr"/>
      <c r="O463" t="n">
        <v>-17781.784</v>
      </c>
      <c r="P463" t="inlineStr"/>
      <c r="Q463" t="n">
        <v>40.7</v>
      </c>
      <c r="R463" t="n">
        <v>7951100</v>
      </c>
    </row>
    <row r="464">
      <c r="A464" t="inlineStr"/>
      <c r="B464" t="inlineStr"/>
      <c r="C464" t="n">
        <v>93</v>
      </c>
      <c r="D464" t="inlineStr"/>
      <c r="E464" t="n">
        <v>7954000</v>
      </c>
      <c r="F464" t="inlineStr"/>
      <c r="G464" t="inlineStr"/>
      <c r="H464" t="inlineStr">
        <is>
          <t>Quality Consulting</t>
        </is>
      </c>
      <c r="I464" t="inlineStr"/>
      <c r="J464" t="inlineStr"/>
      <c r="K464" t="n">
        <v>67238.33199999999</v>
      </c>
      <c r="L464" t="inlineStr"/>
      <c r="M464" t="n">
        <v>-26786.085</v>
      </c>
      <c r="N464" t="inlineStr"/>
      <c r="O464" t="n">
        <v>94024.417</v>
      </c>
      <c r="P464" t="inlineStr"/>
      <c r="Q464" t="n">
        <v>-100</v>
      </c>
      <c r="R464" t="n">
        <v>7954000</v>
      </c>
    </row>
    <row r="465">
      <c r="A465" t="inlineStr"/>
      <c r="B465" t="inlineStr"/>
      <c r="C465" t="inlineStr"/>
      <c r="D465" t="inlineStr"/>
      <c r="E465" t="inlineStr">
        <is>
          <t xml:space="preserve">   Consultancy Fees</t>
        </is>
      </c>
      <c r="F465" t="inlineStr"/>
      <c r="G465" t="inlineStr"/>
      <c r="H465" t="inlineStr"/>
      <c r="I465" t="inlineStr"/>
      <c r="J465" t="inlineStr"/>
      <c r="K465" t="n">
        <v>67238.33199999999</v>
      </c>
      <c r="L465" t="inlineStr"/>
      <c r="M465" t="n">
        <v>-9004.300999999999</v>
      </c>
      <c r="N465" t="inlineStr"/>
      <c r="O465" t="n">
        <v>76242.633</v>
      </c>
      <c r="P465" t="inlineStr"/>
      <c r="Q465" t="n">
        <v>351</v>
      </c>
      <c r="R465" t="inlineStr"/>
    </row>
    <row r="466">
      <c r="A466" t="inlineStr"/>
      <c r="B466" t="inlineStr"/>
      <c r="C466" t="n">
        <v>93</v>
      </c>
      <c r="D466" t="inlineStr"/>
      <c r="E466" t="n">
        <v>7902100</v>
      </c>
      <c r="F466" t="inlineStr"/>
      <c r="G466" t="inlineStr"/>
      <c r="H466" t="inlineStr">
        <is>
          <t>Translation Services</t>
        </is>
      </c>
      <c r="I466" t="inlineStr"/>
      <c r="J466" t="inlineStr"/>
      <c r="K466" t="n">
        <v>0</v>
      </c>
      <c r="L466" t="inlineStr"/>
      <c r="M466" t="n">
        <v>3145.801</v>
      </c>
      <c r="N466" t="inlineStr"/>
      <c r="O466" t="n">
        <v>-3145.801</v>
      </c>
      <c r="P466" t="inlineStr"/>
      <c r="Q466" t="n">
        <v>846.7</v>
      </c>
      <c r="R466" t="n">
        <v>7902100</v>
      </c>
    </row>
    <row r="467">
      <c r="A467" t="inlineStr"/>
      <c r="B467" t="inlineStr"/>
      <c r="C467" t="n">
        <v>93</v>
      </c>
      <c r="D467" t="inlineStr"/>
      <c r="E467" t="n">
        <v>7961000</v>
      </c>
      <c r="F467" t="inlineStr"/>
      <c r="G467" t="inlineStr"/>
      <c r="H467" t="inlineStr">
        <is>
          <t>Other HR &amp; EHS Services</t>
        </is>
      </c>
      <c r="I467" t="inlineStr"/>
      <c r="J467" t="inlineStr"/>
      <c r="K467" t="n">
        <v>3622.54</v>
      </c>
      <c r="L467" t="inlineStr"/>
      <c r="M467" t="n">
        <v>23744.24</v>
      </c>
      <c r="N467" t="inlineStr"/>
      <c r="O467" t="n">
        <v>-20121.7</v>
      </c>
      <c r="P467" t="inlineStr"/>
      <c r="Q467" t="n">
        <v>-100</v>
      </c>
      <c r="R467" t="n">
        <v>7961000</v>
      </c>
    </row>
    <row r="468">
      <c r="A468" t="inlineStr"/>
      <c r="B468" t="inlineStr"/>
      <c r="C468" t="n">
        <v>93</v>
      </c>
      <c r="D468" t="inlineStr"/>
      <c r="E468" t="n">
        <v>7981000</v>
      </c>
      <c r="F468" t="inlineStr"/>
      <c r="G468" t="inlineStr"/>
      <c r="H468" t="inlineStr">
        <is>
          <t>Laboratory Service</t>
        </is>
      </c>
      <c r="I468" t="inlineStr"/>
      <c r="J468" t="inlineStr"/>
      <c r="K468" t="n">
        <v>21006.622</v>
      </c>
      <c r="L468" t="inlineStr"/>
      <c r="M468" t="n">
        <v>119791.526</v>
      </c>
      <c r="N468" t="inlineStr"/>
      <c r="O468" t="n">
        <v>-98784.90399999999</v>
      </c>
      <c r="P468" t="inlineStr"/>
      <c r="Q468" t="n">
        <v>-84.7</v>
      </c>
      <c r="R468" t="n">
        <v>7981000</v>
      </c>
    </row>
    <row r="469">
      <c r="A469" t="inlineStr"/>
      <c r="B469" t="inlineStr"/>
      <c r="C469" t="inlineStr"/>
      <c r="D469" t="inlineStr"/>
      <c r="E469" t="inlineStr">
        <is>
          <t xml:space="preserve">   Other/Outsourcing Fees</t>
        </is>
      </c>
      <c r="F469" t="inlineStr"/>
      <c r="G469" t="inlineStr"/>
      <c r="H469" t="inlineStr"/>
      <c r="I469" t="inlineStr"/>
      <c r="J469" t="inlineStr"/>
      <c r="K469" t="n">
        <v>24629.162</v>
      </c>
      <c r="L469" t="inlineStr"/>
      <c r="M469" t="n">
        <v>146681.567</v>
      </c>
      <c r="N469" t="inlineStr"/>
      <c r="O469" t="n">
        <v>-122052.405</v>
      </c>
      <c r="P469" t="inlineStr"/>
      <c r="Q469" t="n">
        <v>-82.5</v>
      </c>
      <c r="R469" t="inlineStr"/>
    </row>
    <row r="470">
      <c r="A470" t="inlineStr"/>
      <c r="B470" t="inlineStr"/>
      <c r="C470" t="inlineStr"/>
      <c r="D470" t="inlineStr"/>
      <c r="E470" t="inlineStr">
        <is>
          <t>Total Legal &amp; Professional Fees</t>
        </is>
      </c>
      <c r="F470" t="inlineStr"/>
      <c r="G470" t="inlineStr"/>
      <c r="H470" t="inlineStr"/>
      <c r="I470" t="inlineStr"/>
      <c r="J470" t="inlineStr"/>
      <c r="K470" t="n">
        <v>369431.419</v>
      </c>
      <c r="L470" t="inlineStr"/>
      <c r="M470" t="n">
        <v>367747.293</v>
      </c>
      <c r="N470" t="inlineStr"/>
      <c r="O470" t="n">
        <v>1684.126</v>
      </c>
      <c r="P470" t="inlineStr"/>
      <c r="Q470" t="n">
        <v>-83.2</v>
      </c>
      <c r="R470" t="inlineStr"/>
    </row>
    <row r="471">
      <c r="A471" t="inlineStr"/>
      <c r="B471" t="inlineStr"/>
      <c r="C471" t="n">
        <v>93</v>
      </c>
      <c r="D471" t="inlineStr"/>
      <c r="E471" t="n">
        <v>8110000</v>
      </c>
      <c r="F471" t="inlineStr"/>
      <c r="G471" t="inlineStr"/>
      <c r="H471" t="inlineStr">
        <is>
          <t>Site - Rent</t>
        </is>
      </c>
      <c r="I471" t="inlineStr"/>
      <c r="J471" t="inlineStr"/>
      <c r="K471" t="n">
        <v>-0.168</v>
      </c>
      <c r="L471" t="inlineStr"/>
      <c r="M471" t="n">
        <v>45270.301</v>
      </c>
      <c r="N471" t="inlineStr"/>
      <c r="O471" t="n">
        <v>-45270.469</v>
      </c>
      <c r="P471" t="inlineStr"/>
      <c r="Q471" t="n">
        <v>0.5</v>
      </c>
      <c r="R471" t="n">
        <v>8110000</v>
      </c>
    </row>
    <row r="472">
      <c r="A472" t="inlineStr"/>
      <c r="B472" t="inlineStr"/>
      <c r="C472" t="n">
        <v>93</v>
      </c>
      <c r="D472" t="inlineStr"/>
      <c r="E472" t="n">
        <v>8120000</v>
      </c>
      <c r="F472" t="inlineStr"/>
      <c r="G472" t="inlineStr"/>
      <c r="H472" t="inlineStr">
        <is>
          <t>Site - Property Taxes</t>
        </is>
      </c>
      <c r="I472" t="inlineStr"/>
      <c r="J472" t="inlineStr"/>
      <c r="K472" t="n">
        <v>278880.726</v>
      </c>
      <c r="L472" t="inlineStr"/>
      <c r="M472" t="n">
        <v>199380.201</v>
      </c>
      <c r="N472" t="inlineStr"/>
      <c r="O472" t="n">
        <v>79500.52499999999</v>
      </c>
      <c r="P472" t="inlineStr"/>
      <c r="Q472" t="n">
        <v>-100</v>
      </c>
      <c r="R472" t="inlineStr">
        <is>
          <t>*5*</t>
        </is>
      </c>
    </row>
    <row r="473">
      <c r="A473" t="inlineStr"/>
      <c r="B473" t="inlineStr"/>
      <c r="C473" t="inlineStr"/>
      <c r="D473" t="inlineStr"/>
      <c r="E473" t="inlineStr">
        <is>
          <t xml:space="preserve">   Rent &amp; Property Taxes</t>
        </is>
      </c>
      <c r="F473" t="inlineStr"/>
      <c r="G473" t="inlineStr"/>
      <c r="H473" t="inlineStr"/>
      <c r="I473" t="inlineStr"/>
      <c r="J473" t="inlineStr"/>
      <c r="K473" t="n">
        <v>278880.558</v>
      </c>
      <c r="L473" t="inlineStr"/>
      <c r="M473" t="n">
        <v>244650.502</v>
      </c>
      <c r="N473" t="inlineStr"/>
      <c r="O473" t="n">
        <v>34230.056</v>
      </c>
      <c r="P473" t="inlineStr"/>
      <c r="Q473" t="n">
        <v>39.9</v>
      </c>
      <c r="R473" t="inlineStr"/>
    </row>
    <row r="474">
      <c r="A474" t="inlineStr"/>
      <c r="B474" t="inlineStr"/>
      <c r="C474" t="n">
        <v>93</v>
      </c>
      <c r="D474" t="inlineStr"/>
      <c r="E474" t="n">
        <v>8140000</v>
      </c>
      <c r="F474" t="inlineStr"/>
      <c r="G474" t="inlineStr"/>
      <c r="H474" t="inlineStr">
        <is>
          <t>Site - Electricity</t>
        </is>
      </c>
      <c r="I474" t="inlineStr"/>
      <c r="J474" t="inlineStr"/>
      <c r="K474" t="n">
        <v>1093164.331</v>
      </c>
      <c r="L474" t="inlineStr"/>
      <c r="M474" t="n">
        <v>895252.723</v>
      </c>
      <c r="N474" t="inlineStr"/>
      <c r="O474" t="n">
        <v>197911.608</v>
      </c>
      <c r="P474" t="inlineStr"/>
      <c r="Q474" t="n">
        <v>14</v>
      </c>
      <c r="R474" t="n">
        <v>8140000</v>
      </c>
    </row>
    <row r="475">
      <c r="A475" t="inlineStr"/>
      <c r="B475" t="inlineStr"/>
      <c r="C475" t="n">
        <v>93</v>
      </c>
      <c r="D475" t="inlineStr"/>
      <c r="E475" t="n">
        <v>8150000</v>
      </c>
      <c r="F475" t="inlineStr"/>
      <c r="G475" t="inlineStr"/>
      <c r="H475" t="inlineStr">
        <is>
          <t>Site - Water</t>
        </is>
      </c>
      <c r="I475" t="inlineStr"/>
      <c r="J475" t="inlineStr"/>
      <c r="K475" t="n">
        <v>33652.76</v>
      </c>
      <c r="L475" t="inlineStr"/>
      <c r="M475" t="n">
        <v>24418.62</v>
      </c>
      <c r="N475" t="inlineStr"/>
      <c r="O475" t="n">
        <v>9234.139999999999</v>
      </c>
      <c r="P475" t="inlineStr"/>
      <c r="Q475" t="n">
        <v>22.1</v>
      </c>
      <c r="R475" t="n">
        <v>8150000</v>
      </c>
    </row>
    <row r="476">
      <c r="A476" t="inlineStr"/>
      <c r="B476" t="inlineStr"/>
      <c r="C476" t="inlineStr"/>
      <c r="D476" t="inlineStr"/>
      <c r="E476" t="inlineStr">
        <is>
          <t xml:space="preserve">   Utilities</t>
        </is>
      </c>
      <c r="F476" t="inlineStr"/>
      <c r="G476" t="inlineStr"/>
      <c r="H476" t="inlineStr"/>
      <c r="I476" t="inlineStr"/>
      <c r="J476" t="inlineStr"/>
      <c r="K476" t="n">
        <v>1126817.091</v>
      </c>
      <c r="L476" t="inlineStr"/>
      <c r="M476" t="n">
        <v>919671.343</v>
      </c>
      <c r="N476" t="inlineStr"/>
      <c r="O476" t="n">
        <v>207145.748</v>
      </c>
      <c r="P476" t="inlineStr"/>
      <c r="Q476" t="n">
        <v>37.8</v>
      </c>
      <c r="R476" t="inlineStr"/>
    </row>
    <row r="477">
      <c r="A477" t="inlineStr"/>
      <c r="B477" t="inlineStr"/>
      <c r="C477" t="n">
        <v>93</v>
      </c>
      <c r="D477" t="inlineStr"/>
      <c r="E477" t="n">
        <v>8180000</v>
      </c>
      <c r="F477" t="inlineStr"/>
      <c r="G477" t="inlineStr"/>
      <c r="H477" t="inlineStr">
        <is>
          <t>Site - Repairs and Maintenance</t>
        </is>
      </c>
      <c r="I477" t="inlineStr"/>
      <c r="J477" t="inlineStr"/>
      <c r="K477" t="n">
        <v>65399.874</v>
      </c>
      <c r="L477" t="inlineStr"/>
      <c r="M477" t="n">
        <v>156903.857</v>
      </c>
      <c r="N477" t="inlineStr"/>
      <c r="O477" t="n">
        <v>-91503.98299999999</v>
      </c>
      <c r="P477" t="inlineStr"/>
      <c r="Q477" t="n">
        <v>22.5</v>
      </c>
      <c r="R477" t="n">
        <v>8180000</v>
      </c>
    </row>
    <row r="478">
      <c r="A478" t="inlineStr"/>
      <c r="B478" t="inlineStr"/>
      <c r="C478" t="n">
        <v>93</v>
      </c>
      <c r="D478" t="inlineStr">
        <is>
          <t>DENG</t>
        </is>
      </c>
      <c r="E478" t="n">
        <v>8180000</v>
      </c>
      <c r="F478" t="inlineStr"/>
      <c r="G478" t="inlineStr"/>
      <c r="H478" t="inlineStr">
        <is>
          <t>Site - Repairs and Maintenance</t>
        </is>
      </c>
      <c r="I478" t="inlineStr"/>
      <c r="J478" t="inlineStr"/>
      <c r="K478" t="n">
        <v>0</v>
      </c>
      <c r="L478" t="inlineStr"/>
      <c r="M478" t="n">
        <v>-6000</v>
      </c>
      <c r="N478" t="inlineStr"/>
      <c r="O478" t="n">
        <v>6000</v>
      </c>
      <c r="P478" t="inlineStr"/>
      <c r="Q478" t="n">
        <v>-58.3</v>
      </c>
      <c r="R478" t="n">
        <v>8180000</v>
      </c>
    </row>
    <row r="479">
      <c r="A479" t="inlineStr"/>
      <c r="B479" t="inlineStr"/>
      <c r="C479" t="inlineStr"/>
      <c r="D479" t="inlineStr"/>
      <c r="E479" t="inlineStr">
        <is>
          <t xml:space="preserve">   Repairs &amp; Maintenance Bldg</t>
        </is>
      </c>
      <c r="F479" t="inlineStr"/>
      <c r="G479" t="inlineStr"/>
      <c r="H479" t="inlineStr"/>
      <c r="I479" t="inlineStr"/>
      <c r="J479" t="inlineStr"/>
      <c r="K479" t="n">
        <v>65399.874</v>
      </c>
      <c r="L479" t="inlineStr"/>
      <c r="M479" t="n">
        <v>150903.857</v>
      </c>
      <c r="N479" t="inlineStr"/>
      <c r="O479" t="n">
        <v>-85503.98299999999</v>
      </c>
      <c r="P479" t="inlineStr"/>
      <c r="Q479" t="n">
        <v>100</v>
      </c>
      <c r="R479" t="inlineStr"/>
    </row>
    <row r="480">
      <c r="A480" t="inlineStr"/>
      <c r="B480" t="inlineStr"/>
      <c r="C480" t="n">
        <v>93</v>
      </c>
      <c r="D480" t="inlineStr"/>
      <c r="E480" t="n">
        <v>8185000</v>
      </c>
      <c r="F480" t="inlineStr"/>
      <c r="G480" t="inlineStr"/>
      <c r="H480" t="inlineStr">
        <is>
          <t>Site - Insurance</t>
        </is>
      </c>
      <c r="I480" t="inlineStr"/>
      <c r="J480" t="inlineStr"/>
      <c r="K480" t="n">
        <v>-1419.327</v>
      </c>
      <c r="L480" t="inlineStr"/>
      <c r="M480" t="n">
        <v>0</v>
      </c>
      <c r="N480" t="inlineStr"/>
      <c r="O480" t="n">
        <v>-1419.327</v>
      </c>
      <c r="P480" t="inlineStr"/>
      <c r="Q480" t="n">
        <v>-56.7</v>
      </c>
      <c r="R480" t="n">
        <v>8185000</v>
      </c>
    </row>
    <row r="481">
      <c r="A481" t="inlineStr"/>
      <c r="B481" t="inlineStr"/>
      <c r="C481" t="n">
        <v>93</v>
      </c>
      <c r="D481" t="inlineStr"/>
      <c r="E481" t="n">
        <v>8385000</v>
      </c>
      <c r="F481" t="inlineStr"/>
      <c r="G481" t="inlineStr"/>
      <c r="H481" t="inlineStr">
        <is>
          <t>Overhead - Contents Insurance</t>
        </is>
      </c>
      <c r="I481" t="inlineStr"/>
      <c r="J481" t="inlineStr"/>
      <c r="K481" t="n">
        <v>104000.789</v>
      </c>
      <c r="L481" t="inlineStr"/>
      <c r="M481" t="n">
        <v>41915.217</v>
      </c>
      <c r="N481" t="inlineStr"/>
      <c r="O481" t="n">
        <v>62085.572</v>
      </c>
      <c r="P481" t="inlineStr"/>
      <c r="Q481" t="inlineStr"/>
      <c r="R481" t="n">
        <v>8385000</v>
      </c>
    </row>
    <row r="482">
      <c r="A482" t="inlineStr"/>
      <c r="B482" t="inlineStr"/>
      <c r="C482" t="n">
        <v>93</v>
      </c>
      <c r="D482" t="inlineStr"/>
      <c r="E482" t="n">
        <v>8390000</v>
      </c>
      <c r="F482" t="inlineStr"/>
      <c r="G482" t="inlineStr"/>
      <c r="H482" t="inlineStr">
        <is>
          <t>Overhead - Product and General Liabilit</t>
        </is>
      </c>
      <c r="I482" t="inlineStr"/>
      <c r="J482" t="inlineStr"/>
      <c r="K482" t="n">
        <v>7659.277</v>
      </c>
      <c r="L482" t="inlineStr"/>
      <c r="M482" t="n">
        <v>-53.473</v>
      </c>
      <c r="N482" t="inlineStr"/>
      <c r="O482" t="n">
        <v>7712.75</v>
      </c>
      <c r="P482" t="inlineStr"/>
      <c r="Q482" t="n">
        <v>148.1</v>
      </c>
      <c r="R482" t="n">
        <v>8390000</v>
      </c>
    </row>
    <row r="483">
      <c r="A483" t="inlineStr"/>
      <c r="B483" t="inlineStr"/>
      <c r="C483" t="n">
        <v>93</v>
      </c>
      <c r="D483" t="inlineStr"/>
      <c r="E483" t="n">
        <v>8395000</v>
      </c>
      <c r="F483" t="inlineStr"/>
      <c r="G483" t="inlineStr"/>
      <c r="H483" t="inlineStr">
        <is>
          <t>Overhead - Marine Insurance</t>
        </is>
      </c>
      <c r="I483" t="inlineStr"/>
      <c r="J483" t="inlineStr"/>
      <c r="K483" t="n">
        <v>14558.461</v>
      </c>
      <c r="L483" t="inlineStr"/>
      <c r="M483" t="n">
        <v>16523.067</v>
      </c>
      <c r="N483" t="inlineStr"/>
      <c r="O483" t="n">
        <v>-1964.606</v>
      </c>
      <c r="P483" t="inlineStr"/>
      <c r="Q483" t="n">
        <v>14423.6</v>
      </c>
      <c r="R483" t="n">
        <v>8395000</v>
      </c>
    </row>
    <row r="484">
      <c r="A484" t="inlineStr"/>
      <c r="B484" t="inlineStr"/>
      <c r="C484" t="inlineStr"/>
      <c r="D484" t="inlineStr"/>
      <c r="E484" t="inlineStr">
        <is>
          <t xml:space="preserve">   Insurance</t>
        </is>
      </c>
      <c r="F484" t="inlineStr"/>
      <c r="G484" t="inlineStr"/>
      <c r="H484" t="inlineStr"/>
      <c r="I484" t="inlineStr"/>
      <c r="J484" t="inlineStr"/>
      <c r="K484" t="n">
        <v>124799.2</v>
      </c>
      <c r="L484" t="inlineStr"/>
      <c r="M484" t="n">
        <v>58384.811</v>
      </c>
      <c r="N484" t="inlineStr"/>
      <c r="O484" t="n">
        <v>66414.389</v>
      </c>
      <c r="P484" t="inlineStr"/>
      <c r="Q484" t="n">
        <v>-11.9</v>
      </c>
      <c r="R484" t="inlineStr"/>
    </row>
    <row r="485">
      <c r="A485" t="inlineStr"/>
      <c r="B485" t="inlineStr"/>
      <c r="C485" t="n">
        <v>93</v>
      </c>
      <c r="D485" t="inlineStr"/>
      <c r="E485" t="n">
        <v>8160000</v>
      </c>
      <c r="F485" t="inlineStr"/>
      <c r="G485" t="inlineStr"/>
      <c r="H485" t="inlineStr">
        <is>
          <t>Site - Security</t>
        </is>
      </c>
      <c r="I485" t="inlineStr"/>
      <c r="J485" t="inlineStr"/>
      <c r="K485" t="n">
        <v>330864.8</v>
      </c>
      <c r="L485" t="inlineStr"/>
      <c r="M485" t="n">
        <v>326967.218</v>
      </c>
      <c r="N485" t="inlineStr"/>
      <c r="O485" t="n">
        <v>3897.582</v>
      </c>
      <c r="P485" t="inlineStr"/>
      <c r="Q485" t="n">
        <v>113.8</v>
      </c>
      <c r="R485" t="n">
        <v>8160000</v>
      </c>
    </row>
    <row r="486">
      <c r="A486" t="inlineStr"/>
      <c r="B486" t="inlineStr"/>
      <c r="C486" t="n">
        <v>93</v>
      </c>
      <c r="D486" t="inlineStr"/>
      <c r="E486" t="n">
        <v>8170000</v>
      </c>
      <c r="F486" t="inlineStr"/>
      <c r="G486" t="inlineStr"/>
      <c r="H486" t="inlineStr">
        <is>
          <t>Site - Waste Removal</t>
        </is>
      </c>
      <c r="I486" t="inlineStr"/>
      <c r="J486" t="inlineStr"/>
      <c r="K486" t="n">
        <v>210439.276</v>
      </c>
      <c r="L486" t="inlineStr"/>
      <c r="M486" t="n">
        <v>137772.591</v>
      </c>
      <c r="N486" t="inlineStr"/>
      <c r="O486" t="n">
        <v>72666.685</v>
      </c>
      <c r="P486" t="inlineStr"/>
      <c r="Q486" t="n">
        <v>1.2</v>
      </c>
      <c r="R486" t="n">
        <v>8170000</v>
      </c>
    </row>
    <row r="487">
      <c r="A487" t="inlineStr"/>
      <c r="B487" t="inlineStr"/>
      <c r="C487" t="n">
        <v>93</v>
      </c>
      <c r="D487" t="inlineStr"/>
      <c r="E487" t="n">
        <v>8175000</v>
      </c>
      <c r="F487" t="inlineStr"/>
      <c r="G487" t="inlineStr"/>
      <c r="H487" t="inlineStr">
        <is>
          <t>Site - Cleaning</t>
        </is>
      </c>
      <c r="I487" t="inlineStr"/>
      <c r="J487" t="inlineStr"/>
      <c r="K487" t="n">
        <v>278719.417</v>
      </c>
      <c r="L487" t="inlineStr"/>
      <c r="M487" t="n">
        <v>264064.479</v>
      </c>
      <c r="N487" t="inlineStr"/>
      <c r="O487" t="n">
        <v>14654.938</v>
      </c>
      <c r="P487" t="inlineStr"/>
      <c r="Q487" t="n">
        <v>52.7</v>
      </c>
      <c r="R487" t="n">
        <v>8175000</v>
      </c>
    </row>
    <row r="488">
      <c r="A488" t="inlineStr"/>
      <c r="B488" t="inlineStr"/>
      <c r="C488" t="n">
        <v>93</v>
      </c>
      <c r="D488" t="inlineStr"/>
      <c r="E488" t="n">
        <v>8190000</v>
      </c>
      <c r="F488" t="inlineStr"/>
      <c r="G488" t="inlineStr"/>
      <c r="H488" t="inlineStr">
        <is>
          <t>Site - Safety</t>
        </is>
      </c>
      <c r="I488" t="inlineStr"/>
      <c r="J488" t="inlineStr"/>
      <c r="K488" t="n">
        <v>55119.924</v>
      </c>
      <c r="L488" t="inlineStr"/>
      <c r="M488" t="n">
        <v>88554.651</v>
      </c>
      <c r="N488" t="inlineStr"/>
      <c r="O488" t="n">
        <v>-33434.727</v>
      </c>
      <c r="P488" t="inlineStr"/>
      <c r="Q488" t="n">
        <v>5.5</v>
      </c>
      <c r="R488" t="n">
        <v>8190000</v>
      </c>
    </row>
    <row r="489">
      <c r="A489" t="inlineStr"/>
      <c r="B489" t="inlineStr"/>
      <c r="C489" t="inlineStr"/>
      <c r="D489" t="inlineStr"/>
      <c r="E489" t="inlineStr">
        <is>
          <t xml:space="preserve">   Other Office Costs</t>
        </is>
      </c>
      <c r="F489" t="inlineStr"/>
      <c r="G489" t="inlineStr"/>
      <c r="H489" t="inlineStr"/>
      <c r="I489" t="inlineStr"/>
      <c r="J489" t="inlineStr"/>
      <c r="K489" t="n">
        <v>875143.417</v>
      </c>
      <c r="L489" t="inlineStr"/>
      <c r="M489" t="n">
        <v>817358.939</v>
      </c>
      <c r="N489" t="inlineStr"/>
      <c r="O489" t="n">
        <v>57784.478</v>
      </c>
      <c r="P489" t="inlineStr"/>
      <c r="Q489" t="n">
        <v>-37.8</v>
      </c>
      <c r="R489" t="inlineStr"/>
    </row>
    <row r="490">
      <c r="A490" t="inlineStr"/>
      <c r="B490" t="inlineStr"/>
      <c r="C490" t="n">
        <v>93</v>
      </c>
      <c r="D490" t="inlineStr"/>
      <c r="E490" t="n">
        <v>8310000</v>
      </c>
      <c r="F490" t="inlineStr"/>
      <c r="G490" t="inlineStr"/>
      <c r="H490" t="inlineStr">
        <is>
          <t>Overhead -  Equipment &amp; Supplies</t>
        </is>
      </c>
      <c r="I490" t="inlineStr"/>
      <c r="J490" t="inlineStr"/>
      <c r="K490" t="n">
        <v>1819704.577</v>
      </c>
      <c r="L490" t="inlineStr"/>
      <c r="M490" t="n">
        <v>787892.2439999999</v>
      </c>
      <c r="N490" t="inlineStr"/>
      <c r="O490" t="n">
        <v>1031812.333</v>
      </c>
      <c r="P490" t="inlineStr"/>
      <c r="Q490" t="n">
        <v>7.1</v>
      </c>
      <c r="R490" t="n">
        <v>8310000</v>
      </c>
    </row>
    <row r="491">
      <c r="A491" t="inlineStr"/>
      <c r="B491" t="inlineStr"/>
      <c r="C491" t="n">
        <v>93</v>
      </c>
      <c r="D491" t="inlineStr"/>
      <c r="E491" t="n">
        <v>8312000</v>
      </c>
      <c r="F491" t="inlineStr"/>
      <c r="G491" t="inlineStr"/>
      <c r="H491" t="inlineStr">
        <is>
          <t>Overhead - Small Tools and Equipment</t>
        </is>
      </c>
      <c r="I491" t="inlineStr"/>
      <c r="J491" t="inlineStr"/>
      <c r="K491" t="n">
        <v>1954386.34</v>
      </c>
      <c r="L491" t="inlineStr"/>
      <c r="M491" t="n">
        <v>1193905.471</v>
      </c>
      <c r="N491" t="inlineStr"/>
      <c r="O491" t="n">
        <v>760480.8689999999</v>
      </c>
      <c r="P491" t="inlineStr"/>
      <c r="Q491" t="n">
        <v>131</v>
      </c>
      <c r="R491" t="n">
        <v>8312000</v>
      </c>
    </row>
    <row r="492">
      <c r="A492" t="inlineStr"/>
      <c r="B492" t="inlineStr"/>
      <c r="C492" t="inlineStr"/>
      <c r="D492" t="inlineStr"/>
      <c r="E492" t="inlineStr">
        <is>
          <t xml:space="preserve">   Equipment &amp; Supplies</t>
        </is>
      </c>
      <c r="F492" t="inlineStr"/>
      <c r="G492" t="inlineStr"/>
      <c r="H492" t="inlineStr"/>
      <c r="I492" t="inlineStr"/>
      <c r="J492" t="inlineStr"/>
      <c r="K492" t="n">
        <v>3774090.917</v>
      </c>
      <c r="L492" t="inlineStr"/>
      <c r="M492" t="n">
        <v>1981797.715</v>
      </c>
      <c r="N492" t="inlineStr"/>
      <c r="O492" t="n">
        <v>1792293.202</v>
      </c>
      <c r="P492" t="inlineStr"/>
      <c r="Q492" t="n">
        <v>63.7</v>
      </c>
      <c r="R492" t="inlineStr"/>
    </row>
    <row r="493">
      <c r="A493" t="inlineStr"/>
      <c r="B493" t="inlineStr"/>
      <c r="C493" t="n">
        <v>93</v>
      </c>
      <c r="D493" t="inlineStr"/>
      <c r="E493" t="n">
        <v>8370000</v>
      </c>
      <c r="F493" t="inlineStr"/>
      <c r="G493" t="inlineStr"/>
      <c r="H493" t="inlineStr">
        <is>
          <t>Repairs &amp; Maintenance, Machinery, equip</t>
        </is>
      </c>
      <c r="I493" t="inlineStr"/>
      <c r="J493" t="inlineStr"/>
      <c r="K493" t="n">
        <v>954971.25</v>
      </c>
      <c r="L493" t="inlineStr"/>
      <c r="M493" t="n">
        <v>771914.1139999999</v>
      </c>
      <c r="N493" t="inlineStr"/>
      <c r="O493" t="n">
        <v>183057.136</v>
      </c>
      <c r="P493" t="inlineStr"/>
      <c r="Q493" t="n">
        <v>90.40000000000001</v>
      </c>
      <c r="R493" t="n">
        <v>8370000</v>
      </c>
    </row>
    <row r="494">
      <c r="A494" t="inlineStr"/>
      <c r="B494" t="inlineStr"/>
      <c r="C494" t="n">
        <v>93</v>
      </c>
      <c r="D494" t="inlineStr">
        <is>
          <t>DMAI</t>
        </is>
      </c>
      <c r="E494" t="n">
        <v>8370000</v>
      </c>
      <c r="F494" t="inlineStr"/>
      <c r="G494" t="inlineStr"/>
      <c r="H494" t="inlineStr">
        <is>
          <t>Repairs &amp; Maintenance, Machinery, equip</t>
        </is>
      </c>
      <c r="I494" t="inlineStr"/>
      <c r="J494" t="inlineStr"/>
      <c r="K494" t="n">
        <v>39468.854</v>
      </c>
      <c r="L494" t="inlineStr"/>
      <c r="M494" t="n">
        <v>77924.743</v>
      </c>
      <c r="N494" t="inlineStr"/>
      <c r="O494" t="n">
        <v>-38455.889</v>
      </c>
      <c r="P494" t="inlineStr"/>
      <c r="Q494" t="n">
        <v>23.7</v>
      </c>
      <c r="R494" t="n">
        <v>8370000</v>
      </c>
    </row>
    <row r="495">
      <c r="A495" t="inlineStr"/>
      <c r="B495" t="inlineStr"/>
      <c r="C495" t="n">
        <v>93</v>
      </c>
      <c r="D495" t="inlineStr"/>
      <c r="E495" t="n">
        <v>8371000</v>
      </c>
      <c r="F495" t="inlineStr"/>
      <c r="G495" t="inlineStr"/>
      <c r="H495" t="inlineStr">
        <is>
          <t>Repairs &amp; Maintenance, Machinery, equip</t>
        </is>
      </c>
      <c r="I495" t="inlineStr"/>
      <c r="J495" t="inlineStr"/>
      <c r="K495" t="n">
        <v>28757.846</v>
      </c>
      <c r="L495" t="inlineStr"/>
      <c r="M495" t="n">
        <v>324005.125</v>
      </c>
      <c r="N495" t="inlineStr"/>
      <c r="O495" t="n">
        <v>-295247.279</v>
      </c>
      <c r="P495" t="inlineStr"/>
      <c r="Q495" t="n">
        <v>-49.4</v>
      </c>
      <c r="R495" t="n">
        <v>8371000</v>
      </c>
    </row>
    <row r="496">
      <c r="A496" t="inlineStr"/>
      <c r="B496" t="inlineStr"/>
      <c r="C496" t="inlineStr"/>
      <c r="D496" t="inlineStr"/>
      <c r="E496" t="inlineStr">
        <is>
          <t xml:space="preserve">   Repairs &amp; Maintenance Equip</t>
        </is>
      </c>
      <c r="F496" t="inlineStr"/>
      <c r="G496" t="inlineStr"/>
      <c r="H496" t="inlineStr"/>
      <c r="I496" t="inlineStr"/>
      <c r="J496" t="inlineStr"/>
      <c r="K496" t="n">
        <v>1023197.95</v>
      </c>
      <c r="L496" t="inlineStr"/>
      <c r="M496" t="n">
        <v>1173843.982</v>
      </c>
      <c r="N496" t="inlineStr"/>
      <c r="O496" t="n">
        <v>-150646.032</v>
      </c>
      <c r="P496" t="inlineStr"/>
      <c r="Q496" t="n">
        <v>-91.09999999999999</v>
      </c>
      <c r="R496" t="inlineStr"/>
    </row>
    <row r="497">
      <c r="A497" t="inlineStr"/>
      <c r="B497" t="inlineStr"/>
      <c r="C497" t="n">
        <v>93</v>
      </c>
      <c r="D497" t="inlineStr"/>
      <c r="E497" t="n">
        <v>8330000</v>
      </c>
      <c r="F497" t="inlineStr"/>
      <c r="G497" t="inlineStr"/>
      <c r="H497" t="inlineStr">
        <is>
          <t>Computer - Software Maintenance &amp; Suppo</t>
        </is>
      </c>
      <c r="I497" t="inlineStr"/>
      <c r="J497" t="inlineStr"/>
      <c r="K497" t="n">
        <v>28113.423</v>
      </c>
      <c r="L497" t="inlineStr"/>
      <c r="M497" t="n">
        <v>22122.526</v>
      </c>
      <c r="N497" t="inlineStr"/>
      <c r="O497" t="n">
        <v>5990.897</v>
      </c>
      <c r="P497" t="inlineStr"/>
      <c r="Q497" t="n">
        <v>-12.8</v>
      </c>
      <c r="R497" t="n">
        <v>8330000</v>
      </c>
    </row>
    <row r="498">
      <c r="A498" t="inlineStr"/>
      <c r="B498" t="inlineStr"/>
      <c r="C498" t="inlineStr"/>
      <c r="D498" t="inlineStr"/>
      <c r="E498" t="inlineStr">
        <is>
          <t xml:space="preserve">   Software Maintenance &amp; Support</t>
        </is>
      </c>
      <c r="F498" t="inlineStr"/>
      <c r="G498" t="inlineStr"/>
      <c r="H498" t="inlineStr"/>
      <c r="I498" t="inlineStr"/>
      <c r="J498" t="inlineStr"/>
      <c r="K498" t="n">
        <v>28113.423</v>
      </c>
      <c r="L498" t="inlineStr"/>
      <c r="M498" t="n">
        <v>22122.526</v>
      </c>
      <c r="N498" t="inlineStr"/>
      <c r="O498" t="n">
        <v>5990.897</v>
      </c>
      <c r="P498" t="inlineStr"/>
      <c r="Q498" t="n">
        <v>27.1</v>
      </c>
      <c r="R498" t="inlineStr"/>
    </row>
    <row r="499">
      <c r="A499" t="inlineStr"/>
      <c r="B499" t="inlineStr"/>
      <c r="C499" t="n">
        <v>93</v>
      </c>
      <c r="D499" t="inlineStr"/>
      <c r="E499" t="n">
        <v>8340000</v>
      </c>
      <c r="F499" t="inlineStr"/>
      <c r="G499" t="inlineStr"/>
      <c r="H499" t="inlineStr">
        <is>
          <t>Computer - Other Hardware Costs</t>
        </is>
      </c>
      <c r="I499" t="inlineStr"/>
      <c r="J499" t="inlineStr"/>
      <c r="K499" t="n">
        <v>329149.859</v>
      </c>
      <c r="L499" t="inlineStr"/>
      <c r="M499" t="n">
        <v>368918.726</v>
      </c>
      <c r="N499" t="inlineStr"/>
      <c r="O499" t="n">
        <v>-39768.867</v>
      </c>
      <c r="P499" t="inlineStr"/>
      <c r="Q499" t="n">
        <v>27.1</v>
      </c>
      <c r="R499" t="n">
        <v>8340000</v>
      </c>
    </row>
    <row r="500">
      <c r="A500" t="inlineStr"/>
      <c r="B500" t="inlineStr"/>
      <c r="C500" t="inlineStr"/>
      <c r="D500" t="inlineStr"/>
      <c r="E500" t="inlineStr">
        <is>
          <t xml:space="preserve">   Other Computer Related Costs</t>
        </is>
      </c>
      <c r="F500" t="inlineStr"/>
      <c r="G500" t="inlineStr"/>
      <c r="H500" t="inlineStr"/>
      <c r="I500" t="inlineStr"/>
      <c r="J500" t="inlineStr"/>
      <c r="K500" t="n">
        <v>329149.859</v>
      </c>
      <c r="L500" t="inlineStr"/>
      <c r="M500" t="n">
        <v>368918.726</v>
      </c>
      <c r="N500" t="inlineStr"/>
      <c r="O500" t="n">
        <v>-39768.867</v>
      </c>
      <c r="P500" t="inlineStr"/>
      <c r="Q500" t="n">
        <v>-10.8</v>
      </c>
      <c r="R500" t="inlineStr"/>
    </row>
    <row r="501">
      <c r="A501" t="inlineStr"/>
      <c r="B501" t="inlineStr"/>
      <c r="C501" t="n">
        <v>93</v>
      </c>
      <c r="D501" t="inlineStr"/>
      <c r="E501" t="n">
        <v>8350000</v>
      </c>
      <c r="F501" t="inlineStr"/>
      <c r="G501" t="inlineStr"/>
      <c r="H501" t="inlineStr">
        <is>
          <t>Computer - Operating Leases</t>
        </is>
      </c>
      <c r="I501" t="inlineStr"/>
      <c r="J501" t="inlineStr"/>
      <c r="K501" t="n">
        <v>45922.945</v>
      </c>
      <c r="L501" t="inlineStr"/>
      <c r="M501" t="n">
        <v>16111.991</v>
      </c>
      <c r="N501" t="inlineStr"/>
      <c r="O501" t="n">
        <v>29810.954</v>
      </c>
      <c r="P501" t="inlineStr"/>
      <c r="Q501" t="n">
        <v>-10.8</v>
      </c>
      <c r="R501" t="n">
        <v>8350000</v>
      </c>
    </row>
    <row r="502">
      <c r="A502" t="inlineStr"/>
      <c r="B502" t="inlineStr"/>
      <c r="C502" t="inlineStr"/>
      <c r="D502" t="inlineStr"/>
      <c r="E502" t="inlineStr">
        <is>
          <t xml:space="preserve">   Computer Leasing / Rental</t>
        </is>
      </c>
      <c r="F502" t="inlineStr"/>
      <c r="G502" t="inlineStr"/>
      <c r="H502" t="inlineStr"/>
      <c r="I502" t="inlineStr"/>
      <c r="J502" t="inlineStr"/>
      <c r="K502" t="n">
        <v>45922.945</v>
      </c>
      <c r="L502" t="inlineStr"/>
      <c r="M502" t="n">
        <v>16111.991</v>
      </c>
      <c r="N502" t="inlineStr"/>
      <c r="O502" t="n">
        <v>29810.954</v>
      </c>
      <c r="P502" t="inlineStr"/>
      <c r="Q502" t="n">
        <v>185</v>
      </c>
      <c r="R502" t="inlineStr"/>
    </row>
    <row r="503">
      <c r="A503" t="inlineStr"/>
      <c r="B503" t="inlineStr"/>
      <c r="C503" t="n">
        <v>93</v>
      </c>
      <c r="D503" t="inlineStr"/>
      <c r="E503" t="n">
        <v>8380000</v>
      </c>
      <c r="F503" t="inlineStr"/>
      <c r="G503" t="inlineStr"/>
      <c r="H503" t="inlineStr">
        <is>
          <t>Computer  - Hardware Maintenance &amp; Supp</t>
        </is>
      </c>
      <c r="I503" t="inlineStr"/>
      <c r="J503" t="inlineStr"/>
      <c r="K503" t="n">
        <v>14205.5</v>
      </c>
      <c r="L503" t="inlineStr"/>
      <c r="M503" t="n">
        <v>19400</v>
      </c>
      <c r="N503" t="inlineStr"/>
      <c r="O503" t="n">
        <v>-5194.5</v>
      </c>
      <c r="P503" t="inlineStr"/>
      <c r="Q503" t="n">
        <v>185</v>
      </c>
      <c r="R503" t="n">
        <v>8380000</v>
      </c>
    </row>
    <row r="504">
      <c r="A504" t="inlineStr"/>
      <c r="B504" t="inlineStr"/>
      <c r="C504" t="inlineStr"/>
      <c r="D504" t="inlineStr"/>
      <c r="E504" t="inlineStr">
        <is>
          <t xml:space="preserve">   Hardware Maintenance &amp; Support</t>
        </is>
      </c>
      <c r="F504" t="inlineStr"/>
      <c r="G504" t="inlineStr"/>
      <c r="H504" t="inlineStr"/>
      <c r="I504" t="inlineStr"/>
      <c r="J504" t="inlineStr"/>
      <c r="K504" t="n">
        <v>14205.5</v>
      </c>
      <c r="L504" t="inlineStr"/>
      <c r="M504" t="n">
        <v>19400</v>
      </c>
      <c r="N504" t="inlineStr"/>
      <c r="O504" t="n">
        <v>-5194.5</v>
      </c>
      <c r="P504" t="inlineStr"/>
      <c r="Q504" t="n">
        <v>-26.8</v>
      </c>
      <c r="R504" t="inlineStr"/>
    </row>
    <row r="505">
      <c r="A505" t="inlineStr"/>
      <c r="B505" t="inlineStr"/>
      <c r="C505" t="inlineStr"/>
      <c r="D505" t="inlineStr"/>
      <c r="E505" t="inlineStr">
        <is>
          <t>Total Office Costs</t>
        </is>
      </c>
      <c r="F505" t="inlineStr"/>
      <c r="G505" t="inlineStr"/>
      <c r="H505" t="inlineStr"/>
      <c r="I505" t="inlineStr"/>
      <c r="J505" t="inlineStr"/>
      <c r="K505" t="n">
        <v>7685720.734</v>
      </c>
      <c r="L505" t="inlineStr"/>
      <c r="M505" t="n">
        <v>5773164.392</v>
      </c>
      <c r="N505" t="inlineStr"/>
      <c r="O505" t="n">
        <v>1912556.342</v>
      </c>
      <c r="P505" t="inlineStr"/>
      <c r="Q505" t="n">
        <v>-26.8</v>
      </c>
      <c r="R505" t="inlineStr"/>
    </row>
    <row r="506">
      <c r="A506" t="inlineStr"/>
      <c r="B506" t="inlineStr"/>
      <c r="C506" t="n">
        <v>93</v>
      </c>
      <c r="D506" t="inlineStr"/>
      <c r="E506" t="n">
        <v>8210000</v>
      </c>
      <c r="F506" t="inlineStr"/>
      <c r="G506" t="inlineStr"/>
      <c r="H506" t="inlineStr">
        <is>
          <t>Communications - Telephone and Fax</t>
        </is>
      </c>
      <c r="I506" t="inlineStr"/>
      <c r="J506" t="inlineStr"/>
      <c r="K506" t="n">
        <v>6024.919</v>
      </c>
      <c r="L506" t="inlineStr"/>
      <c r="M506" t="n">
        <v>3477.654</v>
      </c>
      <c r="N506" t="inlineStr"/>
      <c r="O506" t="n">
        <v>2547.265</v>
      </c>
      <c r="P506" t="inlineStr"/>
      <c r="Q506" t="n">
        <v>33.1</v>
      </c>
      <c r="R506" t="n">
        <v>8210000</v>
      </c>
    </row>
    <row r="507">
      <c r="A507" t="inlineStr"/>
      <c r="B507" t="inlineStr"/>
      <c r="C507" t="inlineStr"/>
      <c r="D507" t="inlineStr"/>
      <c r="E507" t="inlineStr">
        <is>
          <t xml:space="preserve">   Telephone and Fax</t>
        </is>
      </c>
      <c r="F507" t="inlineStr"/>
      <c r="G507" t="inlineStr"/>
      <c r="H507" t="inlineStr"/>
      <c r="I507" t="inlineStr"/>
      <c r="J507" t="inlineStr"/>
      <c r="K507" t="n">
        <v>6024.919</v>
      </c>
      <c r="L507" t="inlineStr"/>
      <c r="M507" t="n">
        <v>3477.654</v>
      </c>
      <c r="N507" t="inlineStr"/>
      <c r="O507" t="n">
        <v>2547.265</v>
      </c>
      <c r="P507" t="inlineStr"/>
      <c r="Q507" t="n">
        <v>73.2</v>
      </c>
      <c r="R507" t="inlineStr"/>
    </row>
    <row r="508">
      <c r="A508" t="inlineStr"/>
      <c r="B508" t="inlineStr"/>
      <c r="C508" t="n">
        <v>93</v>
      </c>
      <c r="D508" t="inlineStr"/>
      <c r="E508" t="n">
        <v>8250000</v>
      </c>
      <c r="F508" t="inlineStr"/>
      <c r="G508" t="inlineStr"/>
      <c r="H508" t="inlineStr">
        <is>
          <t>Communications - Mobile Telephones</t>
        </is>
      </c>
      <c r="I508" t="inlineStr"/>
      <c r="J508" t="inlineStr"/>
      <c r="K508" t="n">
        <v>53367.961</v>
      </c>
      <c r="L508" t="inlineStr"/>
      <c r="M508" t="n">
        <v>42191.193</v>
      </c>
      <c r="N508" t="inlineStr"/>
      <c r="O508" t="n">
        <v>11176.768</v>
      </c>
      <c r="P508" t="inlineStr"/>
      <c r="Q508" t="n">
        <v>73.2</v>
      </c>
      <c r="R508" t="n">
        <v>8250000</v>
      </c>
    </row>
    <row r="509">
      <c r="A509" t="inlineStr"/>
      <c r="B509" t="inlineStr"/>
      <c r="C509" t="inlineStr"/>
      <c r="D509" t="inlineStr"/>
      <c r="E509" t="inlineStr">
        <is>
          <t xml:space="preserve">   Mobile Phones</t>
        </is>
      </c>
      <c r="F509" t="inlineStr"/>
      <c r="G509" t="inlineStr"/>
      <c r="H509" t="inlineStr"/>
      <c r="I509" t="inlineStr"/>
      <c r="J509" t="inlineStr"/>
      <c r="K509" t="n">
        <v>53367.961</v>
      </c>
      <c r="L509" t="inlineStr"/>
      <c r="M509" t="n">
        <v>42191.193</v>
      </c>
      <c r="N509" t="inlineStr"/>
      <c r="O509" t="n">
        <v>11176.768</v>
      </c>
      <c r="P509" t="inlineStr"/>
      <c r="Q509" t="n">
        <v>26.5</v>
      </c>
      <c r="R509" t="inlineStr">
        <is>
          <t>*5*</t>
        </is>
      </c>
    </row>
    <row r="510">
      <c r="A510" t="inlineStr"/>
      <c r="B510" t="inlineStr"/>
      <c r="C510" t="n">
        <v>93</v>
      </c>
      <c r="D510" t="inlineStr"/>
      <c r="E510" t="n">
        <v>8260000</v>
      </c>
      <c r="F510" t="inlineStr"/>
      <c r="G510" t="inlineStr"/>
      <c r="H510" t="inlineStr">
        <is>
          <t>Communications - Postage</t>
        </is>
      </c>
      <c r="I510" t="inlineStr"/>
      <c r="J510" t="inlineStr"/>
      <c r="K510" t="n">
        <v>4563.5</v>
      </c>
      <c r="L510" t="inlineStr"/>
      <c r="M510" t="n">
        <v>1348.8</v>
      </c>
      <c r="N510" t="inlineStr"/>
      <c r="O510" t="n">
        <v>3214.7</v>
      </c>
      <c r="P510" t="inlineStr"/>
      <c r="Q510" t="n">
        <v>26.5</v>
      </c>
      <c r="R510" t="n">
        <v>8260000</v>
      </c>
    </row>
    <row r="511">
      <c r="A511" t="inlineStr"/>
      <c r="B511" t="inlineStr"/>
      <c r="C511" t="inlineStr"/>
      <c r="D511" t="inlineStr"/>
      <c r="E511" t="inlineStr">
        <is>
          <t xml:space="preserve">   Postage &amp; Courier</t>
        </is>
      </c>
      <c r="F511" t="inlineStr"/>
      <c r="G511" t="inlineStr"/>
      <c r="H511" t="inlineStr"/>
      <c r="I511" t="inlineStr"/>
      <c r="J511" t="inlineStr"/>
      <c r="K511" t="n">
        <v>4563.5</v>
      </c>
      <c r="L511" t="inlineStr"/>
      <c r="M511" t="n">
        <v>1348.8</v>
      </c>
      <c r="N511" t="inlineStr"/>
      <c r="O511" t="n">
        <v>3214.7</v>
      </c>
      <c r="P511" t="inlineStr"/>
      <c r="Q511" t="n">
        <v>238.3</v>
      </c>
      <c r="R511" t="inlineStr"/>
    </row>
    <row r="512">
      <c r="A512" t="inlineStr"/>
      <c r="B512" t="inlineStr"/>
      <c r="C512" t="n">
        <v>93</v>
      </c>
      <c r="D512" t="inlineStr"/>
      <c r="E512" t="n">
        <v>8220000</v>
      </c>
      <c r="F512" t="inlineStr"/>
      <c r="G512" t="inlineStr"/>
      <c r="H512" t="inlineStr">
        <is>
          <t>Communications - Datalines</t>
        </is>
      </c>
      <c r="I512" t="inlineStr"/>
      <c r="J512" t="inlineStr"/>
      <c r="K512" t="n">
        <v>12175.2</v>
      </c>
      <c r="L512" t="inlineStr"/>
      <c r="M512" t="n">
        <v>13323.9</v>
      </c>
      <c r="N512" t="inlineStr"/>
      <c r="O512" t="n">
        <v>-1148.7</v>
      </c>
      <c r="P512" t="inlineStr"/>
      <c r="Q512" t="n">
        <v>238.3</v>
      </c>
      <c r="R512" t="n">
        <v>8220000</v>
      </c>
    </row>
    <row r="513">
      <c r="A513" t="inlineStr"/>
      <c r="B513" t="inlineStr"/>
      <c r="C513" t="n">
        <v>93</v>
      </c>
      <c r="D513" t="inlineStr"/>
      <c r="E513" t="n">
        <v>8240000</v>
      </c>
      <c r="F513" t="inlineStr"/>
      <c r="G513" t="inlineStr"/>
      <c r="H513" t="inlineStr">
        <is>
          <t>Communications - Internet</t>
        </is>
      </c>
      <c r="I513" t="inlineStr"/>
      <c r="J513" t="inlineStr"/>
      <c r="K513" t="n">
        <v>9556.130999999999</v>
      </c>
      <c r="L513" t="inlineStr"/>
      <c r="M513" t="n">
        <v>7371.048</v>
      </c>
      <c r="N513" t="inlineStr"/>
      <c r="O513" t="n">
        <v>2185.083</v>
      </c>
      <c r="P513" t="inlineStr"/>
      <c r="Q513" t="n">
        <v>-8.6</v>
      </c>
      <c r="R513" t="n">
        <v>8240000</v>
      </c>
    </row>
    <row r="514">
      <c r="A514" t="inlineStr"/>
      <c r="B514" t="inlineStr"/>
      <c r="C514" t="inlineStr"/>
      <c r="D514" t="inlineStr"/>
      <c r="E514" t="inlineStr">
        <is>
          <t xml:space="preserve">   Data Communications</t>
        </is>
      </c>
      <c r="F514" t="inlineStr"/>
      <c r="G514" t="inlineStr"/>
      <c r="H514" t="inlineStr"/>
      <c r="I514" t="inlineStr"/>
      <c r="J514" t="inlineStr"/>
      <c r="K514" t="n">
        <v>21731.331</v>
      </c>
      <c r="L514" t="inlineStr"/>
      <c r="M514" t="n">
        <v>20694.948</v>
      </c>
      <c r="N514" t="inlineStr"/>
      <c r="O514" t="n">
        <v>1036.383</v>
      </c>
      <c r="P514" t="inlineStr"/>
      <c r="Q514" t="n">
        <v>29.6</v>
      </c>
      <c r="R514" t="inlineStr"/>
    </row>
    <row r="515">
      <c r="A515" t="inlineStr"/>
      <c r="B515" t="inlineStr"/>
      <c r="C515" t="inlineStr"/>
      <c r="D515" t="inlineStr"/>
      <c r="E515" t="inlineStr">
        <is>
          <t>Total Communications</t>
        </is>
      </c>
      <c r="F515" t="inlineStr"/>
      <c r="G515" t="inlineStr"/>
      <c r="H515" t="inlineStr"/>
      <c r="I515" t="inlineStr"/>
      <c r="J515" t="inlineStr"/>
      <c r="K515" t="n">
        <v>85687.711</v>
      </c>
      <c r="L515" t="inlineStr"/>
      <c r="M515" t="n">
        <v>67712.595</v>
      </c>
      <c r="N515" t="inlineStr"/>
      <c r="O515" t="n">
        <v>17975.116</v>
      </c>
      <c r="P515" t="inlineStr"/>
      <c r="Q515" t="n">
        <v>5</v>
      </c>
      <c r="R515" t="inlineStr"/>
    </row>
    <row r="516">
      <c r="A516" t="inlineStr"/>
      <c r="B516" t="inlineStr"/>
      <c r="C516" t="n">
        <v>93</v>
      </c>
      <c r="D516" t="inlineStr"/>
      <c r="E516" t="n">
        <v>8315000</v>
      </c>
      <c r="F516" t="inlineStr"/>
      <c r="G516" t="inlineStr"/>
      <c r="H516" t="inlineStr">
        <is>
          <t>Overhead - Asset Expense Depreciation (</t>
        </is>
      </c>
      <c r="I516" t="inlineStr"/>
      <c r="J516" t="inlineStr"/>
      <c r="K516" t="n">
        <v>442762.027</v>
      </c>
      <c r="L516" t="inlineStr"/>
      <c r="M516" t="n">
        <v>575482.561</v>
      </c>
      <c r="N516" t="inlineStr"/>
      <c r="O516" t="n">
        <v>-132720.534</v>
      </c>
      <c r="P516" t="inlineStr"/>
      <c r="Q516" t="n">
        <v>26.5</v>
      </c>
      <c r="R516" t="n">
        <v>8315000</v>
      </c>
    </row>
    <row r="517">
      <c r="A517" t="inlineStr"/>
      <c r="B517" t="inlineStr"/>
      <c r="C517" t="n">
        <v>93</v>
      </c>
      <c r="D517" t="inlineStr"/>
      <c r="E517" t="n">
        <v>8420000</v>
      </c>
      <c r="F517" t="inlineStr"/>
      <c r="G517" t="inlineStr"/>
      <c r="H517" t="inlineStr">
        <is>
          <t>Depreciation - Buildings</t>
        </is>
      </c>
      <c r="I517" t="inlineStr"/>
      <c r="J517" t="inlineStr"/>
      <c r="K517" t="n">
        <v>379368.976</v>
      </c>
      <c r="L517" t="inlineStr"/>
      <c r="M517" t="n">
        <v>138546.079</v>
      </c>
      <c r="N517" t="inlineStr"/>
      <c r="O517" t="n">
        <v>240822.897</v>
      </c>
      <c r="P517" t="inlineStr"/>
      <c r="Q517" t="n">
        <v>-23.1</v>
      </c>
      <c r="R517" t="n">
        <v>8420000</v>
      </c>
    </row>
    <row r="518">
      <c r="A518" t="inlineStr"/>
      <c r="B518" t="inlineStr"/>
      <c r="C518" t="n">
        <v>93</v>
      </c>
      <c r="D518" t="inlineStr"/>
      <c r="E518" t="n">
        <v>8425000</v>
      </c>
      <c r="F518" t="inlineStr"/>
      <c r="G518" t="inlineStr"/>
      <c r="H518" t="inlineStr">
        <is>
          <t>Deprn Buildings Internal Construction</t>
        </is>
      </c>
      <c r="I518" t="inlineStr"/>
      <c r="J518" t="inlineStr"/>
      <c r="K518" t="n">
        <v>5558.001</v>
      </c>
      <c r="L518" t="inlineStr"/>
      <c r="M518" t="n">
        <v>5558.002</v>
      </c>
      <c r="N518" t="inlineStr"/>
      <c r="O518" t="n">
        <v>-0.001</v>
      </c>
      <c r="P518" t="inlineStr"/>
      <c r="Q518" t="n">
        <v>173.8</v>
      </c>
      <c r="R518" t="n">
        <v>8425000</v>
      </c>
    </row>
    <row r="519">
      <c r="A519" t="inlineStr"/>
      <c r="B519" t="inlineStr"/>
      <c r="C519" t="n">
        <v>93</v>
      </c>
      <c r="D519" t="inlineStr"/>
      <c r="E519" t="n">
        <v>8430000</v>
      </c>
      <c r="F519" t="inlineStr"/>
      <c r="G519" t="inlineStr"/>
      <c r="H519" t="inlineStr">
        <is>
          <t>Depreciation - Leasehold Improvements</t>
        </is>
      </c>
      <c r="I519" t="inlineStr"/>
      <c r="J519" t="inlineStr"/>
      <c r="K519" t="n">
        <v>72111.548</v>
      </c>
      <c r="L519" t="inlineStr"/>
      <c r="M519" t="n">
        <v>72111.548</v>
      </c>
      <c r="N519" t="inlineStr"/>
      <c r="O519" t="n">
        <v>0</v>
      </c>
      <c r="P519" t="inlineStr"/>
      <c r="Q519" t="inlineStr"/>
      <c r="R519" t="n">
        <v>8430000</v>
      </c>
    </row>
    <row r="520">
      <c r="A520" t="inlineStr"/>
      <c r="B520" t="inlineStr"/>
      <c r="C520" t="n">
        <v>93</v>
      </c>
      <c r="D520" t="inlineStr"/>
      <c r="E520" t="n">
        <v>8440000</v>
      </c>
      <c r="F520" t="inlineStr"/>
      <c r="G520" t="inlineStr"/>
      <c r="H520" t="inlineStr">
        <is>
          <t>Depreciation - Machinery and Equipment</t>
        </is>
      </c>
      <c r="I520" t="inlineStr"/>
      <c r="J520" t="inlineStr"/>
      <c r="K520" t="n">
        <v>8275.165000000001</v>
      </c>
      <c r="L520" t="inlineStr"/>
      <c r="M520" t="n">
        <v>8275.166999999999</v>
      </c>
      <c r="N520" t="inlineStr"/>
      <c r="O520" t="n">
        <v>-0.002</v>
      </c>
      <c r="P520" t="inlineStr"/>
      <c r="Q520" t="inlineStr"/>
      <c r="R520" t="n">
        <v>8440000</v>
      </c>
    </row>
    <row r="521">
      <c r="A521" t="inlineStr"/>
      <c r="B521" t="inlineStr"/>
      <c r="C521" t="n">
        <v>93</v>
      </c>
      <c r="D521" t="inlineStr"/>
      <c r="E521" t="n">
        <v>8441000</v>
      </c>
      <c r="F521" t="inlineStr"/>
      <c r="G521" t="inlineStr"/>
      <c r="H521" t="inlineStr">
        <is>
          <t>Depreciation - Machinery and Equipment</t>
        </is>
      </c>
      <c r="I521" t="inlineStr"/>
      <c r="J521" t="inlineStr"/>
      <c r="K521" t="n">
        <v>8504186.949999999</v>
      </c>
      <c r="L521" t="inlineStr"/>
      <c r="M521" t="n">
        <v>6543721.364</v>
      </c>
      <c r="N521" t="inlineStr"/>
      <c r="O521" t="n">
        <v>1960465.586</v>
      </c>
      <c r="P521" t="inlineStr"/>
      <c r="Q521" t="inlineStr"/>
      <c r="R521" t="n">
        <v>8441000</v>
      </c>
    </row>
    <row r="522">
      <c r="A522" t="inlineStr"/>
      <c r="B522" t="inlineStr"/>
      <c r="C522" t="n">
        <v>93</v>
      </c>
      <c r="D522" t="inlineStr"/>
      <c r="E522" t="n">
        <v>8445000</v>
      </c>
      <c r="F522" t="inlineStr"/>
      <c r="G522" t="inlineStr"/>
      <c r="H522" t="inlineStr">
        <is>
          <t>Depreciation - Computers &amp; Peripherals</t>
        </is>
      </c>
      <c r="I522" t="inlineStr"/>
      <c r="J522" t="inlineStr"/>
      <c r="K522" t="n">
        <v>432996.998</v>
      </c>
      <c r="L522" t="inlineStr"/>
      <c r="M522" t="n">
        <v>377957.304</v>
      </c>
      <c r="N522" t="inlineStr"/>
      <c r="O522" t="n">
        <v>55039.694</v>
      </c>
      <c r="P522" t="inlineStr"/>
      <c r="Q522" t="n">
        <v>30</v>
      </c>
      <c r="R522" t="n">
        <v>8445000</v>
      </c>
    </row>
    <row r="523">
      <c r="A523" t="inlineStr"/>
      <c r="B523" t="inlineStr"/>
      <c r="C523" t="n">
        <v>93</v>
      </c>
      <c r="D523" t="inlineStr"/>
      <c r="E523" t="n">
        <v>8450000</v>
      </c>
      <c r="F523" t="inlineStr"/>
      <c r="G523" t="inlineStr"/>
      <c r="H523" t="inlineStr">
        <is>
          <t>Depreciation - Furniture and Fixtures</t>
        </is>
      </c>
      <c r="I523" t="inlineStr"/>
      <c r="J523" t="inlineStr"/>
      <c r="K523" t="n">
        <v>53890.439</v>
      </c>
      <c r="L523" t="inlineStr"/>
      <c r="M523" t="n">
        <v>54686.991</v>
      </c>
      <c r="N523" t="inlineStr"/>
      <c r="O523" t="n">
        <v>-796.552</v>
      </c>
      <c r="P523" t="inlineStr"/>
      <c r="Q523" t="n">
        <v>14.6</v>
      </c>
      <c r="R523" t="n">
        <v>8450000</v>
      </c>
    </row>
    <row r="524">
      <c r="A524" t="inlineStr"/>
      <c r="B524" t="inlineStr"/>
      <c r="C524" t="n">
        <v>93</v>
      </c>
      <c r="D524" t="inlineStr"/>
      <c r="E524" t="n">
        <v>8460000</v>
      </c>
      <c r="F524" t="inlineStr"/>
      <c r="G524" t="inlineStr"/>
      <c r="H524" t="inlineStr">
        <is>
          <t>Depreciation - Motor Vehicles</t>
        </is>
      </c>
      <c r="I524" t="inlineStr"/>
      <c r="J524" t="inlineStr"/>
      <c r="K524" t="n">
        <v>126560.311</v>
      </c>
      <c r="L524" t="inlineStr"/>
      <c r="M524" t="n">
        <v>259161.223</v>
      </c>
      <c r="N524" t="inlineStr"/>
      <c r="O524" t="n">
        <v>-132600.912</v>
      </c>
      <c r="P524" t="inlineStr"/>
      <c r="Q524" t="n">
        <v>-1.5</v>
      </c>
      <c r="R524" t="n">
        <v>8460000</v>
      </c>
    </row>
    <row r="525">
      <c r="A525" t="inlineStr"/>
      <c r="B525" t="inlineStr"/>
      <c r="C525" t="n">
        <v>93</v>
      </c>
      <c r="D525" t="inlineStr"/>
      <c r="E525" t="n">
        <v>8470000</v>
      </c>
      <c r="F525" t="inlineStr"/>
      <c r="G525" t="inlineStr"/>
      <c r="H525" t="inlineStr">
        <is>
          <t>Depreciation - Leased Assets</t>
        </is>
      </c>
      <c r="I525" t="inlineStr"/>
      <c r="J525" t="inlineStr"/>
      <c r="K525" t="n">
        <v>4034987.85</v>
      </c>
      <c r="L525" t="inlineStr"/>
      <c r="M525" t="n">
        <v>3987454.23</v>
      </c>
      <c r="N525" t="inlineStr"/>
      <c r="O525" t="n">
        <v>47533.62</v>
      </c>
      <c r="P525" t="inlineStr"/>
      <c r="Q525" t="n">
        <v>-51.2</v>
      </c>
      <c r="R525" t="n">
        <v>8470000</v>
      </c>
    </row>
    <row r="526">
      <c r="A526" t="inlineStr"/>
      <c r="B526" t="inlineStr"/>
      <c r="C526" t="n">
        <v>93</v>
      </c>
      <c r="D526" t="inlineStr"/>
      <c r="E526" t="n">
        <v>8477000</v>
      </c>
      <c r="F526" t="inlineStr"/>
      <c r="G526" t="inlineStr"/>
      <c r="H526" t="inlineStr">
        <is>
          <t>Depr Car Leases</t>
        </is>
      </c>
      <c r="I526" t="inlineStr"/>
      <c r="J526" t="inlineStr"/>
      <c r="K526" t="n">
        <v>57772.26</v>
      </c>
      <c r="L526" t="inlineStr"/>
      <c r="M526" t="n">
        <v>459682.93</v>
      </c>
      <c r="N526" t="inlineStr"/>
      <c r="O526" t="n">
        <v>-401910.67</v>
      </c>
      <c r="P526" t="inlineStr"/>
      <c r="Q526" t="n">
        <v>1.2</v>
      </c>
      <c r="R526" t="n">
        <v>8477000</v>
      </c>
    </row>
    <row r="527">
      <c r="A527" t="inlineStr"/>
      <c r="B527" t="inlineStr"/>
      <c r="C527" t="n">
        <v>93</v>
      </c>
      <c r="D527" t="inlineStr"/>
      <c r="E527" t="n">
        <v>8510000</v>
      </c>
      <c r="F527" t="inlineStr"/>
      <c r="G527" t="inlineStr"/>
      <c r="H527" t="inlineStr">
        <is>
          <t>Amortisation - Software</t>
        </is>
      </c>
      <c r="I527" t="inlineStr"/>
      <c r="J527" t="inlineStr"/>
      <c r="K527" t="n">
        <v>8210.173000000001</v>
      </c>
      <c r="L527" t="inlineStr"/>
      <c r="M527" t="n">
        <v>3328.238</v>
      </c>
      <c r="N527" t="inlineStr"/>
      <c r="O527" t="n">
        <v>4881.935</v>
      </c>
      <c r="P527" t="inlineStr"/>
      <c r="Q527" t="n">
        <v>-87.40000000000001</v>
      </c>
      <c r="R527" t="n">
        <v>8510000</v>
      </c>
    </row>
    <row r="528">
      <c r="A528" t="inlineStr"/>
      <c r="B528" t="inlineStr"/>
      <c r="C528" t="inlineStr"/>
      <c r="D528" t="inlineStr"/>
      <c r="E528" t="inlineStr">
        <is>
          <t xml:space="preserve">   Depreciation/Amortisation</t>
        </is>
      </c>
      <c r="F528" t="inlineStr"/>
      <c r="G528" t="inlineStr"/>
      <c r="H528" t="inlineStr"/>
      <c r="I528" t="inlineStr"/>
      <c r="J528" t="inlineStr"/>
      <c r="K528" t="n">
        <v>14126680.698</v>
      </c>
      <c r="L528" t="inlineStr"/>
      <c r="M528" t="n">
        <v>12485965.637</v>
      </c>
      <c r="N528" t="inlineStr"/>
      <c r="O528" t="n">
        <v>1640715.061</v>
      </c>
      <c r="P528" t="inlineStr"/>
      <c r="Q528" t="n">
        <v>146.7</v>
      </c>
      <c r="R528" t="inlineStr"/>
    </row>
    <row r="529">
      <c r="A529" t="inlineStr"/>
      <c r="B529" t="inlineStr"/>
      <c r="C529" t="n">
        <v>93</v>
      </c>
      <c r="D529" t="inlineStr"/>
      <c r="E529" t="n">
        <v>8493000</v>
      </c>
      <c r="F529" t="inlineStr"/>
      <c r="G529" t="inlineStr"/>
      <c r="H529" t="inlineStr">
        <is>
          <t>Fixed Asset Gains - manual postings</t>
        </is>
      </c>
      <c r="I529" t="inlineStr"/>
      <c r="J529" t="inlineStr"/>
      <c r="K529" t="n">
        <v>0</v>
      </c>
      <c r="L529" t="inlineStr"/>
      <c r="M529" t="n">
        <v>-7920.411</v>
      </c>
      <c r="N529" t="inlineStr"/>
      <c r="O529" t="n">
        <v>7920.411</v>
      </c>
      <c r="P529" t="inlineStr"/>
      <c r="Q529" t="n">
        <v>13.1</v>
      </c>
      <c r="R529" t="n">
        <v>8493000</v>
      </c>
    </row>
    <row r="530">
      <c r="A530" t="inlineStr"/>
      <c r="B530" t="inlineStr"/>
      <c r="C530" t="n">
        <v>93</v>
      </c>
      <c r="D530" t="inlineStr"/>
      <c r="E530" t="n">
        <v>8494000</v>
      </c>
      <c r="F530" t="inlineStr"/>
      <c r="G530" t="inlineStr"/>
      <c r="H530" t="inlineStr">
        <is>
          <t>Fixed Asset Gains - Net Book Value</t>
        </is>
      </c>
      <c r="I530" t="inlineStr"/>
      <c r="J530" t="inlineStr"/>
      <c r="K530" t="n">
        <v>-95130.698</v>
      </c>
      <c r="L530" t="inlineStr"/>
      <c r="M530" t="n">
        <v>-136372.463</v>
      </c>
      <c r="N530" t="inlineStr"/>
      <c r="O530" t="n">
        <v>41241.765</v>
      </c>
      <c r="P530" t="inlineStr"/>
      <c r="Q530" t="n">
        <v>100</v>
      </c>
      <c r="R530" t="n">
        <v>8494000</v>
      </c>
    </row>
    <row r="531">
      <c r="A531" t="inlineStr"/>
      <c r="B531" t="inlineStr"/>
      <c r="C531" t="n">
        <v>93</v>
      </c>
      <c r="D531" t="inlineStr"/>
      <c r="E531" t="n">
        <v>8497000</v>
      </c>
      <c r="F531" t="inlineStr"/>
      <c r="G531" t="inlineStr"/>
      <c r="H531" t="inlineStr">
        <is>
          <t>Fixed Asset Losses - Net Book Value</t>
        </is>
      </c>
      <c r="I531" t="inlineStr"/>
      <c r="J531" t="inlineStr"/>
      <c r="K531" t="n">
        <v>4682.312</v>
      </c>
      <c r="L531" t="inlineStr"/>
      <c r="M531" t="n">
        <v>20194.041</v>
      </c>
      <c r="N531" t="inlineStr"/>
      <c r="O531" t="n">
        <v>-15511.729</v>
      </c>
      <c r="P531" t="inlineStr"/>
      <c r="Q531" t="n">
        <v>30.2</v>
      </c>
      <c r="R531" t="n">
        <v>8497000</v>
      </c>
    </row>
    <row r="532">
      <c r="A532" t="inlineStr"/>
      <c r="B532" t="inlineStr"/>
      <c r="C532" t="inlineStr"/>
      <c r="D532" t="inlineStr"/>
      <c r="E532" t="inlineStr">
        <is>
          <t xml:space="preserve">   Fixed Assets Gains/Losses</t>
        </is>
      </c>
      <c r="F532" t="inlineStr"/>
      <c r="G532" t="inlineStr"/>
      <c r="H532" t="inlineStr"/>
      <c r="I532" t="inlineStr"/>
      <c r="J532" t="inlineStr"/>
      <c r="K532" t="n">
        <v>-90448.386</v>
      </c>
      <c r="L532" t="inlineStr"/>
      <c r="M532" t="n">
        <v>-124098.833</v>
      </c>
      <c r="N532" t="inlineStr"/>
      <c r="O532" t="n">
        <v>33650.447</v>
      </c>
      <c r="P532" t="inlineStr"/>
      <c r="Q532" t="n">
        <v>-76.8</v>
      </c>
      <c r="R532" t="inlineStr"/>
    </row>
    <row r="533">
      <c r="A533" t="inlineStr"/>
      <c r="B533" t="inlineStr"/>
      <c r="C533" t="n">
        <v>93</v>
      </c>
      <c r="D533" t="inlineStr"/>
      <c r="E533" t="n">
        <v>8710000</v>
      </c>
      <c r="F533" t="inlineStr"/>
      <c r="G533" t="inlineStr"/>
      <c r="H533" t="inlineStr">
        <is>
          <t>Sundry - Bank Charges</t>
        </is>
      </c>
      <c r="I533" t="inlineStr"/>
      <c r="J533" t="inlineStr"/>
      <c r="K533" t="n">
        <v>328265.287</v>
      </c>
      <c r="L533" t="inlineStr"/>
      <c r="M533" t="n">
        <v>311033.446</v>
      </c>
      <c r="N533" t="inlineStr"/>
      <c r="O533" t="n">
        <v>17231.841</v>
      </c>
      <c r="P533" t="inlineStr"/>
      <c r="Q533" t="n">
        <v>27.1</v>
      </c>
      <c r="R533" t="n">
        <v>8710000</v>
      </c>
    </row>
    <row r="534">
      <c r="A534" t="inlineStr"/>
      <c r="B534" t="inlineStr"/>
      <c r="C534" t="inlineStr"/>
      <c r="D534" t="inlineStr"/>
      <c r="E534" t="inlineStr">
        <is>
          <t xml:space="preserve">   Bank Charges</t>
        </is>
      </c>
      <c r="F534" t="inlineStr"/>
      <c r="G534" t="inlineStr"/>
      <c r="H534" t="inlineStr"/>
      <c r="I534" t="inlineStr"/>
      <c r="J534" t="inlineStr"/>
      <c r="K534" t="n">
        <v>328265.287</v>
      </c>
      <c r="L534" t="inlineStr"/>
      <c r="M534" t="n">
        <v>311033.446</v>
      </c>
      <c r="N534" t="inlineStr"/>
      <c r="O534" t="n">
        <v>17231.841</v>
      </c>
      <c r="P534" t="inlineStr"/>
      <c r="Q534" t="n">
        <v>5.5</v>
      </c>
      <c r="R534" t="inlineStr"/>
    </row>
    <row r="535">
      <c r="A535" t="inlineStr"/>
      <c r="B535" t="inlineStr"/>
      <c r="C535" t="n">
        <v>93</v>
      </c>
      <c r="D535" t="inlineStr"/>
      <c r="E535" t="n">
        <v>8640000</v>
      </c>
      <c r="F535" t="inlineStr"/>
      <c r="G535" t="inlineStr"/>
      <c r="H535" t="inlineStr">
        <is>
          <t>Publications - General</t>
        </is>
      </c>
      <c r="I535" t="inlineStr"/>
      <c r="J535" t="inlineStr"/>
      <c r="K535" t="n">
        <v>19617.091</v>
      </c>
      <c r="L535" t="inlineStr"/>
      <c r="M535" t="n">
        <v>595.419</v>
      </c>
      <c r="N535" t="inlineStr"/>
      <c r="O535" t="n">
        <v>19021.672</v>
      </c>
      <c r="P535" t="inlineStr"/>
      <c r="Q535" t="n">
        <v>5.5</v>
      </c>
      <c r="R535" t="n">
        <v>8640000</v>
      </c>
    </row>
    <row r="536">
      <c r="A536" t="inlineStr"/>
      <c r="B536" t="inlineStr"/>
      <c r="C536" t="n">
        <v>93</v>
      </c>
      <c r="D536" t="inlineStr"/>
      <c r="E536" t="n">
        <v>8660000</v>
      </c>
      <c r="F536" t="inlineStr"/>
      <c r="G536" t="inlineStr"/>
      <c r="H536" t="inlineStr">
        <is>
          <t>Association Subscriptions</t>
        </is>
      </c>
      <c r="I536" t="inlineStr"/>
      <c r="J536" t="inlineStr"/>
      <c r="K536" t="n">
        <v>3000</v>
      </c>
      <c r="L536" t="inlineStr"/>
      <c r="M536" t="n">
        <v>27247.55</v>
      </c>
      <c r="N536" t="inlineStr"/>
      <c r="O536" t="n">
        <v>-24247.55</v>
      </c>
      <c r="P536" t="inlineStr"/>
      <c r="Q536" t="n">
        <v>3194.7</v>
      </c>
      <c r="R536" t="n">
        <v>8660000</v>
      </c>
    </row>
    <row r="537">
      <c r="A537" t="inlineStr"/>
      <c r="B537" t="inlineStr"/>
      <c r="C537" t="n">
        <v>93</v>
      </c>
      <c r="D537" t="inlineStr"/>
      <c r="E537" t="n">
        <v>8670000</v>
      </c>
      <c r="F537" t="inlineStr"/>
      <c r="G537" t="inlineStr"/>
      <c r="H537" t="inlineStr">
        <is>
          <t>Donations</t>
        </is>
      </c>
      <c r="I537" t="inlineStr"/>
      <c r="J537" t="inlineStr"/>
      <c r="K537" t="n">
        <v>8632.195</v>
      </c>
      <c r="L537" t="inlineStr"/>
      <c r="M537" t="n">
        <v>14584.82</v>
      </c>
      <c r="N537" t="inlineStr"/>
      <c r="O537" t="n">
        <v>-5952.625</v>
      </c>
      <c r="P537" t="inlineStr"/>
      <c r="Q537" t="n">
        <v>-89</v>
      </c>
      <c r="R537" t="n">
        <v>8670000</v>
      </c>
    </row>
    <row r="538">
      <c r="A538" t="inlineStr"/>
      <c r="B538" t="inlineStr"/>
      <c r="C538" t="n">
        <v>93</v>
      </c>
      <c r="D538" t="inlineStr"/>
      <c r="E538" t="n">
        <v>8695000</v>
      </c>
      <c r="F538" t="inlineStr"/>
      <c r="G538" t="inlineStr"/>
      <c r="H538" t="inlineStr">
        <is>
          <t>Protective Clothing</t>
        </is>
      </c>
      <c r="I538" t="inlineStr"/>
      <c r="J538" t="inlineStr"/>
      <c r="K538" t="n">
        <v>165975.695</v>
      </c>
      <c r="L538" t="inlineStr"/>
      <c r="M538" t="n">
        <v>109873.719</v>
      </c>
      <c r="N538" t="inlineStr"/>
      <c r="O538" t="n">
        <v>56101.976</v>
      </c>
      <c r="P538" t="inlineStr"/>
      <c r="Q538" t="n">
        <v>-40.8</v>
      </c>
      <c r="R538" t="n">
        <v>8695000</v>
      </c>
    </row>
    <row r="539">
      <c r="A539" t="inlineStr"/>
      <c r="B539" t="inlineStr"/>
      <c r="C539" t="n">
        <v>93</v>
      </c>
      <c r="D539" t="inlineStr"/>
      <c r="E539" t="n">
        <v>8730000</v>
      </c>
      <c r="F539" t="inlineStr"/>
      <c r="G539" t="inlineStr"/>
      <c r="H539" t="inlineStr">
        <is>
          <t>Sundry - Fines and Penalties Fiscal</t>
        </is>
      </c>
      <c r="I539" t="inlineStr"/>
      <c r="J539" t="inlineStr"/>
      <c r="K539" t="n">
        <v>1500</v>
      </c>
      <c r="L539" t="inlineStr"/>
      <c r="M539" t="n">
        <v>586.67</v>
      </c>
      <c r="N539" t="inlineStr"/>
      <c r="O539" t="n">
        <v>913.33</v>
      </c>
      <c r="P539" t="inlineStr"/>
      <c r="Q539" t="n">
        <v>51.1</v>
      </c>
      <c r="R539" t="n">
        <v>8730000</v>
      </c>
    </row>
    <row r="540">
      <c r="A540" t="inlineStr"/>
      <c r="B540" t="inlineStr"/>
      <c r="C540" t="n">
        <v>93</v>
      </c>
      <c r="D540" t="inlineStr"/>
      <c r="E540" t="n">
        <v>8735000</v>
      </c>
      <c r="F540" t="inlineStr"/>
      <c r="G540" t="inlineStr"/>
      <c r="H540" t="inlineStr">
        <is>
          <t>Sundry - Stamp Duty</t>
        </is>
      </c>
      <c r="I540" t="inlineStr"/>
      <c r="J540" t="inlineStr"/>
      <c r="K540" t="n">
        <v>147167.144</v>
      </c>
      <c r="L540" t="inlineStr"/>
      <c r="M540" t="n">
        <v>95063.599</v>
      </c>
      <c r="N540" t="inlineStr"/>
      <c r="O540" t="n">
        <v>52103.545</v>
      </c>
      <c r="P540" t="inlineStr"/>
      <c r="Q540" t="n">
        <v>155.7</v>
      </c>
      <c r="R540" t="n">
        <v>8735000</v>
      </c>
    </row>
    <row r="541">
      <c r="A541" t="inlineStr"/>
      <c r="B541" t="inlineStr"/>
      <c r="C541" t="n">
        <v>93</v>
      </c>
      <c r="D541" t="inlineStr"/>
      <c r="E541" t="n">
        <v>8740000</v>
      </c>
      <c r="F541" t="inlineStr"/>
      <c r="G541" t="inlineStr"/>
      <c r="H541" t="inlineStr">
        <is>
          <t>Sundry - Miscellaneous Taxes</t>
        </is>
      </c>
      <c r="I541" t="inlineStr"/>
      <c r="J541" t="inlineStr"/>
      <c r="K541" t="n">
        <v>6686.35</v>
      </c>
      <c r="L541" t="inlineStr"/>
      <c r="M541" t="n">
        <v>11000.936</v>
      </c>
      <c r="N541" t="inlineStr"/>
      <c r="O541" t="n">
        <v>-4314.586</v>
      </c>
      <c r="P541" t="inlineStr"/>
      <c r="Q541" t="n">
        <v>54.8</v>
      </c>
      <c r="R541" t="n">
        <v>8740000</v>
      </c>
    </row>
    <row r="542">
      <c r="A542" t="inlineStr"/>
      <c r="B542" t="inlineStr"/>
      <c r="C542" t="n">
        <v>93</v>
      </c>
      <c r="D542" t="inlineStr"/>
      <c r="E542" t="n">
        <v>8760000</v>
      </c>
      <c r="F542" t="inlineStr"/>
      <c r="G542" t="inlineStr"/>
      <c r="H542" t="inlineStr">
        <is>
          <t>Sundry - Deductions</t>
        </is>
      </c>
      <c r="I542" t="inlineStr"/>
      <c r="J542" t="inlineStr"/>
      <c r="K542" t="n">
        <v>0</v>
      </c>
      <c r="L542" t="inlineStr"/>
      <c r="M542" t="n">
        <v>191</v>
      </c>
      <c r="N542" t="inlineStr"/>
      <c r="O542" t="n">
        <v>-191</v>
      </c>
      <c r="P542" t="inlineStr"/>
      <c r="Q542" t="n">
        <v>-39.2</v>
      </c>
      <c r="R542" t="n">
        <v>8760000</v>
      </c>
    </row>
    <row r="543">
      <c r="A543" t="inlineStr"/>
      <c r="B543" t="inlineStr"/>
      <c r="C543" t="n">
        <v>93</v>
      </c>
      <c r="D543" t="inlineStr"/>
      <c r="E543" t="n">
        <v>8799999</v>
      </c>
      <c r="F543" t="inlineStr"/>
      <c r="G543" t="inlineStr"/>
      <c r="H543" t="inlineStr">
        <is>
          <t>Purchase Price Reduction</t>
        </is>
      </c>
      <c r="I543" t="inlineStr"/>
      <c r="J543" t="inlineStr"/>
      <c r="K543" t="n">
        <v>1286.897</v>
      </c>
      <c r="L543" t="inlineStr"/>
      <c r="M543" t="n">
        <v>-82469.981</v>
      </c>
      <c r="N543" t="inlineStr"/>
      <c r="O543" t="n">
        <v>83756.878</v>
      </c>
      <c r="P543" t="inlineStr"/>
      <c r="Q543" t="n">
        <v>-100</v>
      </c>
      <c r="R543" t="n">
        <v>8799999</v>
      </c>
    </row>
    <row r="544">
      <c r="A544" t="inlineStr"/>
      <c r="B544" t="inlineStr"/>
      <c r="C544" t="inlineStr"/>
      <c r="D544" t="inlineStr"/>
      <c r="E544" t="inlineStr">
        <is>
          <t xml:space="preserve">   Other Op Expenses</t>
        </is>
      </c>
      <c r="F544" t="inlineStr"/>
      <c r="G544" t="inlineStr"/>
      <c r="H544" t="inlineStr"/>
      <c r="I544" t="inlineStr"/>
      <c r="J544" t="inlineStr"/>
      <c r="K544" t="n">
        <v>353865.372</v>
      </c>
      <c r="L544" t="inlineStr"/>
      <c r="M544" t="n">
        <v>176673.732</v>
      </c>
      <c r="N544" t="inlineStr"/>
      <c r="O544" t="n">
        <v>177191.64</v>
      </c>
      <c r="P544" t="inlineStr"/>
      <c r="Q544" t="n">
        <v>101.6</v>
      </c>
      <c r="R544" t="inlineStr"/>
    </row>
    <row r="545">
      <c r="A545" t="inlineStr"/>
      <c r="B545" t="inlineStr"/>
      <c r="C545" t="n">
        <v>93</v>
      </c>
      <c r="D545" t="inlineStr"/>
      <c r="E545" t="n">
        <v>8605000</v>
      </c>
      <c r="F545" t="inlineStr"/>
      <c r="G545" t="inlineStr"/>
      <c r="H545" t="inlineStr">
        <is>
          <t>Insurance proceed</t>
        </is>
      </c>
      <c r="I545" t="inlineStr"/>
      <c r="J545" t="inlineStr"/>
      <c r="K545" t="n">
        <v>0</v>
      </c>
      <c r="L545" t="inlineStr"/>
      <c r="M545" t="n">
        <v>-32964.385</v>
      </c>
      <c r="N545" t="inlineStr"/>
      <c r="O545" t="n">
        <v>32964.385</v>
      </c>
      <c r="P545" t="inlineStr"/>
      <c r="Q545" t="n">
        <v>100.3</v>
      </c>
      <c r="R545" t="n">
        <v>8605000</v>
      </c>
    </row>
    <row r="546">
      <c r="A546" t="inlineStr"/>
      <c r="B546" t="inlineStr"/>
      <c r="C546" t="inlineStr"/>
      <c r="D546" t="inlineStr"/>
      <c r="E546" t="inlineStr"/>
      <c r="F546" t="inlineStr"/>
      <c r="G546" t="inlineStr"/>
      <c r="H546" t="inlineStr"/>
      <c r="I546" t="inlineStr"/>
      <c r="J546" t="inlineStr"/>
      <c r="K546" t="n">
        <v>0</v>
      </c>
      <c r="L546" t="inlineStr"/>
      <c r="M546" t="n">
        <v>-32964.385</v>
      </c>
      <c r="N546" t="inlineStr"/>
      <c r="O546" t="n">
        <v>32964.385</v>
      </c>
      <c r="P546" t="inlineStr"/>
      <c r="Q546" t="n">
        <v>100</v>
      </c>
      <c r="R546" t="inlineStr"/>
    </row>
    <row r="547">
      <c r="A547" t="inlineStr"/>
      <c r="B547" t="inlineStr"/>
      <c r="C547" t="inlineStr"/>
      <c r="D547" t="inlineStr"/>
      <c r="E547" t="inlineStr">
        <is>
          <t>Total Other Operating Expenses</t>
        </is>
      </c>
      <c r="F547" t="inlineStr"/>
      <c r="G547" t="inlineStr"/>
      <c r="H547" t="inlineStr"/>
      <c r="I547" t="inlineStr"/>
      <c r="J547" t="inlineStr"/>
      <c r="K547" t="n">
        <v>14718362.971</v>
      </c>
      <c r="L547" t="inlineStr"/>
      <c r="M547" t="n">
        <v>12816609.597</v>
      </c>
      <c r="N547" t="inlineStr"/>
      <c r="O547" t="n">
        <v>1901753.374</v>
      </c>
      <c r="P547" t="inlineStr"/>
      <c r="Q547" t="n">
        <v>100</v>
      </c>
      <c r="R547" t="inlineStr"/>
    </row>
    <row r="548">
      <c r="A548" t="inlineStr"/>
      <c r="B548" t="inlineStr"/>
      <c r="C548" t="n">
        <v>93</v>
      </c>
      <c r="D548" t="inlineStr"/>
      <c r="E548" t="n">
        <v>8810000</v>
      </c>
      <c r="F548" t="inlineStr"/>
      <c r="G548" t="inlineStr"/>
      <c r="H548" t="inlineStr">
        <is>
          <t>Recharges - Invoice Recharge Income</t>
        </is>
      </c>
      <c r="I548" t="inlineStr"/>
      <c r="J548" t="inlineStr"/>
      <c r="K548" t="n">
        <v>-47318.626</v>
      </c>
      <c r="L548" t="inlineStr"/>
      <c r="M548" t="n">
        <v>-142902.848</v>
      </c>
      <c r="N548" t="inlineStr"/>
      <c r="O548" t="n">
        <v>95584.22199999999</v>
      </c>
      <c r="P548" t="inlineStr"/>
      <c r="Q548" t="n">
        <v>14.8</v>
      </c>
      <c r="R548" t="n">
        <v>8810000</v>
      </c>
    </row>
    <row r="549">
      <c r="A549" t="inlineStr"/>
      <c r="B549" t="inlineStr"/>
      <c r="C549" t="inlineStr"/>
      <c r="D549" t="inlineStr"/>
      <c r="E549" t="inlineStr">
        <is>
          <t xml:space="preserve">   Invoice Recharge Income</t>
        </is>
      </c>
      <c r="F549" t="inlineStr"/>
      <c r="G549" t="inlineStr"/>
      <c r="H549" t="inlineStr"/>
      <c r="I549" t="inlineStr"/>
      <c r="J549" t="inlineStr"/>
      <c r="K549" t="n">
        <v>-47318.626</v>
      </c>
      <c r="L549" t="inlineStr"/>
      <c r="M549" t="n">
        <v>-142902.848</v>
      </c>
      <c r="N549" t="inlineStr"/>
      <c r="O549" t="n">
        <v>95584.22199999999</v>
      </c>
      <c r="P549" t="inlineStr"/>
      <c r="Q549" t="n">
        <v>66.90000000000001</v>
      </c>
      <c r="R549" t="inlineStr"/>
    </row>
    <row r="550">
      <c r="A550" t="inlineStr"/>
      <c r="B550" t="inlineStr"/>
      <c r="C550" t="n">
        <v>93</v>
      </c>
      <c r="D550" t="inlineStr"/>
      <c r="E550" t="n">
        <v>8811000</v>
      </c>
      <c r="F550" t="inlineStr"/>
      <c r="G550" t="inlineStr"/>
      <c r="H550" t="inlineStr">
        <is>
          <t>Recharges - Invoice Recharge Expense</t>
        </is>
      </c>
      <c r="I550" t="inlineStr"/>
      <c r="J550" t="inlineStr"/>
      <c r="K550" t="n">
        <v>47318.626</v>
      </c>
      <c r="L550" t="inlineStr"/>
      <c r="M550" t="n">
        <v>142902.848</v>
      </c>
      <c r="N550" t="inlineStr"/>
      <c r="O550" t="n">
        <v>-95584.22199999999</v>
      </c>
      <c r="P550" t="inlineStr"/>
      <c r="Q550" t="n">
        <v>66.90000000000001</v>
      </c>
      <c r="R550" t="n">
        <v>8811000</v>
      </c>
    </row>
    <row r="551">
      <c r="A551" t="inlineStr"/>
      <c r="B551" t="inlineStr"/>
      <c r="C551" t="inlineStr"/>
      <c r="D551" t="inlineStr"/>
      <c r="E551" t="inlineStr">
        <is>
          <t xml:space="preserve">   Invoice Recharge Expense</t>
        </is>
      </c>
      <c r="F551" t="inlineStr"/>
      <c r="G551" t="inlineStr"/>
      <c r="H551" t="inlineStr"/>
      <c r="I551" t="inlineStr"/>
      <c r="J551" t="inlineStr"/>
      <c r="K551" t="n">
        <v>47318.626</v>
      </c>
      <c r="L551" t="inlineStr"/>
      <c r="M551" t="n">
        <v>142902.848</v>
      </c>
      <c r="N551" t="inlineStr"/>
      <c r="O551" t="n">
        <v>-95584.22199999999</v>
      </c>
      <c r="P551" t="inlineStr"/>
      <c r="Q551" t="n">
        <v>-66.90000000000001</v>
      </c>
      <c r="R551" t="inlineStr"/>
    </row>
    <row r="552">
      <c r="A552" t="inlineStr"/>
      <c r="B552" t="inlineStr"/>
      <c r="C552" t="n">
        <v>93</v>
      </c>
      <c r="D552" t="inlineStr"/>
      <c r="E552" t="n">
        <v>8820360</v>
      </c>
      <c r="F552" t="inlineStr"/>
      <c r="G552" t="inlineStr"/>
      <c r="H552" t="inlineStr">
        <is>
          <t>Management Fee Income Eur SBU</t>
        </is>
      </c>
      <c r="I552" t="inlineStr"/>
      <c r="J552" t="inlineStr"/>
      <c r="K552" t="n">
        <v>-585713.324</v>
      </c>
      <c r="L552" t="inlineStr"/>
      <c r="M552" t="n">
        <v>0</v>
      </c>
      <c r="N552" t="inlineStr"/>
      <c r="O552" t="n">
        <v>-585713.324</v>
      </c>
      <c r="P552" t="inlineStr"/>
      <c r="Q552" t="n">
        <v>-66.90000000000001</v>
      </c>
      <c r="R552" t="n">
        <v>8820360</v>
      </c>
    </row>
    <row r="553">
      <c r="A553" t="inlineStr"/>
      <c r="B553" t="inlineStr"/>
      <c r="C553" t="inlineStr"/>
      <c r="D553" t="inlineStr"/>
      <c r="E553" t="inlineStr"/>
      <c r="F553" t="inlineStr"/>
      <c r="G553" t="inlineStr"/>
      <c r="H553" t="inlineStr"/>
      <c r="I553" t="inlineStr"/>
      <c r="J553" t="inlineStr"/>
      <c r="K553" t="n">
        <v>-585713.324</v>
      </c>
      <c r="L553" t="inlineStr"/>
      <c r="M553" t="n">
        <v>0</v>
      </c>
      <c r="N553" t="inlineStr"/>
      <c r="O553" t="n">
        <v>-585713.324</v>
      </c>
      <c r="P553" t="inlineStr"/>
      <c r="Q553" t="inlineStr"/>
      <c r="R553" t="inlineStr"/>
    </row>
    <row r="554">
      <c r="A554" t="inlineStr"/>
      <c r="B554" t="inlineStr"/>
      <c r="C554" t="inlineStr"/>
      <c r="D554" t="inlineStr"/>
      <c r="E554" t="inlineStr">
        <is>
          <t>Total Specific Invoice Recharges</t>
        </is>
      </c>
      <c r="F554" t="inlineStr"/>
      <c r="G554" t="inlineStr"/>
      <c r="H554" t="inlineStr"/>
      <c r="I554" t="inlineStr"/>
      <c r="J554" t="inlineStr"/>
      <c r="K554" t="n">
        <v>-585713.324</v>
      </c>
      <c r="L554" t="inlineStr"/>
      <c r="M554" t="n">
        <v>0</v>
      </c>
      <c r="N554" t="inlineStr"/>
      <c r="O554" t="n">
        <v>-585713.324</v>
      </c>
      <c r="P554" t="inlineStr"/>
      <c r="Q554" t="inlineStr"/>
      <c r="R554" t="inlineStr"/>
    </row>
    <row r="555">
      <c r="A555" t="inlineStr"/>
      <c r="B555" t="inlineStr"/>
      <c r="C555" t="n">
        <v>93</v>
      </c>
      <c r="D555" t="inlineStr"/>
      <c r="E555" t="n">
        <v>8815000</v>
      </c>
      <c r="F555" t="inlineStr"/>
      <c r="G555" t="inlineStr"/>
      <c r="H555" t="inlineStr">
        <is>
          <t>Recharges - Service Fees Income</t>
        </is>
      </c>
      <c r="I555" t="inlineStr"/>
      <c r="J555" t="inlineStr"/>
      <c r="K555" t="n">
        <v>-1636538.247</v>
      </c>
      <c r="L555" t="inlineStr"/>
      <c r="M555" t="n">
        <v>-2275511.199</v>
      </c>
      <c r="N555" t="inlineStr"/>
      <c r="O555" t="n">
        <v>638972.952</v>
      </c>
      <c r="P555" t="inlineStr"/>
      <c r="Q555" t="inlineStr"/>
      <c r="R555" t="n">
        <v>8815000</v>
      </c>
    </row>
    <row r="556">
      <c r="A556" t="inlineStr"/>
      <c r="B556" t="inlineStr"/>
      <c r="C556" t="inlineStr"/>
      <c r="D556" t="inlineStr"/>
      <c r="E556" t="inlineStr">
        <is>
          <t xml:space="preserve">   Service Fees Income</t>
        </is>
      </c>
      <c r="F556" t="inlineStr"/>
      <c r="G556" t="inlineStr"/>
      <c r="H556" t="inlineStr"/>
      <c r="I556" t="inlineStr"/>
      <c r="J556" t="inlineStr"/>
      <c r="K556" t="n">
        <v>-1636538.247</v>
      </c>
      <c r="L556" t="inlineStr"/>
      <c r="M556" t="n">
        <v>-2275511.199</v>
      </c>
      <c r="N556" t="inlineStr"/>
      <c r="O556" t="n">
        <v>638972.952</v>
      </c>
      <c r="P556" t="inlineStr"/>
      <c r="Q556" t="n">
        <v>28.1</v>
      </c>
      <c r="R556" t="inlineStr"/>
    </row>
    <row r="557">
      <c r="A557" t="inlineStr"/>
      <c r="B557" t="inlineStr"/>
      <c r="C557" t="n">
        <v>93</v>
      </c>
      <c r="D557" t="inlineStr"/>
      <c r="E557" t="n">
        <v>8818000</v>
      </c>
      <c r="F557" t="inlineStr"/>
      <c r="G557" t="inlineStr"/>
      <c r="H557" t="inlineStr">
        <is>
          <t>Recharges - Service Fees Expense</t>
        </is>
      </c>
      <c r="I557" t="inlineStr"/>
      <c r="J557" t="inlineStr"/>
      <c r="K557" t="n">
        <v>2899789.814</v>
      </c>
      <c r="L557" t="inlineStr"/>
      <c r="M557" t="n">
        <v>2060858.573</v>
      </c>
      <c r="N557" t="inlineStr"/>
      <c r="O557" t="n">
        <v>838931.241</v>
      </c>
      <c r="P557" t="inlineStr"/>
      <c r="Q557" t="n">
        <v>28.1</v>
      </c>
      <c r="R557" t="n">
        <v>8818000</v>
      </c>
    </row>
    <row r="558">
      <c r="A558" t="inlineStr"/>
      <c r="B558" t="inlineStr"/>
      <c r="C558" t="inlineStr"/>
      <c r="D558" t="inlineStr"/>
      <c r="E558" t="inlineStr">
        <is>
          <t xml:space="preserve">   Service Fees Expense</t>
        </is>
      </c>
      <c r="F558" t="inlineStr"/>
      <c r="G558" t="inlineStr"/>
      <c r="H558" t="inlineStr"/>
      <c r="I558" t="inlineStr"/>
      <c r="J558" t="inlineStr"/>
      <c r="K558" t="n">
        <v>2899789.814</v>
      </c>
      <c r="L558" t="inlineStr"/>
      <c r="M558" t="n">
        <v>2060858.573</v>
      </c>
      <c r="N558" t="inlineStr"/>
      <c r="O558" t="n">
        <v>838931.241</v>
      </c>
      <c r="P558" t="inlineStr"/>
      <c r="Q558" t="n">
        <v>40.7</v>
      </c>
      <c r="R558" t="inlineStr"/>
    </row>
    <row r="559">
      <c r="A559" t="inlineStr"/>
      <c r="B559" t="inlineStr"/>
      <c r="C559" t="inlineStr"/>
      <c r="D559" t="inlineStr"/>
      <c r="E559" t="inlineStr">
        <is>
          <t>Total Service Fee Recharges</t>
        </is>
      </c>
      <c r="F559" t="inlineStr"/>
      <c r="G559" t="inlineStr"/>
      <c r="H559" t="inlineStr"/>
      <c r="I559" t="inlineStr"/>
      <c r="J559" t="inlineStr"/>
      <c r="K559" t="n">
        <v>1263251.567</v>
      </c>
      <c r="L559" t="inlineStr"/>
      <c r="M559" t="n">
        <v>-214652.626</v>
      </c>
      <c r="N559" t="inlineStr"/>
      <c r="O559" t="n">
        <v>1477904.193</v>
      </c>
      <c r="P559" t="inlineStr"/>
      <c r="Q559" t="n">
        <v>40.7</v>
      </c>
      <c r="R559" t="inlineStr"/>
    </row>
    <row r="560">
      <c r="A560" t="inlineStr"/>
      <c r="B560" t="inlineStr"/>
      <c r="C560" t="n">
        <v>93</v>
      </c>
      <c r="D560" t="inlineStr"/>
      <c r="E560" t="n">
        <v>8795011</v>
      </c>
      <c r="F560" t="inlineStr"/>
      <c r="G560" t="inlineStr"/>
      <c r="H560" t="inlineStr">
        <is>
          <t>Labour Absorption Clearing</t>
        </is>
      </c>
      <c r="I560" t="inlineStr"/>
      <c r="J560" t="inlineStr"/>
      <c r="K560" t="n">
        <v>71142260.756</v>
      </c>
      <c r="L560" t="inlineStr"/>
      <c r="M560" t="n">
        <v>61489289.634</v>
      </c>
      <c r="N560" t="inlineStr"/>
      <c r="O560" t="n">
        <v>9652971.122</v>
      </c>
      <c r="P560" t="inlineStr"/>
      <c r="Q560" t="n">
        <v>688.5</v>
      </c>
      <c r="R560" t="n">
        <v>8795011</v>
      </c>
    </row>
    <row r="561">
      <c r="A561" t="inlineStr"/>
      <c r="B561" t="inlineStr"/>
      <c r="C561" t="n">
        <v>93</v>
      </c>
      <c r="D561" t="inlineStr"/>
      <c r="E561" t="n">
        <v>8795012</v>
      </c>
      <c r="F561" t="inlineStr"/>
      <c r="G561" t="inlineStr"/>
      <c r="H561" t="inlineStr">
        <is>
          <t>Labour Absorption indirect</t>
        </is>
      </c>
      <c r="I561" t="inlineStr"/>
      <c r="J561" t="inlineStr"/>
      <c r="K561" t="n">
        <v>-47468979.023</v>
      </c>
      <c r="L561" t="inlineStr"/>
      <c r="M561" t="n">
        <v>-40567114.232</v>
      </c>
      <c r="N561" t="inlineStr"/>
      <c r="O561" t="n">
        <v>-6901864.791</v>
      </c>
      <c r="P561" t="inlineStr"/>
      <c r="Q561" t="n">
        <v>15.7</v>
      </c>
      <c r="R561" t="n">
        <v>8795012</v>
      </c>
    </row>
    <row r="562">
      <c r="A562" t="inlineStr"/>
      <c r="B562" t="inlineStr"/>
      <c r="C562" t="n">
        <v>93</v>
      </c>
      <c r="D562" t="inlineStr"/>
      <c r="E562" t="n">
        <v>8795013</v>
      </c>
      <c r="F562" t="inlineStr"/>
      <c r="G562" t="inlineStr"/>
      <c r="H562" t="inlineStr">
        <is>
          <t>Labour Absorption Direct</t>
        </is>
      </c>
      <c r="I562" t="inlineStr"/>
      <c r="J562" t="inlineStr"/>
      <c r="K562" t="n">
        <v>-23673281.733</v>
      </c>
      <c r="L562" t="inlineStr"/>
      <c r="M562" t="n">
        <v>-20922175.402</v>
      </c>
      <c r="N562" t="inlineStr"/>
      <c r="O562" t="n">
        <v>-2751106.331</v>
      </c>
      <c r="P562" t="inlineStr"/>
      <c r="Q562" t="n">
        <v>-17</v>
      </c>
      <c r="R562" t="n">
        <v>8795013</v>
      </c>
    </row>
    <row r="563">
      <c r="A563" t="inlineStr"/>
      <c r="B563" t="inlineStr"/>
      <c r="C563" t="n">
        <v>93</v>
      </c>
      <c r="D563" t="inlineStr"/>
      <c r="E563" t="n">
        <v>8795145</v>
      </c>
      <c r="F563" t="inlineStr"/>
      <c r="G563" t="inlineStr"/>
      <c r="H563" t="inlineStr">
        <is>
          <t>Component Group Production sKSK</t>
        </is>
      </c>
      <c r="I563" t="inlineStr"/>
      <c r="J563" t="inlineStr"/>
      <c r="K563" t="n">
        <v>-21326015.549</v>
      </c>
      <c r="L563" t="inlineStr"/>
      <c r="M563" t="n">
        <v>-5559141.992</v>
      </c>
      <c r="N563" t="inlineStr"/>
      <c r="O563" t="n">
        <v>-15766873.557</v>
      </c>
      <c r="P563" t="inlineStr"/>
      <c r="Q563" t="n">
        <v>-13.1</v>
      </c>
      <c r="R563" t="n">
        <v>8795145</v>
      </c>
    </row>
    <row r="564">
      <c r="A564" t="inlineStr"/>
      <c r="B564" t="inlineStr"/>
      <c r="C564" t="inlineStr"/>
      <c r="D564" t="inlineStr"/>
      <c r="E564" t="inlineStr">
        <is>
          <t xml:space="preserve">   Manufacturing Cost Absorption</t>
        </is>
      </c>
      <c r="F564" t="inlineStr"/>
      <c r="G564" t="inlineStr"/>
      <c r="H564" t="inlineStr"/>
      <c r="I564" t="inlineStr"/>
      <c r="J564" t="inlineStr"/>
      <c r="K564" t="n">
        <v>-21326015.549</v>
      </c>
      <c r="L564" t="inlineStr"/>
      <c r="M564" t="n">
        <v>-5559141.992</v>
      </c>
      <c r="N564" t="inlineStr"/>
      <c r="O564" t="n">
        <v>-15766873.557</v>
      </c>
      <c r="P564" t="inlineStr"/>
      <c r="Q564" t="n">
        <v>-283.6</v>
      </c>
      <c r="R564" t="inlineStr"/>
    </row>
    <row r="565">
      <c r="A565" t="inlineStr"/>
      <c r="B565" t="inlineStr"/>
      <c r="C565" t="n">
        <v>93</v>
      </c>
      <c r="D565" t="inlineStr"/>
      <c r="E565" t="n">
        <v>8795000</v>
      </c>
      <c r="F565" t="inlineStr"/>
      <c r="G565" t="inlineStr"/>
      <c r="H565" t="inlineStr">
        <is>
          <t>Raw Material Consumption</t>
        </is>
      </c>
      <c r="I565" t="inlineStr"/>
      <c r="J565" t="inlineStr"/>
      <c r="K565" t="n">
        <v>166783866.626</v>
      </c>
      <c r="L565" t="inlineStr"/>
      <c r="M565" t="n">
        <v>146674488.289</v>
      </c>
      <c r="N565" t="inlineStr"/>
      <c r="O565" t="n">
        <v>20109378.337</v>
      </c>
      <c r="P565" t="inlineStr"/>
      <c r="Q565" t="n">
        <v>-283.6</v>
      </c>
      <c r="R565" t="n">
        <v>8795000</v>
      </c>
    </row>
    <row r="566">
      <c r="A566" t="inlineStr"/>
      <c r="B566" t="inlineStr"/>
      <c r="C566" t="n">
        <v>93</v>
      </c>
      <c r="D566" t="inlineStr"/>
      <c r="E566" t="n">
        <v>8795110</v>
      </c>
      <c r="F566" t="inlineStr"/>
      <c r="G566" t="inlineStr"/>
      <c r="H566" t="inlineStr">
        <is>
          <t>Semi Finished Goods Production</t>
        </is>
      </c>
      <c r="I566" t="inlineStr"/>
      <c r="J566" t="inlineStr"/>
      <c r="K566" t="n">
        <v>-128070456.924</v>
      </c>
      <c r="L566" t="inlineStr"/>
      <c r="M566" t="n">
        <v>-117428295.468</v>
      </c>
      <c r="N566" t="inlineStr"/>
      <c r="O566" t="n">
        <v>-10642161.456</v>
      </c>
      <c r="P566" t="inlineStr"/>
      <c r="Q566" t="n">
        <v>13.7</v>
      </c>
      <c r="R566" t="n">
        <v>8795110</v>
      </c>
    </row>
    <row r="567">
      <c r="A567" t="inlineStr"/>
      <c r="B567" t="inlineStr"/>
      <c r="C567" t="n">
        <v>93</v>
      </c>
      <c r="D567" t="inlineStr"/>
      <c r="E567" t="n">
        <v>8795120</v>
      </c>
      <c r="F567" t="inlineStr"/>
      <c r="G567" t="inlineStr"/>
      <c r="H567" t="inlineStr">
        <is>
          <t>Semi Finished Goods Consumption</t>
        </is>
      </c>
      <c r="I567" t="inlineStr"/>
      <c r="J567" t="inlineStr"/>
      <c r="K567" t="n">
        <v>127933181.943</v>
      </c>
      <c r="L567" t="inlineStr"/>
      <c r="M567" t="n">
        <v>116076923.513</v>
      </c>
      <c r="N567" t="inlineStr"/>
      <c r="O567" t="n">
        <v>11856258.43</v>
      </c>
      <c r="P567" t="inlineStr"/>
      <c r="Q567" t="n">
        <v>-9.1</v>
      </c>
      <c r="R567" t="n">
        <v>8795120</v>
      </c>
    </row>
    <row r="568">
      <c r="A568" t="inlineStr"/>
      <c r="B568" t="inlineStr"/>
      <c r="C568" t="n">
        <v>93</v>
      </c>
      <c r="D568" t="inlineStr"/>
      <c r="E568" t="n">
        <v>8795130</v>
      </c>
      <c r="F568" t="inlineStr"/>
      <c r="G568" t="inlineStr"/>
      <c r="H568" t="inlineStr">
        <is>
          <t>Bulk Material Consumption</t>
        </is>
      </c>
      <c r="I568" t="inlineStr"/>
      <c r="J568" t="inlineStr"/>
      <c r="K568" t="n">
        <v>9490637.528999999</v>
      </c>
      <c r="L568" t="inlineStr"/>
      <c r="M568" t="n">
        <v>8020077.221</v>
      </c>
      <c r="N568" t="inlineStr"/>
      <c r="O568" t="n">
        <v>1470560.308</v>
      </c>
      <c r="P568" t="inlineStr"/>
      <c r="Q568" t="n">
        <v>10.2</v>
      </c>
      <c r="R568" t="n">
        <v>8795130</v>
      </c>
    </row>
    <row r="569">
      <c r="A569" t="inlineStr"/>
      <c r="B569" t="inlineStr"/>
      <c r="C569" t="n">
        <v>93</v>
      </c>
      <c r="D569" t="inlineStr"/>
      <c r="E569" t="n">
        <v>8795140</v>
      </c>
      <c r="F569" t="inlineStr"/>
      <c r="G569" t="inlineStr"/>
      <c r="H569" t="inlineStr">
        <is>
          <t>Finished Goods Production</t>
        </is>
      </c>
      <c r="I569" t="inlineStr"/>
      <c r="J569" t="inlineStr"/>
      <c r="K569" t="n">
        <v>-215054295.965</v>
      </c>
      <c r="L569" t="inlineStr"/>
      <c r="M569" t="n">
        <v>-201282754.335</v>
      </c>
      <c r="N569" t="inlineStr"/>
      <c r="O569" t="n">
        <v>-13771541.63</v>
      </c>
      <c r="P569" t="inlineStr"/>
      <c r="Q569" t="n">
        <v>18.3</v>
      </c>
      <c r="R569" t="n">
        <v>8795140</v>
      </c>
    </row>
    <row r="570">
      <c r="A570" t="inlineStr"/>
      <c r="B570" t="inlineStr"/>
      <c r="C570" t="n">
        <v>93</v>
      </c>
      <c r="D570" t="inlineStr"/>
      <c r="E570" t="n">
        <v>8795150</v>
      </c>
      <c r="F570" t="inlineStr"/>
      <c r="G570" t="inlineStr"/>
      <c r="H570" t="inlineStr">
        <is>
          <t>FG Consumption</t>
        </is>
      </c>
      <c r="I570" t="inlineStr"/>
      <c r="J570" t="inlineStr"/>
      <c r="K570" t="n">
        <v>362.534</v>
      </c>
      <c r="L570" t="inlineStr"/>
      <c r="M570" t="n">
        <v>26824.92</v>
      </c>
      <c r="N570" t="inlineStr"/>
      <c r="O570" t="n">
        <v>-26462.386</v>
      </c>
      <c r="P570" t="inlineStr"/>
      <c r="Q570" t="n">
        <v>-6.8</v>
      </c>
      <c r="R570" t="n">
        <v>8795150</v>
      </c>
    </row>
    <row r="571">
      <c r="A571" t="inlineStr"/>
      <c r="B571" t="inlineStr"/>
      <c r="C571" t="n">
        <v>93</v>
      </c>
      <c r="D571" t="inlineStr"/>
      <c r="E571" t="n">
        <v>8795160</v>
      </c>
      <c r="F571" t="inlineStr"/>
      <c r="G571" t="inlineStr"/>
      <c r="H571" t="inlineStr">
        <is>
          <t>Raw material - Industrial scrap planned</t>
        </is>
      </c>
      <c r="I571" t="inlineStr"/>
      <c r="J571" t="inlineStr"/>
      <c r="K571" t="n">
        <v>2650195.856</v>
      </c>
      <c r="L571" t="inlineStr"/>
      <c r="M571" t="n">
        <v>1896189.314</v>
      </c>
      <c r="N571" t="inlineStr"/>
      <c r="O571" t="n">
        <v>754006.542</v>
      </c>
      <c r="P571" t="inlineStr"/>
      <c r="Q571" t="n">
        <v>-98.59999999999999</v>
      </c>
      <c r="R571" t="n">
        <v>8795160</v>
      </c>
    </row>
    <row r="572">
      <c r="A572" t="inlineStr"/>
      <c r="B572" t="inlineStr"/>
      <c r="C572" t="inlineStr"/>
      <c r="D572" t="inlineStr"/>
      <c r="E572" t="inlineStr">
        <is>
          <t xml:space="preserve">   Consumption Accounts</t>
        </is>
      </c>
      <c r="F572" t="inlineStr"/>
      <c r="G572" t="inlineStr"/>
      <c r="H572" t="inlineStr"/>
      <c r="I572" t="inlineStr"/>
      <c r="J572" t="inlineStr"/>
      <c r="K572" t="n">
        <v>-36266508.401</v>
      </c>
      <c r="L572" t="inlineStr"/>
      <c r="M572" t="n">
        <v>-46016546.546</v>
      </c>
      <c r="N572" t="inlineStr"/>
      <c r="O572" t="n">
        <v>9750038.145</v>
      </c>
      <c r="P572" t="inlineStr"/>
      <c r="Q572" t="n">
        <v>39.8</v>
      </c>
      <c r="R572" t="inlineStr"/>
    </row>
    <row r="573">
      <c r="A573" t="inlineStr"/>
      <c r="B573" t="inlineStr"/>
      <c r="C573" t="inlineStr"/>
      <c r="D573" t="inlineStr"/>
      <c r="E573" t="inlineStr">
        <is>
          <t>Total Over / Under Absorption</t>
        </is>
      </c>
      <c r="F573" t="inlineStr"/>
      <c r="G573" t="inlineStr"/>
      <c r="H573" t="inlineStr"/>
      <c r="I573" t="inlineStr"/>
      <c r="J573" t="inlineStr"/>
      <c r="K573" t="n">
        <v>-57592523.95</v>
      </c>
      <c r="L573" t="inlineStr"/>
      <c r="M573" t="n">
        <v>-51575688.538</v>
      </c>
      <c r="N573" t="inlineStr"/>
      <c r="O573" t="n">
        <v>-6016835.412</v>
      </c>
      <c r="P573" t="inlineStr"/>
      <c r="Q573" t="n">
        <v>21.2</v>
      </c>
      <c r="R573" t="inlineStr"/>
    </row>
    <row r="574">
      <c r="A574" t="inlineStr"/>
      <c r="B574" t="inlineStr"/>
      <c r="C574" t="inlineStr"/>
      <c r="D574" t="inlineStr"/>
      <c r="E574" t="inlineStr">
        <is>
          <t>Total Operating Costs</t>
        </is>
      </c>
      <c r="F574" t="inlineStr"/>
      <c r="G574" t="inlineStr"/>
      <c r="H574" t="inlineStr"/>
      <c r="I574" t="inlineStr"/>
      <c r="J574" t="inlineStr"/>
      <c r="K574" t="n">
        <v>26314148.48</v>
      </c>
      <c r="L574" t="inlineStr"/>
      <c r="M574" t="n">
        <v>21116715.018</v>
      </c>
      <c r="N574" t="inlineStr"/>
      <c r="O574" t="n">
        <v>5197433.462</v>
      </c>
      <c r="P574" t="inlineStr"/>
      <c r="Q574" t="n">
        <v>-11.7</v>
      </c>
      <c r="R574" t="inlineStr"/>
    </row>
    <row r="575">
      <c r="A575" t="inlineStr"/>
      <c r="B575" t="inlineStr"/>
      <c r="C575" t="inlineStr"/>
      <c r="D575" t="inlineStr"/>
      <c r="E575" t="inlineStr"/>
      <c r="F575" t="inlineStr"/>
      <c r="G575" t="inlineStr"/>
      <c r="H575" t="inlineStr"/>
      <c r="I575" t="inlineStr"/>
      <c r="J575" t="inlineStr"/>
      <c r="K575" t="inlineStr"/>
      <c r="L575" t="inlineStr"/>
      <c r="M575" t="inlineStr"/>
      <c r="N575" t="inlineStr"/>
      <c r="O575" t="inlineStr"/>
      <c r="P575" t="inlineStr"/>
      <c r="Q575" t="n">
        <v>24.7</v>
      </c>
      <c r="R575" t="inlineStr"/>
    </row>
    <row r="576">
      <c r="A576" t="inlineStr"/>
      <c r="B576" t="inlineStr"/>
      <c r="C576" t="inlineStr"/>
      <c r="D576" t="inlineStr"/>
      <c r="E576" t="inlineStr">
        <is>
          <t>Total Operating Profit (Loss)</t>
        </is>
      </c>
      <c r="F576" t="inlineStr"/>
      <c r="G576" t="inlineStr"/>
      <c r="H576" t="inlineStr"/>
      <c r="I576" t="inlineStr"/>
      <c r="J576" t="inlineStr"/>
      <c r="K576" t="n">
        <v>-1162233.107</v>
      </c>
      <c r="L576" t="inlineStr"/>
      <c r="M576" t="n">
        <v>-12440041.459</v>
      </c>
      <c r="N576" t="inlineStr"/>
      <c r="O576" t="n">
        <v>11277808.352</v>
      </c>
      <c r="P576" t="inlineStr"/>
      <c r="Q576" t="inlineStr"/>
      <c r="R576" t="inlineStr"/>
    </row>
    <row r="577">
      <c r="A577" t="inlineStr"/>
      <c r="B577" t="inlineStr"/>
      <c r="C577" t="inlineStr"/>
      <c r="D577" t="inlineStr"/>
      <c r="E577" t="inlineStr"/>
      <c r="F577" t="inlineStr"/>
      <c r="G577" t="inlineStr"/>
      <c r="H577" t="inlineStr"/>
      <c r="I577" t="inlineStr"/>
      <c r="J577" t="inlineStr"/>
      <c r="K577" t="inlineStr"/>
      <c r="L577" t="inlineStr"/>
      <c r="M577" t="inlineStr"/>
      <c r="N577" t="inlineStr"/>
      <c r="O577" t="inlineStr"/>
      <c r="P577" t="inlineStr"/>
      <c r="Q577" t="n">
        <v>90.8</v>
      </c>
      <c r="R577" t="inlineStr"/>
    </row>
    <row r="578">
      <c r="A578" t="inlineStr"/>
      <c r="B578" t="inlineStr"/>
      <c r="C578" t="n">
        <v>93</v>
      </c>
      <c r="D578" t="inlineStr"/>
      <c r="E578" t="n">
        <v>9110000</v>
      </c>
      <c r="F578" t="inlineStr"/>
      <c r="G578" t="inlineStr"/>
      <c r="H578" t="inlineStr">
        <is>
          <t>Exchange Gains - Realised</t>
        </is>
      </c>
      <c r="I578" t="inlineStr"/>
      <c r="J578" t="inlineStr"/>
      <c r="K578" t="n">
        <v>-1815484.641</v>
      </c>
      <c r="L578" t="inlineStr"/>
      <c r="M578" t="n">
        <v>-3453060.713</v>
      </c>
      <c r="N578" t="inlineStr"/>
      <c r="O578" t="n">
        <v>1637576.072</v>
      </c>
      <c r="P578" t="inlineStr"/>
      <c r="Q578" t="inlineStr"/>
      <c r="R578" t="n">
        <v>9110000</v>
      </c>
    </row>
    <row r="579">
      <c r="A579" t="inlineStr"/>
      <c r="B579" t="inlineStr"/>
      <c r="C579" t="inlineStr"/>
      <c r="D579" t="inlineStr"/>
      <c r="E579" t="inlineStr">
        <is>
          <t xml:space="preserve">   Exchange Gains - Realised</t>
        </is>
      </c>
      <c r="F579" t="inlineStr"/>
      <c r="G579" t="inlineStr"/>
      <c r="H579" t="inlineStr"/>
      <c r="I579" t="inlineStr"/>
      <c r="J579" t="inlineStr"/>
      <c r="K579" t="n">
        <v>-1815484.641</v>
      </c>
      <c r="L579" t="inlineStr"/>
      <c r="M579" t="n">
        <v>-3453060.713</v>
      </c>
      <c r="N579" t="inlineStr"/>
      <c r="O579" t="n">
        <v>1637576.072</v>
      </c>
      <c r="P579" t="inlineStr"/>
      <c r="Q579" t="n">
        <v>47.4</v>
      </c>
      <c r="R579" t="inlineStr"/>
    </row>
    <row r="580">
      <c r="A580" t="inlineStr"/>
      <c r="B580" t="inlineStr"/>
      <c r="C580" t="n">
        <v>93</v>
      </c>
      <c r="D580" t="inlineStr"/>
      <c r="E580" t="n">
        <v>9120000</v>
      </c>
      <c r="F580" t="inlineStr"/>
      <c r="G580" t="inlineStr"/>
      <c r="H580" t="inlineStr">
        <is>
          <t>Exchange Gains - Unrealised</t>
        </is>
      </c>
      <c r="I580" t="inlineStr"/>
      <c r="J580" t="inlineStr"/>
      <c r="K580" t="n">
        <v>1031066.584</v>
      </c>
      <c r="L580" t="inlineStr"/>
      <c r="M580" t="n">
        <v>-4943025.363</v>
      </c>
      <c r="N580" t="inlineStr"/>
      <c r="O580" t="n">
        <v>5974091.947</v>
      </c>
      <c r="P580" t="inlineStr"/>
      <c r="Q580" t="n">
        <v>47.4</v>
      </c>
      <c r="R580" t="n">
        <v>9120000</v>
      </c>
    </row>
    <row r="581">
      <c r="A581" t="inlineStr"/>
      <c r="B581" t="inlineStr"/>
      <c r="C581" t="inlineStr"/>
      <c r="D581" t="inlineStr"/>
      <c r="E581" t="inlineStr">
        <is>
          <t xml:space="preserve">   Exchange Gains - Unrealised</t>
        </is>
      </c>
      <c r="F581" t="inlineStr"/>
      <c r="G581" t="inlineStr"/>
      <c r="H581" t="inlineStr"/>
      <c r="I581" t="inlineStr"/>
      <c r="J581" t="inlineStr"/>
      <c r="K581" t="n">
        <v>1031066.584</v>
      </c>
      <c r="L581" t="inlineStr"/>
      <c r="M581" t="n">
        <v>-4943025.363</v>
      </c>
      <c r="N581" t="inlineStr"/>
      <c r="O581" t="n">
        <v>5974091.947</v>
      </c>
      <c r="P581" t="inlineStr"/>
      <c r="Q581" t="n">
        <v>120.9</v>
      </c>
      <c r="R581" t="inlineStr"/>
    </row>
    <row r="582">
      <c r="A582" t="inlineStr"/>
      <c r="B582" t="inlineStr"/>
      <c r="C582" t="inlineStr"/>
      <c r="D582" t="inlineStr"/>
      <c r="E582" t="inlineStr">
        <is>
          <t>Total Non Operating Income</t>
        </is>
      </c>
      <c r="F582" t="inlineStr"/>
      <c r="G582" t="inlineStr"/>
      <c r="H582" t="inlineStr"/>
      <c r="I582" t="inlineStr"/>
      <c r="J582" t="inlineStr"/>
      <c r="K582" t="n">
        <v>-784418.057</v>
      </c>
      <c r="L582" t="inlineStr"/>
      <c r="M582" t="n">
        <v>-8396086.075999999</v>
      </c>
      <c r="N582" t="inlineStr"/>
      <c r="O582" t="n">
        <v>7611668.019</v>
      </c>
      <c r="P582" t="inlineStr"/>
      <c r="Q582" t="n">
        <v>120.9</v>
      </c>
      <c r="R582" t="inlineStr">
        <is>
          <t>*5*</t>
        </is>
      </c>
    </row>
    <row r="583">
      <c r="A583" t="inlineStr"/>
      <c r="B583" t="inlineStr"/>
      <c r="C583" t="inlineStr"/>
      <c r="D583" t="inlineStr"/>
      <c r="E583" t="inlineStr"/>
      <c r="F583" t="inlineStr"/>
      <c r="G583" t="inlineStr"/>
      <c r="H583" t="inlineStr"/>
      <c r="I583" t="inlineStr"/>
      <c r="J583" t="inlineStr"/>
      <c r="K583" t="inlineStr"/>
      <c r="L583" t="inlineStr"/>
      <c r="M583" t="inlineStr"/>
      <c r="N583" t="inlineStr"/>
      <c r="O583" t="inlineStr"/>
      <c r="P583" t="inlineStr"/>
      <c r="Q583" t="n">
        <v>90.7</v>
      </c>
      <c r="R583" t="inlineStr"/>
    </row>
    <row r="584">
      <c r="A584" t="inlineStr"/>
      <c r="B584" t="inlineStr"/>
      <c r="C584" t="n">
        <v>93</v>
      </c>
      <c r="D584" t="inlineStr"/>
      <c r="E584" t="n">
        <v>9310000</v>
      </c>
      <c r="F584" t="inlineStr"/>
      <c r="G584" t="inlineStr"/>
      <c r="H584" t="inlineStr">
        <is>
          <t>Exchange Losses - Realised</t>
        </is>
      </c>
      <c r="I584" t="inlineStr"/>
      <c r="J584" t="inlineStr"/>
      <c r="K584" t="n">
        <v>1951471.76</v>
      </c>
      <c r="L584" t="inlineStr"/>
      <c r="M584" t="n">
        <v>3563877.361</v>
      </c>
      <c r="N584" t="inlineStr"/>
      <c r="O584" t="n">
        <v>-1612405.601</v>
      </c>
      <c r="P584" t="inlineStr"/>
      <c r="Q584" t="inlineStr"/>
      <c r="R584" t="inlineStr">
        <is>
          <t>*3*</t>
        </is>
      </c>
    </row>
    <row r="585">
      <c r="A585" t="inlineStr"/>
      <c r="B585" t="inlineStr"/>
      <c r="C585" t="inlineStr"/>
      <c r="D585" t="inlineStr"/>
      <c r="E585" t="inlineStr">
        <is>
          <t xml:space="preserve">   Exchange Losses - Realised</t>
        </is>
      </c>
      <c r="F585" t="inlineStr"/>
      <c r="G585" t="inlineStr"/>
      <c r="H585" t="inlineStr"/>
      <c r="I585" t="inlineStr"/>
      <c r="J585" t="inlineStr"/>
      <c r="K585" t="n">
        <v>1951471.76</v>
      </c>
      <c r="L585" t="inlineStr"/>
      <c r="M585" t="n">
        <v>3563877.361</v>
      </c>
      <c r="N585" t="inlineStr"/>
      <c r="O585" t="n">
        <v>-1612405.601</v>
      </c>
      <c r="P585" t="inlineStr"/>
      <c r="Q585" t="n">
        <v>-45.2</v>
      </c>
      <c r="R585" t="inlineStr"/>
    </row>
    <row r="586">
      <c r="A586" t="inlineStr"/>
      <c r="B586" t="inlineStr"/>
      <c r="C586" t="n">
        <v>93</v>
      </c>
      <c r="D586" t="inlineStr"/>
      <c r="E586" t="n">
        <v>9320000</v>
      </c>
      <c r="F586" t="inlineStr"/>
      <c r="G586" t="inlineStr"/>
      <c r="H586" t="inlineStr">
        <is>
          <t>Exchange Losses - Unrealised</t>
        </is>
      </c>
      <c r="I586" t="inlineStr"/>
      <c r="J586" t="inlineStr"/>
      <c r="K586" t="n">
        <v>878715.779</v>
      </c>
      <c r="L586" t="inlineStr"/>
      <c r="M586" t="n">
        <v>7121131.775</v>
      </c>
      <c r="N586" t="inlineStr"/>
      <c r="O586" t="n">
        <v>-6242415.996</v>
      </c>
      <c r="P586" t="inlineStr"/>
      <c r="Q586" t="n">
        <v>-45.2</v>
      </c>
      <c r="R586" t="inlineStr">
        <is>
          <t>*2*</t>
        </is>
      </c>
    </row>
    <row r="587">
      <c r="A587" t="inlineStr"/>
      <c r="B587" t="inlineStr"/>
      <c r="C587" t="inlineStr"/>
      <c r="D587" t="inlineStr"/>
      <c r="E587" t="inlineStr">
        <is>
          <t xml:space="preserve">   Exchange Losses - Unrealised</t>
        </is>
      </c>
      <c r="F587" t="inlineStr"/>
      <c r="G587" t="inlineStr"/>
      <c r="H587" t="inlineStr"/>
      <c r="I587" t="inlineStr"/>
      <c r="J587" t="inlineStr"/>
      <c r="K587" t="n">
        <v>878715.779</v>
      </c>
      <c r="L587" t="inlineStr"/>
      <c r="M587" t="n">
        <v>7121131.775</v>
      </c>
      <c r="N587" t="inlineStr"/>
      <c r="O587" t="n">
        <v>-6242415.996</v>
      </c>
      <c r="P587" t="inlineStr"/>
      <c r="Q587" t="n">
        <v>-87.7</v>
      </c>
      <c r="R587" t="inlineStr"/>
    </row>
    <row r="588">
      <c r="A588" t="inlineStr"/>
      <c r="B588" t="inlineStr"/>
      <c r="C588" t="n">
        <v>93</v>
      </c>
      <c r="D588" t="inlineStr"/>
      <c r="E588" t="n">
        <v>9420360</v>
      </c>
      <c r="F588" t="inlineStr"/>
      <c r="G588" t="inlineStr"/>
      <c r="H588" t="inlineStr">
        <is>
          <t>Interest Expense - Europe SBU</t>
        </is>
      </c>
      <c r="I588" t="inlineStr"/>
      <c r="J588" t="inlineStr"/>
      <c r="K588" t="n">
        <v>1582692.972</v>
      </c>
      <c r="L588" t="inlineStr"/>
      <c r="M588" t="n">
        <v>478996.787</v>
      </c>
      <c r="N588" t="inlineStr"/>
      <c r="O588" t="n">
        <v>1103696.185</v>
      </c>
      <c r="P588" t="inlineStr"/>
      <c r="Q588" t="n">
        <v>-87.7</v>
      </c>
      <c r="R588" t="n">
        <v>9420360</v>
      </c>
    </row>
    <row r="589">
      <c r="A589" t="inlineStr"/>
      <c r="B589" t="inlineStr"/>
      <c r="C589" t="inlineStr"/>
      <c r="D589" t="inlineStr"/>
      <c r="E589" t="inlineStr">
        <is>
          <t xml:space="preserve">   Interest Expense</t>
        </is>
      </c>
      <c r="F589" t="inlineStr"/>
      <c r="G589" t="inlineStr"/>
      <c r="H589" t="inlineStr"/>
      <c r="I589" t="inlineStr"/>
      <c r="J589" t="inlineStr"/>
      <c r="K589" t="n">
        <v>1582692.972</v>
      </c>
      <c r="L589" t="inlineStr"/>
      <c r="M589" t="n">
        <v>478996.787</v>
      </c>
      <c r="N589" t="inlineStr"/>
      <c r="O589" t="n">
        <v>1103696.185</v>
      </c>
      <c r="P589" t="inlineStr"/>
      <c r="Q589" t="n">
        <v>230.4</v>
      </c>
      <c r="R589" t="inlineStr"/>
    </row>
    <row r="590">
      <c r="A590" t="inlineStr"/>
      <c r="B590" t="inlineStr"/>
      <c r="C590" t="n">
        <v>93</v>
      </c>
      <c r="D590" t="inlineStr"/>
      <c r="E590" t="n">
        <v>9425000</v>
      </c>
      <c r="F590" t="inlineStr"/>
      <c r="G590" t="inlineStr"/>
      <c r="H590" t="inlineStr">
        <is>
          <t>Finance Leasing Charges</t>
        </is>
      </c>
      <c r="I590" t="inlineStr"/>
      <c r="J590" t="inlineStr"/>
      <c r="K590" t="n">
        <v>374692.09</v>
      </c>
      <c r="L590" t="inlineStr"/>
      <c r="M590" t="n">
        <v>506926.79</v>
      </c>
      <c r="N590" t="inlineStr"/>
      <c r="O590" t="n">
        <v>-132234.7</v>
      </c>
      <c r="P590" t="inlineStr"/>
      <c r="Q590" t="n">
        <v>230.4</v>
      </c>
      <c r="R590" t="n">
        <v>9425000</v>
      </c>
    </row>
    <row r="591">
      <c r="A591" t="inlineStr"/>
      <c r="B591" t="inlineStr"/>
      <c r="C591" t="n">
        <v>93</v>
      </c>
      <c r="D591" t="inlineStr"/>
      <c r="E591" t="n">
        <v>9427000</v>
      </c>
      <c r="F591" t="inlineStr"/>
      <c r="G591" t="inlineStr"/>
      <c r="H591" t="inlineStr">
        <is>
          <t>Int Exp Car Leases</t>
        </is>
      </c>
      <c r="I591" t="inlineStr"/>
      <c r="J591" t="inlineStr"/>
      <c r="K591" t="n">
        <v>6746.49</v>
      </c>
      <c r="L591" t="inlineStr"/>
      <c r="M591" t="n">
        <v>10914.87</v>
      </c>
      <c r="N591" t="inlineStr"/>
      <c r="O591" t="n">
        <v>-4168.38</v>
      </c>
      <c r="P591" t="inlineStr"/>
      <c r="Q591" t="n">
        <v>-26.1</v>
      </c>
      <c r="R591" t="n">
        <v>9427000</v>
      </c>
    </row>
    <row r="592">
      <c r="A592" t="inlineStr"/>
      <c r="B592" t="inlineStr"/>
      <c r="C592" t="inlineStr"/>
      <c r="D592" t="inlineStr"/>
      <c r="E592" t="inlineStr">
        <is>
          <t xml:space="preserve">   Finance Lease Charges</t>
        </is>
      </c>
      <c r="F592" t="inlineStr"/>
      <c r="G592" t="inlineStr"/>
      <c r="H592" t="inlineStr"/>
      <c r="I592" t="inlineStr"/>
      <c r="J592" t="inlineStr"/>
      <c r="K592" t="n">
        <v>381438.58</v>
      </c>
      <c r="L592" t="inlineStr"/>
      <c r="M592" t="n">
        <v>517841.66</v>
      </c>
      <c r="N592" t="inlineStr"/>
      <c r="O592" t="n">
        <v>-136403.08</v>
      </c>
      <c r="P592" t="inlineStr"/>
      <c r="Q592" t="n">
        <v>-38.2</v>
      </c>
      <c r="R592" t="inlineStr"/>
    </row>
    <row r="593">
      <c r="A593" t="inlineStr"/>
      <c r="B593" t="inlineStr"/>
      <c r="C593" t="n">
        <v>93</v>
      </c>
      <c r="D593" t="inlineStr"/>
      <c r="E593" t="n">
        <v>9495000</v>
      </c>
      <c r="F593" t="inlineStr"/>
      <c r="G593" t="inlineStr"/>
      <c r="H593" t="inlineStr">
        <is>
          <t>Roundings</t>
        </is>
      </c>
      <c r="I593" t="inlineStr"/>
      <c r="J593" t="inlineStr"/>
      <c r="K593" t="n">
        <v>188.766</v>
      </c>
      <c r="L593" t="inlineStr"/>
      <c r="M593" t="n">
        <v>-7512.99</v>
      </c>
      <c r="N593" t="inlineStr"/>
      <c r="O593" t="n">
        <v>7701.756</v>
      </c>
      <c r="P593" t="inlineStr"/>
      <c r="Q593" t="n">
        <v>-26.3</v>
      </c>
      <c r="R593" t="n">
        <v>9495000</v>
      </c>
    </row>
    <row r="594">
      <c r="A594" t="inlineStr"/>
      <c r="B594" t="inlineStr"/>
      <c r="C594" t="inlineStr"/>
      <c r="D594" t="inlineStr"/>
      <c r="E594" t="inlineStr">
        <is>
          <t xml:space="preserve">   Other Expenses</t>
        </is>
      </c>
      <c r="F594" t="inlineStr"/>
      <c r="G594" t="inlineStr"/>
      <c r="H594" t="inlineStr"/>
      <c r="I594" t="inlineStr"/>
      <c r="J594" t="inlineStr"/>
      <c r="K594" t="n">
        <v>188.766</v>
      </c>
      <c r="L594" t="inlineStr"/>
      <c r="M594" t="n">
        <v>-7512.99</v>
      </c>
      <c r="N594" t="inlineStr"/>
      <c r="O594" t="n">
        <v>7701.756</v>
      </c>
      <c r="P594" t="inlineStr"/>
      <c r="Q594" t="n">
        <v>102.5</v>
      </c>
      <c r="R594" t="inlineStr"/>
    </row>
    <row r="595">
      <c r="A595" t="inlineStr"/>
      <c r="B595" t="inlineStr"/>
      <c r="C595" t="inlineStr"/>
      <c r="D595" t="inlineStr"/>
      <c r="E595" t="inlineStr">
        <is>
          <t>Total Non Operating Expense</t>
        </is>
      </c>
      <c r="F595" t="inlineStr"/>
      <c r="G595" t="inlineStr"/>
      <c r="H595" t="inlineStr"/>
      <c r="I595" t="inlineStr"/>
      <c r="J595" t="inlineStr"/>
      <c r="K595" t="n">
        <v>4794507.857</v>
      </c>
      <c r="L595" t="inlineStr"/>
      <c r="M595" t="n">
        <v>11674334.593</v>
      </c>
      <c r="N595" t="inlineStr"/>
      <c r="O595" t="n">
        <v>-6879826.736</v>
      </c>
      <c r="P595" t="inlineStr"/>
      <c r="Q595" t="n">
        <v>102.5</v>
      </c>
      <c r="R595" t="inlineStr"/>
    </row>
    <row r="596">
      <c r="A596" t="inlineStr"/>
      <c r="B596" t="inlineStr"/>
      <c r="C596" t="inlineStr"/>
      <c r="D596" t="inlineStr"/>
      <c r="E596" t="inlineStr"/>
      <c r="F596" t="inlineStr"/>
      <c r="G596" t="inlineStr"/>
      <c r="H596" t="inlineStr"/>
      <c r="I596" t="inlineStr"/>
      <c r="J596" t="inlineStr"/>
      <c r="K596" t="inlineStr"/>
      <c r="L596" t="inlineStr"/>
      <c r="M596" t="inlineStr"/>
      <c r="N596" t="inlineStr"/>
      <c r="O596" t="inlineStr"/>
      <c r="P596" t="inlineStr"/>
      <c r="Q596" t="n">
        <v>-58.9</v>
      </c>
      <c r="R596" t="inlineStr"/>
    </row>
    <row r="597">
      <c r="A597" t="inlineStr"/>
      <c r="B597" t="inlineStr"/>
      <c r="C597" t="inlineStr"/>
      <c r="D597" t="inlineStr"/>
      <c r="E597" t="inlineStr">
        <is>
          <t>Total Non Operating Profit (Loss)</t>
        </is>
      </c>
      <c r="F597" t="inlineStr"/>
      <c r="G597" t="inlineStr"/>
      <c r="H597" t="inlineStr"/>
      <c r="I597" t="inlineStr"/>
      <c r="J597" t="inlineStr"/>
      <c r="K597" t="n">
        <v>4010089.8</v>
      </c>
      <c r="L597" t="inlineStr"/>
      <c r="M597" t="n">
        <v>3278248.517</v>
      </c>
      <c r="N597" t="inlineStr"/>
      <c r="O597" t="n">
        <v>731841.2830000001</v>
      </c>
      <c r="P597" t="inlineStr"/>
      <c r="Q597" t="inlineStr"/>
      <c r="R597" t="inlineStr"/>
    </row>
    <row r="598">
      <c r="A598" t="inlineStr"/>
      <c r="B598" t="inlineStr"/>
      <c r="C598" t="inlineStr"/>
      <c r="D598" t="inlineStr"/>
      <c r="E598" t="inlineStr"/>
      <c r="F598" t="inlineStr"/>
      <c r="G598" t="inlineStr"/>
      <c r="H598" t="inlineStr"/>
      <c r="I598" t="inlineStr"/>
      <c r="J598" t="inlineStr"/>
      <c r="K598" t="inlineStr"/>
      <c r="L598" t="inlineStr"/>
      <c r="M598" t="inlineStr"/>
      <c r="N598" t="inlineStr"/>
      <c r="O598" t="inlineStr"/>
      <c r="P598" t="inlineStr"/>
      <c r="Q598" t="n">
        <v>22.3</v>
      </c>
      <c r="R598" t="inlineStr"/>
    </row>
    <row r="599">
      <c r="A599" t="inlineStr"/>
      <c r="B599" t="inlineStr"/>
      <c r="C599" t="n">
        <v>93</v>
      </c>
      <c r="D599" t="inlineStr"/>
      <c r="E599" t="n">
        <v>9510000</v>
      </c>
      <c r="F599" t="inlineStr"/>
      <c r="G599" t="inlineStr"/>
      <c r="H599" t="inlineStr">
        <is>
          <t>Intercompany true up - Income</t>
        </is>
      </c>
      <c r="I599" t="inlineStr"/>
      <c r="J599" t="inlineStr"/>
      <c r="K599" t="n">
        <v>-7425137.505</v>
      </c>
      <c r="L599" t="inlineStr"/>
      <c r="M599" t="n">
        <v>4940003.25</v>
      </c>
      <c r="N599" t="inlineStr"/>
      <c r="O599" t="n">
        <v>-12365140.755</v>
      </c>
      <c r="P599" t="inlineStr"/>
      <c r="Q599" t="inlineStr"/>
      <c r="R599" t="inlineStr">
        <is>
          <t>*4*</t>
        </is>
      </c>
    </row>
    <row r="600">
      <c r="A600" t="inlineStr"/>
      <c r="B600" t="inlineStr"/>
      <c r="C600" t="inlineStr"/>
      <c r="D600" t="inlineStr"/>
      <c r="E600" t="inlineStr">
        <is>
          <t xml:space="preserve">   Management Fee Income</t>
        </is>
      </c>
      <c r="F600" t="inlineStr"/>
      <c r="G600" t="inlineStr"/>
      <c r="H600" t="inlineStr"/>
      <c r="I600" t="inlineStr"/>
      <c r="J600" t="inlineStr"/>
      <c r="K600" t="n">
        <v>-7425137.505</v>
      </c>
      <c r="L600" t="inlineStr"/>
      <c r="M600" t="n">
        <v>4940003.25</v>
      </c>
      <c r="N600" t="inlineStr"/>
      <c r="O600" t="n">
        <v>-12365140.755</v>
      </c>
      <c r="P600" t="inlineStr"/>
      <c r="Q600" t="n">
        <v>-224.4</v>
      </c>
      <c r="R600" t="inlineStr"/>
    </row>
    <row r="601">
      <c r="A601" t="inlineStr"/>
      <c r="B601" t="inlineStr"/>
      <c r="C601" t="inlineStr"/>
      <c r="D601" t="inlineStr"/>
      <c r="E601" t="inlineStr"/>
      <c r="F601" t="inlineStr"/>
      <c r="G601" t="inlineStr"/>
      <c r="H601" t="inlineStr"/>
      <c r="I601" t="inlineStr"/>
      <c r="J601" t="inlineStr"/>
      <c r="K601" t="inlineStr"/>
      <c r="L601" t="inlineStr"/>
      <c r="M601" t="inlineStr"/>
      <c r="N601" t="inlineStr"/>
      <c r="O601" t="inlineStr"/>
      <c r="P601" t="inlineStr"/>
      <c r="Q601" t="n">
        <v>-224.4</v>
      </c>
      <c r="R601" t="inlineStr"/>
    </row>
    <row r="602">
      <c r="A602" t="inlineStr"/>
      <c r="B602" t="inlineStr"/>
      <c r="C602" t="n">
        <v>93</v>
      </c>
      <c r="D602" t="inlineStr"/>
      <c r="E602" t="n">
        <v>9910000</v>
      </c>
      <c r="F602" t="inlineStr"/>
      <c r="G602" t="inlineStr"/>
      <c r="H602" t="inlineStr">
        <is>
          <t>Corporation Tax on Current Years Profit</t>
        </is>
      </c>
      <c r="I602" t="inlineStr"/>
      <c r="J602" t="inlineStr"/>
      <c r="K602" t="n">
        <v>1447992.3</v>
      </c>
      <c r="L602" t="inlineStr"/>
      <c r="M602" t="n">
        <v>1560833.7</v>
      </c>
      <c r="N602" t="inlineStr"/>
      <c r="O602" t="n">
        <v>-112841.4</v>
      </c>
      <c r="P602" t="inlineStr"/>
      <c r="Q602" t="inlineStr"/>
      <c r="R602" t="n">
        <v>9910000</v>
      </c>
    </row>
    <row r="603">
      <c r="A603" t="inlineStr"/>
      <c r="B603" t="inlineStr"/>
      <c r="C603" t="n">
        <v>93</v>
      </c>
      <c r="D603" t="inlineStr"/>
      <c r="E603" t="n">
        <v>9915000</v>
      </c>
      <c r="F603" t="inlineStr"/>
      <c r="G603" t="inlineStr"/>
      <c r="H603" t="inlineStr">
        <is>
          <t>Deferred Taxation</t>
        </is>
      </c>
      <c r="I603" t="inlineStr"/>
      <c r="J603" t="inlineStr"/>
      <c r="K603" t="n">
        <v>-724996</v>
      </c>
      <c r="L603" t="inlineStr"/>
      <c r="M603" t="n">
        <v>-893241</v>
      </c>
      <c r="N603" t="inlineStr"/>
      <c r="O603" t="n">
        <v>168245</v>
      </c>
      <c r="P603" t="inlineStr"/>
      <c r="Q603" t="n">
        <v>-100</v>
      </c>
      <c r="R603" t="n">
        <v>9915000</v>
      </c>
    </row>
    <row r="604">
      <c r="A604" t="inlineStr"/>
      <c r="B604" t="inlineStr"/>
      <c r="C604" t="n">
        <v>93</v>
      </c>
      <c r="D604" t="inlineStr"/>
      <c r="E604" t="n">
        <v>9920000</v>
      </c>
      <c r="F604" t="inlineStr"/>
      <c r="G604" t="inlineStr"/>
      <c r="H604" t="inlineStr">
        <is>
          <t>Corporation Tax on Prior Years Profits</t>
        </is>
      </c>
      <c r="I604" t="inlineStr"/>
      <c r="J604" t="inlineStr"/>
      <c r="K604" t="n">
        <v>0</v>
      </c>
      <c r="L604" t="inlineStr"/>
      <c r="M604" t="n">
        <v>236849.687</v>
      </c>
      <c r="N604" t="inlineStr"/>
      <c r="O604" t="n">
        <v>-236849.687</v>
      </c>
      <c r="P604" t="inlineStr"/>
      <c r="Q604" t="n">
        <v>100</v>
      </c>
      <c r="R604" t="n">
        <v>9920000</v>
      </c>
    </row>
    <row r="605">
      <c r="A605" t="inlineStr"/>
      <c r="B605" t="inlineStr"/>
      <c r="C605" t="n">
        <v>93</v>
      </c>
      <c r="D605" t="inlineStr"/>
      <c r="E605" t="n">
        <v>9932000</v>
      </c>
      <c r="F605" t="inlineStr"/>
      <c r="G605" t="inlineStr"/>
      <c r="H605" t="inlineStr">
        <is>
          <t>Local Taxation 2</t>
        </is>
      </c>
      <c r="I605" t="inlineStr"/>
      <c r="J605" t="inlineStr"/>
      <c r="K605" t="n">
        <v>289598.49</v>
      </c>
      <c r="L605" t="inlineStr"/>
      <c r="M605" t="n">
        <v>312166.757</v>
      </c>
      <c r="N605" t="inlineStr"/>
      <c r="O605" t="n">
        <v>-22568.267</v>
      </c>
      <c r="P605" t="inlineStr"/>
      <c r="Q605" t="n">
        <v>-100</v>
      </c>
      <c r="R605" t="n">
        <v>9932000</v>
      </c>
    </row>
    <row r="606">
      <c r="A606" t="inlineStr"/>
      <c r="B606" t="inlineStr"/>
      <c r="C606" t="n">
        <v>93</v>
      </c>
      <c r="D606" t="inlineStr"/>
      <c r="E606" t="n">
        <v>9999000</v>
      </c>
      <c r="F606" t="inlineStr"/>
      <c r="G606" t="inlineStr"/>
      <c r="H606" t="inlineStr">
        <is>
          <t>Interim Estimated Tax Charge (Current Y</t>
        </is>
      </c>
      <c r="I606" t="inlineStr"/>
      <c r="J606" t="inlineStr"/>
      <c r="K606" t="n">
        <v>0</v>
      </c>
      <c r="L606" t="inlineStr"/>
      <c r="M606" t="n">
        <v>-3253293.94</v>
      </c>
      <c r="N606" t="inlineStr"/>
      <c r="O606" t="n">
        <v>3253293.94</v>
      </c>
      <c r="P606" t="inlineStr"/>
      <c r="Q606" t="n">
        <v>-100</v>
      </c>
      <c r="R606" t="n">
        <v>9999000</v>
      </c>
    </row>
    <row r="607">
      <c r="A607" t="inlineStr"/>
      <c r="B607" t="inlineStr"/>
      <c r="C607" t="inlineStr"/>
      <c r="D607" t="inlineStr"/>
      <c r="E607" t="inlineStr">
        <is>
          <t xml:space="preserve">   Taxation</t>
        </is>
      </c>
      <c r="F607" t="inlineStr"/>
      <c r="G607" t="inlineStr"/>
      <c r="H607" t="inlineStr"/>
      <c r="I607" t="inlineStr"/>
      <c r="J607" t="inlineStr"/>
      <c r="K607" t="n">
        <v>1012594.79</v>
      </c>
      <c r="L607" t="inlineStr"/>
      <c r="M607" t="n">
        <v>-2036684.796</v>
      </c>
      <c r="N607" t="inlineStr"/>
      <c r="O607" t="n">
        <v>3049279.586</v>
      </c>
      <c r="P607" t="inlineStr"/>
      <c r="Q607" t="n">
        <v>117</v>
      </c>
      <c r="R607" t="inlineStr"/>
    </row>
    <row r="608">
      <c r="A608" t="inlineStr"/>
      <c r="B608" t="inlineStr"/>
      <c r="C608" t="inlineStr"/>
      <c r="D608" t="inlineStr"/>
      <c r="E608" t="inlineStr"/>
      <c r="F608" t="inlineStr"/>
      <c r="G608" t="inlineStr"/>
      <c r="H608" t="inlineStr"/>
      <c r="I608" t="inlineStr"/>
      <c r="J608" t="inlineStr"/>
      <c r="K608" t="inlineStr"/>
      <c r="L608" t="inlineStr"/>
      <c r="M608" t="inlineStr"/>
      <c r="N608" t="inlineStr"/>
      <c r="O608" t="inlineStr"/>
      <c r="P608" t="inlineStr"/>
      <c r="Q608" t="n">
        <v>127.1</v>
      </c>
      <c r="R608" t="inlineStr"/>
    </row>
    <row r="609">
      <c r="A609" t="inlineStr"/>
      <c r="B609" t="inlineStr"/>
      <c r="C609" t="inlineStr"/>
      <c r="D609" t="inlineStr"/>
      <c r="E609" t="inlineStr">
        <is>
          <t>Total Statutory items</t>
        </is>
      </c>
      <c r="F609" t="inlineStr"/>
      <c r="G609" t="inlineStr"/>
      <c r="H609" t="inlineStr"/>
      <c r="I609" t="inlineStr"/>
      <c r="J609" t="inlineStr"/>
      <c r="K609" t="n">
        <v>-6412542.715</v>
      </c>
      <c r="L609" t="inlineStr"/>
      <c r="M609" t="n">
        <v>2903318.454</v>
      </c>
      <c r="N609" t="inlineStr"/>
      <c r="O609" t="n">
        <v>-9315861.169</v>
      </c>
      <c r="P609" t="inlineStr"/>
      <c r="Q609" t="inlineStr"/>
      <c r="R609" t="inlineStr"/>
    </row>
    <row r="610">
      <c r="A610" t="inlineStr"/>
      <c r="B610" t="inlineStr"/>
      <c r="C610" t="inlineStr"/>
      <c r="D610" t="inlineStr"/>
      <c r="E610" t="inlineStr"/>
      <c r="F610" t="inlineStr"/>
      <c r="G610" t="inlineStr"/>
      <c r="H610" t="inlineStr"/>
      <c r="I610" t="inlineStr"/>
      <c r="J610" t="inlineStr"/>
      <c r="K610" t="inlineStr"/>
      <c r="L610" t="inlineStr"/>
      <c r="M610" t="inlineStr"/>
      <c r="N610" t="inlineStr"/>
      <c r="O610" t="inlineStr"/>
      <c r="P610" t="inlineStr"/>
      <c r="Q610" t="n">
        <v>-292.6</v>
      </c>
      <c r="R610" t="inlineStr">
        <is>
          <t>*2*</t>
        </is>
      </c>
    </row>
    <row r="611">
      <c r="A611" t="inlineStr"/>
      <c r="B611" t="inlineStr"/>
      <c r="C611" t="inlineStr"/>
      <c r="D611" t="inlineStr"/>
      <c r="E611" t="inlineStr">
        <is>
          <t>TOTAL PROFIT &amp; LOSS STATEMENT</t>
        </is>
      </c>
      <c r="F611" t="inlineStr"/>
      <c r="G611" t="inlineStr"/>
      <c r="H611" t="inlineStr"/>
      <c r="I611" t="inlineStr"/>
      <c r="J611" t="inlineStr"/>
      <c r="K611" t="n">
        <v>-3564686.022</v>
      </c>
      <c r="L611" t="inlineStr"/>
      <c r="M611" t="n">
        <v>-6258474.488</v>
      </c>
      <c r="N611" t="inlineStr"/>
      <c r="O611" t="n">
        <v>2693788.466</v>
      </c>
      <c r="P611" t="inlineStr"/>
      <c r="Q611" t="inlineStr"/>
      <c r="R611" t="inlineStr"/>
    </row>
    <row r="612">
      <c r="A612" t="inlineStr"/>
      <c r="B612" t="inlineStr"/>
      <c r="C612" t="inlineStr"/>
      <c r="D612" t="inlineStr"/>
      <c r="E612">
        <f>============================</f>
        <v/>
      </c>
      <c r="F612" t="inlineStr"/>
      <c r="G612" t="inlineStr"/>
      <c r="H612" t="inlineStr"/>
      <c r="I612" t="inlineStr"/>
      <c r="J612" t="inlineStr"/>
      <c r="K612" t="inlineStr"/>
      <c r="L612" t="inlineStr"/>
      <c r="M612" t="inlineStr"/>
      <c r="N612" t="inlineStr"/>
      <c r="O612" t="inlineStr"/>
      <c r="P612" t="inlineStr"/>
      <c r="Q612" t="n">
        <v>56.4</v>
      </c>
      <c r="R612" t="inlineStr"/>
    </row>
    <row r="613">
      <c r="A613" t="inlineStr"/>
      <c r="B613" t="inlineStr"/>
      <c r="C613" t="inlineStr"/>
      <c r="D613" t="inlineStr"/>
      <c r="E613" t="inlineStr"/>
      <c r="F613" t="inlineStr"/>
      <c r="G613" t="inlineStr"/>
      <c r="H613" t="inlineStr"/>
      <c r="I613" t="inlineStr"/>
      <c r="J613" t="inlineStr"/>
      <c r="K613" t="inlineStr"/>
      <c r="L613" t="inlineStr"/>
      <c r="M613" t="inlineStr"/>
      <c r="N613" t="inlineStr"/>
      <c r="O613" t="inlineStr"/>
      <c r="P613" t="inlineStr"/>
      <c r="Q613" t="inlineStr"/>
      <c r="R613" t="inlineStr"/>
    </row>
    <row r="614">
      <c r="A614" t="inlineStr"/>
      <c r="B614" t="inlineStr"/>
      <c r="C614" t="inlineStr"/>
      <c r="D614" t="inlineStr"/>
      <c r="E614" t="inlineStr"/>
      <c r="F614" t="inlineStr"/>
      <c r="G614" t="inlineStr"/>
      <c r="H614" t="inlineStr"/>
      <c r="I614" t="inlineStr"/>
      <c r="J614" t="inlineStr"/>
      <c r="K614" t="inlineStr"/>
      <c r="L614" t="inlineStr"/>
      <c r="M614" t="inlineStr"/>
      <c r="N614" t="inlineStr"/>
      <c r="O614" t="inlineStr"/>
      <c r="P614" t="inlineStr"/>
      <c r="Q614" t="inlineStr"/>
      <c r="R614" t="inlineStr"/>
    </row>
    <row r="615">
      <c r="A615" t="inlineStr"/>
      <c r="B615" t="inlineStr"/>
      <c r="C615" t="inlineStr"/>
      <c r="D615" t="inlineStr"/>
      <c r="E615" t="inlineStr"/>
      <c r="F615" t="inlineStr"/>
      <c r="G615" t="inlineStr"/>
      <c r="H615" t="inlineStr"/>
      <c r="I615" t="inlineStr"/>
      <c r="J615" t="inlineStr"/>
      <c r="K615" t="inlineStr"/>
      <c r="L615" t="inlineStr"/>
      <c r="M615" t="inlineStr"/>
      <c r="N615" t="inlineStr"/>
      <c r="O615" t="inlineStr"/>
      <c r="P615" t="inlineStr"/>
      <c r="Q615" t="inlineStr"/>
      <c r="R615" t="inlineStr"/>
    </row>
    <row r="616">
      <c r="A616" t="inlineStr"/>
      <c r="B616" t="inlineStr"/>
      <c r="C616" t="inlineStr"/>
      <c r="D616" t="inlineStr"/>
      <c r="E616" t="inlineStr"/>
      <c r="F616" t="inlineStr"/>
      <c r="G616" t="inlineStr"/>
      <c r="H616" t="inlineStr"/>
      <c r="I616" t="inlineStr"/>
      <c r="J616" t="inlineStr"/>
      <c r="K616" t="inlineStr"/>
      <c r="L616" t="inlineStr"/>
      <c r="M616" t="inlineStr"/>
      <c r="N616" t="inlineStr"/>
      <c r="O616" t="inlineStr"/>
      <c r="P616" t="inlineStr"/>
      <c r="Q616" t="inlineStr"/>
      <c r="R616" t="inlineStr"/>
    </row>
    <row r="617">
      <c r="A617" t="inlineStr">
        <is>
          <t>YAZAKI APTunisia S.a.r.l.             Financial Statement Yazaki Standard Version YZK1            Time 03:34:29     Date  06.04.2024</t>
        </is>
      </c>
      <c r="B617" t="inlineStr"/>
      <c r="C617" t="inlineStr"/>
      <c r="D617" t="inlineStr"/>
      <c r="E617" t="inlineStr"/>
      <c r="F617" t="inlineStr"/>
      <c r="G617" t="inlineStr"/>
      <c r="H617" t="inlineStr"/>
      <c r="I617" t="inlineStr"/>
      <c r="J617" t="inlineStr"/>
      <c r="K617" t="inlineStr"/>
      <c r="L617" t="inlineStr"/>
      <c r="M617" t="inlineStr"/>
      <c r="N617" t="inlineStr"/>
      <c r="O617" t="inlineStr"/>
      <c r="P617" t="inlineStr"/>
      <c r="Q617" t="inlineStr"/>
      <c r="R617" t="inlineStr"/>
    </row>
    <row r="618">
      <c r="A618" t="inlineStr">
        <is>
          <t>Bizerte                                                                                           RFBILA00/SMIRANAR Page           4</t>
        </is>
      </c>
      <c r="B618" t="inlineStr"/>
      <c r="C618" t="inlineStr"/>
      <c r="D618" t="inlineStr"/>
      <c r="E618" t="inlineStr"/>
      <c r="F618" t="inlineStr"/>
      <c r="G618" t="inlineStr"/>
      <c r="H618" t="inlineStr"/>
      <c r="I618" t="inlineStr"/>
      <c r="J618" t="inlineStr"/>
      <c r="K618" t="inlineStr"/>
      <c r="L618" t="inlineStr"/>
      <c r="M618" t="inlineStr"/>
      <c r="N618" t="inlineStr"/>
      <c r="O618" t="inlineStr"/>
      <c r="P618" t="inlineStr"/>
      <c r="Q618" t="inlineStr"/>
      <c r="R618" t="inlineStr"/>
    </row>
    <row r="619">
      <c r="A619" t="inlineStr"/>
      <c r="B619" t="inlineStr"/>
      <c r="C619" t="inlineStr"/>
      <c r="D619" t="inlineStr"/>
      <c r="E619" t="inlineStr"/>
      <c r="F619" t="n">
        <v>93</v>
      </c>
      <c r="G619" t="inlineStr">
        <is>
          <t>Business area</t>
        </is>
      </c>
      <c r="H619" t="inlineStr"/>
      <c r="I619" t="inlineStr">
        <is>
          <t>****</t>
        </is>
      </c>
      <c r="J619" t="inlineStr"/>
      <c r="K619" t="inlineStr"/>
      <c r="L619" t="inlineStr"/>
      <c r="M619" t="inlineStr"/>
      <c r="N619" t="inlineStr">
        <is>
          <t>Amounts in</t>
        </is>
      </c>
      <c r="O619" t="inlineStr"/>
      <c r="P619" t="inlineStr"/>
      <c r="Q619" t="inlineStr"/>
      <c r="R619" t="inlineStr"/>
    </row>
    <row r="620">
      <c r="A620" t="inlineStr">
        <is>
          <t>Company code</t>
        </is>
      </c>
      <c r="B620" t="inlineStr"/>
      <c r="C620" t="inlineStr"/>
      <c r="D620" t="inlineStr"/>
      <c r="E620" t="inlineStr"/>
      <c r="F620" t="inlineStr"/>
      <c r="G620" t="inlineStr"/>
      <c r="H620" t="inlineStr"/>
      <c r="I620" t="inlineStr"/>
      <c r="J620" t="inlineStr"/>
      <c r="K620" t="inlineStr"/>
      <c r="L620" t="inlineStr"/>
      <c r="M620" t="inlineStr"/>
      <c r="N620" t="inlineStr"/>
      <c r="O620" t="inlineStr"/>
      <c r="P620" t="inlineStr">
        <is>
          <t>TND</t>
        </is>
      </c>
      <c r="Q620" t="inlineStr"/>
      <c r="R620" t="inlineStr">
        <is>
          <t>*3*</t>
        </is>
      </c>
    </row>
    <row r="621">
      <c r="A621" t="inlineStr"/>
      <c r="B621" t="inlineStr"/>
      <c r="C621" t="inlineStr">
        <is>
          <t>Comp</t>
        </is>
      </c>
      <c r="D621" t="inlineStr">
        <is>
          <t>Bus.</t>
        </is>
      </c>
      <c r="E621" t="inlineStr">
        <is>
          <t>Texts</t>
        </is>
      </c>
      <c r="F621" t="inlineStr"/>
      <c r="G621" t="inlineStr"/>
      <c r="H621" t="inlineStr"/>
      <c r="I621" t="inlineStr"/>
      <c r="J621" t="inlineStr">
        <is>
          <t>Reporting period</t>
        </is>
      </c>
      <c r="K621" t="inlineStr"/>
      <c r="L621" t="inlineStr">
        <is>
          <t>Comparison period</t>
        </is>
      </c>
      <c r="M621" t="inlineStr"/>
      <c r="N621" t="inlineStr"/>
      <c r="O621" t="inlineStr">
        <is>
          <t xml:space="preserve">       Absolute</t>
        </is>
      </c>
      <c r="P621" t="inlineStr"/>
      <c r="Q621" t="inlineStr"/>
      <c r="R621" t="inlineStr"/>
    </row>
    <row r="622">
      <c r="A622" t="inlineStr"/>
      <c r="B622" t="inlineStr">
        <is>
          <t>C</t>
        </is>
      </c>
      <c r="C622" t="inlineStr">
        <is>
          <t>code</t>
        </is>
      </c>
      <c r="D622" t="inlineStr">
        <is>
          <t>area</t>
        </is>
      </c>
      <c r="E622" t="inlineStr"/>
      <c r="F622" t="inlineStr"/>
      <c r="G622" t="inlineStr"/>
      <c r="H622" t="inlineStr"/>
      <c r="I622" t="inlineStr"/>
      <c r="J622" t="inlineStr">
        <is>
          <t>(01.2023-16.2023)</t>
        </is>
      </c>
      <c r="K622" t="inlineStr"/>
      <c r="L622" t="inlineStr">
        <is>
          <t>(012022-162022)</t>
        </is>
      </c>
      <c r="M622" t="inlineStr"/>
      <c r="N622" t="inlineStr"/>
      <c r="O622" t="inlineStr">
        <is>
          <t xml:space="preserve">     difference</t>
        </is>
      </c>
      <c r="P622" t="inlineStr"/>
      <c r="Q622" t="inlineStr">
        <is>
          <t xml:space="preserve">   Rel</t>
        </is>
      </c>
      <c r="R622" t="inlineStr">
        <is>
          <t>*2*</t>
        </is>
      </c>
    </row>
    <row r="623">
      <c r="A623" t="inlineStr"/>
      <c r="B623" t="inlineStr">
        <is>
          <t>F</t>
        </is>
      </c>
      <c r="C623" t="inlineStr"/>
      <c r="D623" t="inlineStr"/>
      <c r="E623" t="inlineStr"/>
      <c r="F623" t="inlineStr"/>
      <c r="G623" t="inlineStr"/>
      <c r="H623" t="inlineStr"/>
      <c r="I623" t="inlineStr"/>
      <c r="J623" t="inlineStr"/>
      <c r="K623" t="inlineStr"/>
      <c r="L623" t="inlineStr"/>
      <c r="M623" t="inlineStr"/>
      <c r="N623" t="inlineStr"/>
      <c r="O623" t="inlineStr"/>
      <c r="P623" t="inlineStr"/>
      <c r="Q623" t="inlineStr">
        <is>
          <t xml:space="preserve">   dif</t>
        </is>
      </c>
      <c r="R623" t="inlineStr"/>
    </row>
    <row r="624">
      <c r="A624" t="inlineStr"/>
      <c r="B624" t="inlineStr"/>
      <c r="C624" t="inlineStr"/>
      <c r="D624" t="inlineStr"/>
      <c r="E624" t="inlineStr">
        <is>
          <t>P&amp;L RESULT</t>
        </is>
      </c>
      <c r="F624" t="inlineStr"/>
      <c r="G624" t="inlineStr"/>
      <c r="H624" t="inlineStr"/>
      <c r="I624" t="inlineStr"/>
      <c r="J624" t="inlineStr"/>
      <c r="K624" t="n">
        <v>11055457.795</v>
      </c>
      <c r="L624" t="inlineStr"/>
      <c r="M624" t="n">
        <v>7490771.773</v>
      </c>
      <c r="N624" t="inlineStr"/>
      <c r="O624" t="n">
        <v>3564686.022</v>
      </c>
      <c r="P624" t="inlineStr"/>
      <c r="Q624" t="inlineStr"/>
      <c r="R624" t="inlineStr">
        <is>
          <t>*1*</t>
        </is>
      </c>
    </row>
    <row r="625">
      <c r="A625" t="inlineStr"/>
      <c r="B625" t="inlineStr"/>
      <c r="C625" t="inlineStr"/>
      <c r="D625" t="inlineStr"/>
      <c r="E625" t="inlineStr"/>
      <c r="F625" t="inlineStr"/>
      <c r="G625" t="inlineStr"/>
      <c r="H625" t="inlineStr"/>
      <c r="I625" t="inlineStr"/>
      <c r="J625" t="inlineStr"/>
      <c r="K625" t="inlineStr"/>
      <c r="L625" t="inlineStr"/>
      <c r="M625" t="inlineStr"/>
      <c r="N625" t="inlineStr"/>
      <c r="O625" t="inlineStr"/>
      <c r="P625" t="inlineStr"/>
      <c r="Q625" t="n">
        <v>36.4</v>
      </c>
      <c r="R625" t="inlineStr"/>
    </row>
    <row r="626">
      <c r="A626" t="inlineStr"/>
      <c r="B626" t="inlineStr"/>
      <c r="C626" t="inlineStr"/>
      <c r="D626" t="inlineStr"/>
      <c r="E626" t="inlineStr"/>
      <c r="F626" t="inlineStr"/>
      <c r="G626" t="inlineStr"/>
      <c r="H626" t="inlineStr"/>
      <c r="I626" t="inlineStr"/>
      <c r="J626" t="inlineStr"/>
      <c r="K626" t="inlineStr"/>
      <c r="L626" t="inlineStr"/>
      <c r="M626" t="inlineStr"/>
      <c r="N626" t="inlineStr"/>
      <c r="O626" t="inlineStr"/>
      <c r="P626" t="inlineStr"/>
      <c r="Q626" t="inlineStr"/>
      <c r="R626" t="inlineStr"/>
    </row>
    <row r="627">
      <c r="A627" t="inlineStr"/>
      <c r="B627" t="inlineStr"/>
      <c r="C627" t="inlineStr"/>
      <c r="D627" t="inlineStr"/>
      <c r="E627" t="inlineStr"/>
      <c r="F627" t="inlineStr"/>
      <c r="G627" t="inlineStr"/>
      <c r="H627" t="inlineStr"/>
      <c r="I627" t="inlineStr"/>
      <c r="J627" t="inlineStr"/>
      <c r="K627" t="inlineStr"/>
      <c r="L627" t="inlineStr"/>
      <c r="M627" t="inlineStr"/>
      <c r="N627" t="inlineStr"/>
      <c r="O627" t="inlineStr"/>
      <c r="P627" t="inlineStr"/>
      <c r="Q627" t="inlineStr"/>
      <c r="R627" t="inlineStr"/>
    </row>
    <row r="628">
      <c r="A628" t="inlineStr"/>
      <c r="B628" t="inlineStr"/>
      <c r="C628" t="inlineStr"/>
      <c r="D628" t="inlineStr"/>
      <c r="E628" t="inlineStr"/>
      <c r="F628" t="inlineStr"/>
      <c r="G628" t="inlineStr"/>
      <c r="H628" t="inlineStr"/>
      <c r="I628" t="inlineStr"/>
      <c r="J628" t="inlineStr"/>
      <c r="K628" t="inlineStr"/>
      <c r="L628" t="inlineStr"/>
      <c r="M628" t="inlineStr"/>
      <c r="N628" t="inlineStr"/>
      <c r="O628" t="inlineStr"/>
      <c r="P628" t="inlineStr"/>
      <c r="Q628" t="inlineStr"/>
      <c r="R628" t="inlineStr"/>
    </row>
    <row r="629">
      <c r="A629" t="inlineStr">
        <is>
          <t>YAZAKI APTunisia S.a.r.l.             Financial Statement Yazaki Standard Version YZK1            Time 03:34:29     Date  06.04.2024</t>
        </is>
      </c>
      <c r="B629" t="inlineStr"/>
      <c r="C629" t="inlineStr"/>
      <c r="D629" t="inlineStr"/>
      <c r="E629" t="inlineStr"/>
      <c r="F629" t="inlineStr"/>
      <c r="G629" t="inlineStr"/>
      <c r="H629" t="inlineStr"/>
      <c r="I629" t="inlineStr"/>
      <c r="J629" t="inlineStr"/>
      <c r="K629" t="inlineStr"/>
      <c r="L629" t="inlineStr"/>
      <c r="M629" t="inlineStr"/>
      <c r="N629" t="inlineStr"/>
      <c r="O629" t="inlineStr"/>
      <c r="P629" t="inlineStr"/>
      <c r="Q629" t="inlineStr"/>
      <c r="R629" t="inlineStr"/>
    </row>
    <row r="630">
      <c r="A630" t="inlineStr">
        <is>
          <t>Bizerte                                                                                           RFBILA00/SMIRANAR Page           5</t>
        </is>
      </c>
      <c r="B630" t="inlineStr"/>
      <c r="C630" t="inlineStr"/>
      <c r="D630" t="inlineStr"/>
      <c r="E630" t="inlineStr"/>
      <c r="F630" t="inlineStr"/>
      <c r="G630" t="inlineStr"/>
      <c r="H630" t="inlineStr"/>
      <c r="I630" t="inlineStr"/>
      <c r="J630" t="inlineStr"/>
      <c r="K630" t="inlineStr"/>
      <c r="L630" t="inlineStr"/>
      <c r="M630" t="inlineStr"/>
      <c r="N630" t="inlineStr"/>
      <c r="O630" t="inlineStr"/>
      <c r="P630" t="inlineStr"/>
      <c r="Q630" t="inlineStr"/>
      <c r="R630" t="inlineStr"/>
    </row>
    <row r="631">
      <c r="A631" t="inlineStr"/>
      <c r="B631" t="inlineStr"/>
      <c r="C631" t="inlineStr"/>
      <c r="D631" t="inlineStr"/>
      <c r="E631" t="inlineStr"/>
      <c r="F631" t="n">
        <v>93</v>
      </c>
      <c r="G631" t="inlineStr">
        <is>
          <t>Business area</t>
        </is>
      </c>
      <c r="H631" t="inlineStr"/>
      <c r="I631" t="inlineStr">
        <is>
          <t>****</t>
        </is>
      </c>
      <c r="J631" t="inlineStr"/>
      <c r="K631" t="inlineStr"/>
      <c r="L631" t="inlineStr"/>
      <c r="M631" t="inlineStr"/>
      <c r="N631" t="inlineStr">
        <is>
          <t>Amounts in</t>
        </is>
      </c>
      <c r="O631" t="inlineStr"/>
      <c r="P631" t="inlineStr"/>
      <c r="Q631" t="inlineStr"/>
      <c r="R631" t="inlineStr"/>
    </row>
    <row r="632">
      <c r="A632" t="inlineStr">
        <is>
          <t>Company code</t>
        </is>
      </c>
      <c r="B632" t="inlineStr"/>
      <c r="C632" t="inlineStr"/>
      <c r="D632" t="inlineStr"/>
      <c r="E632" t="inlineStr"/>
      <c r="F632" t="inlineStr"/>
      <c r="G632" t="inlineStr"/>
      <c r="H632" t="inlineStr"/>
      <c r="I632" t="inlineStr"/>
      <c r="J632" t="inlineStr"/>
      <c r="K632" t="inlineStr"/>
      <c r="L632" t="inlineStr"/>
      <c r="M632" t="inlineStr"/>
      <c r="N632" t="inlineStr"/>
      <c r="O632" t="inlineStr"/>
      <c r="P632" t="inlineStr">
        <is>
          <t>TND</t>
        </is>
      </c>
      <c r="Q632" t="inlineStr"/>
      <c r="R632" t="inlineStr"/>
    </row>
    <row r="633">
      <c r="A633" t="inlineStr"/>
      <c r="B633" t="inlineStr"/>
      <c r="C633" t="inlineStr">
        <is>
          <t>Comp</t>
        </is>
      </c>
      <c r="D633" t="inlineStr">
        <is>
          <t>Bus.</t>
        </is>
      </c>
      <c r="E633" t="inlineStr">
        <is>
          <t>Texts</t>
        </is>
      </c>
      <c r="F633" t="inlineStr"/>
      <c r="G633" t="inlineStr"/>
      <c r="H633" t="inlineStr"/>
      <c r="I633" t="inlineStr"/>
      <c r="J633" t="inlineStr">
        <is>
          <t>Reporting period</t>
        </is>
      </c>
      <c r="K633" t="inlineStr"/>
      <c r="L633" t="inlineStr">
        <is>
          <t>Comparison period</t>
        </is>
      </c>
      <c r="M633" t="inlineStr"/>
      <c r="N633" t="inlineStr"/>
      <c r="O633" t="inlineStr">
        <is>
          <t xml:space="preserve">       Absolute</t>
        </is>
      </c>
      <c r="P633" t="inlineStr"/>
      <c r="Q633" t="inlineStr"/>
      <c r="R633" t="inlineStr"/>
    </row>
    <row r="634">
      <c r="A634" t="inlineStr"/>
      <c r="B634" t="inlineStr">
        <is>
          <t>C</t>
        </is>
      </c>
      <c r="C634" t="inlineStr">
        <is>
          <t>code</t>
        </is>
      </c>
      <c r="D634" t="inlineStr">
        <is>
          <t>area</t>
        </is>
      </c>
      <c r="E634" t="inlineStr"/>
      <c r="F634" t="inlineStr"/>
      <c r="G634" t="inlineStr"/>
      <c r="H634" t="inlineStr"/>
      <c r="I634" t="inlineStr"/>
      <c r="J634" t="inlineStr">
        <is>
          <t>(01.2023-16.2023)</t>
        </is>
      </c>
      <c r="K634" t="inlineStr"/>
      <c r="L634" t="inlineStr">
        <is>
          <t>(012022-162022)</t>
        </is>
      </c>
      <c r="M634" t="inlineStr"/>
      <c r="N634" t="inlineStr"/>
      <c r="O634" t="inlineStr">
        <is>
          <t xml:space="preserve">     difference</t>
        </is>
      </c>
      <c r="P634" t="inlineStr"/>
      <c r="Q634" t="inlineStr">
        <is>
          <t xml:space="preserve">   Rel</t>
        </is>
      </c>
      <c r="R634" t="inlineStr">
        <is>
          <t>Sumtn</t>
        </is>
      </c>
    </row>
    <row r="635">
      <c r="A635" t="inlineStr"/>
      <c r="B635" t="inlineStr">
        <is>
          <t>F</t>
        </is>
      </c>
      <c r="C635" t="inlineStr"/>
      <c r="D635" t="inlineStr"/>
      <c r="E635" t="inlineStr"/>
      <c r="F635" t="inlineStr"/>
      <c r="G635" t="inlineStr"/>
      <c r="H635" t="inlineStr"/>
      <c r="I635" t="inlineStr"/>
      <c r="J635" t="inlineStr"/>
      <c r="K635" t="inlineStr"/>
      <c r="L635" t="inlineStr"/>
      <c r="M635" t="inlineStr"/>
      <c r="N635" t="inlineStr"/>
      <c r="O635" t="inlineStr"/>
      <c r="P635" t="inlineStr"/>
      <c r="Q635" t="inlineStr">
        <is>
          <t xml:space="preserve">   dif</t>
        </is>
      </c>
      <c r="R635" t="inlineStr">
        <is>
          <t>level</t>
        </is>
      </c>
    </row>
    <row r="636">
      <c r="A636" t="inlineStr"/>
      <c r="B636" t="inlineStr"/>
      <c r="C636" t="inlineStr"/>
      <c r="D636" t="inlineStr"/>
      <c r="E636" t="inlineStr">
        <is>
          <t>PROFIT</t>
        </is>
      </c>
      <c r="F636" t="inlineStr"/>
      <c r="G636" t="inlineStr"/>
      <c r="H636" t="inlineStr"/>
      <c r="I636" t="inlineStr"/>
      <c r="J636" t="inlineStr"/>
      <c r="K636" t="n">
        <v>-11055457.795</v>
      </c>
      <c r="L636" t="inlineStr"/>
      <c r="M636" t="n">
        <v>-7490771.773</v>
      </c>
      <c r="N636" t="inlineStr"/>
      <c r="O636" t="n">
        <v>-3564686.022</v>
      </c>
      <c r="P636" t="inlineStr"/>
      <c r="Q636" t="inlineStr"/>
      <c r="R636" t="inlineStr"/>
    </row>
    <row r="637">
      <c r="A637" t="inlineStr"/>
      <c r="B637" t="inlineStr"/>
      <c r="C637" t="inlineStr"/>
      <c r="D637" t="inlineStr"/>
      <c r="E637" t="inlineStr"/>
      <c r="F637" t="inlineStr"/>
      <c r="G637" t="inlineStr"/>
      <c r="H637" t="inlineStr"/>
      <c r="I637" t="inlineStr"/>
      <c r="J637" t="inlineStr"/>
      <c r="K637" t="inlineStr"/>
      <c r="L637" t="inlineStr"/>
      <c r="M637" t="inlineStr"/>
      <c r="N637" t="inlineStr"/>
      <c r="O637" t="inlineStr"/>
      <c r="P637" t="inlineStr"/>
      <c r="Q637" t="n">
        <v>-36.4</v>
      </c>
      <c r="R637" t="inlineStr">
        <is>
          <t>*1*</t>
        </is>
      </c>
    </row>
    <row r="638">
      <c r="A638" t="inlineStr"/>
      <c r="B638" t="inlineStr"/>
      <c r="C638" t="inlineStr"/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/>
      <c r="N638" t="inlineStr"/>
      <c r="O638" t="inlineStr"/>
      <c r="P638" t="inlineStr"/>
      <c r="Q638" t="inlineStr"/>
      <c r="R638" t="inlineStr"/>
    </row>
    <row r="639">
      <c r="A639" t="inlineStr"/>
      <c r="B639" t="inlineStr"/>
      <c r="C639" t="inlineStr"/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  <c r="R639" t="inlineStr"/>
    </row>
    <row r="640">
      <c r="A640" t="inlineStr"/>
      <c r="B640" t="inlineStr"/>
      <c r="C640" t="inlineStr"/>
      <c r="D640" t="inlineStr"/>
      <c r="E640" t="inlineStr"/>
      <c r="F640" t="inlineStr"/>
      <c r="G640" t="inlineStr"/>
      <c r="H640" t="inlineStr"/>
      <c r="I640" t="inlineStr"/>
      <c r="J640" t="inlineStr"/>
      <c r="K640" t="inlineStr"/>
      <c r="L640" t="inlineStr"/>
      <c r="M640" t="inlineStr"/>
      <c r="N640" t="inlineStr"/>
      <c r="O640" t="inlineStr"/>
      <c r="P640" t="inlineStr"/>
      <c r="Q640" t="inlineStr"/>
      <c r="R640" t="inlineStr"/>
    </row>
    <row r="641">
      <c r="A641" t="inlineStr">
        <is>
          <t>YAZAKI APTunisia S.a.r.l.             Financial Statement Yazaki Standard Version YZK1            Time 03:34:29     Date  06.04.2024</t>
        </is>
      </c>
      <c r="B641" t="inlineStr"/>
      <c r="C641" t="inlineStr"/>
      <c r="D641" t="inlineStr"/>
      <c r="E641" t="inlineStr"/>
      <c r="F641" t="inlineStr"/>
      <c r="G641" t="inlineStr"/>
      <c r="H641" t="inlineStr"/>
      <c r="I641" t="inlineStr"/>
      <c r="J641" t="inlineStr"/>
      <c r="K641" t="inlineStr"/>
      <c r="L641" t="inlineStr"/>
      <c r="M641" t="inlineStr"/>
      <c r="N641" t="inlineStr"/>
      <c r="O641" t="inlineStr"/>
      <c r="P641" t="inlineStr"/>
      <c r="Q641" t="inlineStr"/>
      <c r="R641" t="inlineStr"/>
    </row>
    <row r="642">
      <c r="A642" t="inlineStr">
        <is>
          <t>Bizerte                                                                                           RFBILA00/SMIRANAR Page           6</t>
        </is>
      </c>
      <c r="B642" t="inlineStr"/>
      <c r="C642" t="inlineStr"/>
      <c r="D642" t="inlineStr"/>
      <c r="E642" t="inlineStr"/>
      <c r="F642" t="inlineStr"/>
      <c r="G642" t="inlineStr"/>
      <c r="H642" t="inlineStr"/>
      <c r="I642" t="inlineStr"/>
      <c r="J642" t="inlineStr"/>
      <c r="K642" t="inlineStr"/>
      <c r="L642" t="inlineStr"/>
      <c r="M642" t="inlineStr"/>
      <c r="N642" t="inlineStr"/>
      <c r="O642" t="inlineStr"/>
      <c r="P642" t="inlineStr"/>
      <c r="Q642" t="inlineStr"/>
      <c r="R642" t="inlineStr"/>
    </row>
    <row r="643">
      <c r="A643" t="inlineStr"/>
      <c r="B643" t="inlineStr"/>
      <c r="C643" t="inlineStr"/>
      <c r="D643" t="inlineStr"/>
      <c r="E643" t="inlineStr"/>
      <c r="F643" t="n">
        <v>93</v>
      </c>
      <c r="G643" t="inlineStr">
        <is>
          <t>Business area</t>
        </is>
      </c>
      <c r="H643" t="inlineStr"/>
      <c r="I643" t="inlineStr">
        <is>
          <t>****</t>
        </is>
      </c>
      <c r="J643" t="inlineStr"/>
      <c r="K643" t="inlineStr"/>
      <c r="L643" t="inlineStr"/>
      <c r="M643" t="inlineStr"/>
      <c r="N643" t="inlineStr">
        <is>
          <t>Amounts in</t>
        </is>
      </c>
      <c r="O643" t="inlineStr"/>
      <c r="P643" t="inlineStr"/>
      <c r="Q643" t="inlineStr"/>
      <c r="R643" t="inlineStr"/>
    </row>
    <row r="644">
      <c r="A644" t="inlineStr">
        <is>
          <t>Company code</t>
        </is>
      </c>
      <c r="B644" t="inlineStr"/>
      <c r="C644" t="inlineStr"/>
      <c r="D644" t="inlineStr"/>
      <c r="E644" t="inlineStr"/>
      <c r="F644" t="inlineStr"/>
      <c r="G644" t="inlineStr"/>
      <c r="H644" t="inlineStr"/>
      <c r="I644" t="inlineStr"/>
      <c r="J644" t="inlineStr"/>
      <c r="K644" t="inlineStr"/>
      <c r="L644" t="inlineStr"/>
      <c r="M644" t="inlineStr"/>
      <c r="N644" t="inlineStr"/>
      <c r="O644" t="inlineStr"/>
      <c r="P644" t="inlineStr">
        <is>
          <t>TND</t>
        </is>
      </c>
      <c r="Q644" t="inlineStr"/>
      <c r="R644" t="inlineStr"/>
    </row>
    <row r="645">
      <c r="A645" t="inlineStr"/>
      <c r="B645" t="inlineStr"/>
      <c r="C645" t="inlineStr">
        <is>
          <t>Comp</t>
        </is>
      </c>
      <c r="D645" t="inlineStr">
        <is>
          <t>Bus.</t>
        </is>
      </c>
      <c r="E645" t="inlineStr">
        <is>
          <t>Texts</t>
        </is>
      </c>
      <c r="F645" t="inlineStr"/>
      <c r="G645" t="inlineStr"/>
      <c r="H645" t="inlineStr"/>
      <c r="I645" t="inlineStr"/>
      <c r="J645" t="inlineStr">
        <is>
          <t>Reporting period</t>
        </is>
      </c>
      <c r="K645" t="inlineStr"/>
      <c r="L645" t="inlineStr">
        <is>
          <t>Comparison period</t>
        </is>
      </c>
      <c r="M645" t="inlineStr"/>
      <c r="N645" t="inlineStr"/>
      <c r="O645" t="inlineStr">
        <is>
          <t xml:space="preserve">       Absolute</t>
        </is>
      </c>
      <c r="P645" t="inlineStr"/>
      <c r="Q645" t="inlineStr"/>
      <c r="R645" t="inlineStr"/>
    </row>
    <row r="646">
      <c r="A646" t="inlineStr"/>
      <c r="B646" t="inlineStr">
        <is>
          <t>C</t>
        </is>
      </c>
      <c r="C646" t="inlineStr">
        <is>
          <t>code</t>
        </is>
      </c>
      <c r="D646" t="inlineStr">
        <is>
          <t>area</t>
        </is>
      </c>
      <c r="E646" t="inlineStr"/>
      <c r="F646" t="inlineStr"/>
      <c r="G646" t="inlineStr"/>
      <c r="H646" t="inlineStr"/>
      <c r="I646" t="inlineStr"/>
      <c r="J646" t="inlineStr">
        <is>
          <t>(01.2023-16.2023)</t>
        </is>
      </c>
      <c r="K646" t="inlineStr"/>
      <c r="L646" t="inlineStr">
        <is>
          <t>(012022-162022)</t>
        </is>
      </c>
      <c r="M646" t="inlineStr"/>
      <c r="N646" t="inlineStr"/>
      <c r="O646" t="inlineStr">
        <is>
          <t xml:space="preserve">     difference</t>
        </is>
      </c>
      <c r="P646" t="inlineStr"/>
      <c r="Q646" t="inlineStr">
        <is>
          <t xml:space="preserve">   Rel</t>
        </is>
      </c>
      <c r="R646" t="inlineStr">
        <is>
          <t>Sumtn</t>
        </is>
      </c>
    </row>
    <row r="647">
      <c r="A647" t="inlineStr"/>
      <c r="B647" t="inlineStr">
        <is>
          <t>F</t>
        </is>
      </c>
      <c r="C647" t="inlineStr"/>
      <c r="D647" t="inlineStr"/>
      <c r="E647" t="inlineStr"/>
      <c r="F647" t="inlineStr"/>
      <c r="G647" t="inlineStr"/>
      <c r="H647" t="inlineStr"/>
      <c r="I647" t="inlineStr"/>
      <c r="J647" t="inlineStr"/>
      <c r="K647" t="inlineStr"/>
      <c r="L647" t="inlineStr"/>
      <c r="M647" t="inlineStr"/>
      <c r="N647" t="inlineStr"/>
      <c r="O647" t="inlineStr"/>
      <c r="P647" t="inlineStr"/>
      <c r="Q647" t="inlineStr">
        <is>
          <t xml:space="preserve">   dif</t>
        </is>
      </c>
      <c r="R647" t="inlineStr">
        <is>
          <t>level</t>
        </is>
      </c>
    </row>
    <row r="648">
      <c r="A648" t="inlineStr"/>
      <c r="B648" t="inlineStr"/>
      <c r="C648" t="inlineStr"/>
      <c r="D648" t="inlineStr"/>
      <c r="E648" t="inlineStr">
        <is>
          <t>X-Accounts, Y- Account, Z-Accounts</t>
        </is>
      </c>
      <c r="F648" t="inlineStr"/>
      <c r="G648" t="inlineStr"/>
      <c r="H648" t="inlineStr"/>
      <c r="I648" t="inlineStr"/>
      <c r="J648" t="inlineStr"/>
      <c r="K648" t="inlineStr"/>
      <c r="L648" t="inlineStr"/>
      <c r="M648" t="inlineStr"/>
      <c r="N648" t="inlineStr"/>
      <c r="O648" t="inlineStr"/>
      <c r="P648" t="inlineStr"/>
      <c r="Q648" t="inlineStr"/>
      <c r="R648" t="inlineStr"/>
    </row>
    <row r="649">
      <c r="A649" t="inlineStr"/>
      <c r="B649" t="inlineStr"/>
      <c r="C649" t="n">
        <v>93</v>
      </c>
      <c r="D649" t="inlineStr"/>
      <c r="E649" t="inlineStr">
        <is>
          <t>X161600</t>
        </is>
      </c>
      <c r="F649" t="inlineStr"/>
      <c r="G649" t="inlineStr"/>
      <c r="H649" t="inlineStr">
        <is>
          <t>Specific Provision for Bad Debts</t>
        </is>
      </c>
      <c r="I649" t="inlineStr"/>
      <c r="J649" t="inlineStr"/>
      <c r="K649" t="n">
        <v>-486165.122</v>
      </c>
      <c r="L649" t="inlineStr"/>
      <c r="M649" t="n">
        <v>-486165.122</v>
      </c>
      <c r="N649" t="inlineStr"/>
      <c r="O649" t="n">
        <v>0</v>
      </c>
      <c r="P649" t="inlineStr"/>
      <c r="Q649" t="inlineStr"/>
      <c r="R649" t="inlineStr">
        <is>
          <t>*1*</t>
        </is>
      </c>
    </row>
    <row r="650">
      <c r="A650" t="inlineStr"/>
      <c r="B650" t="inlineStr"/>
      <c r="C650" t="n">
        <v>93</v>
      </c>
      <c r="D650" t="inlineStr"/>
      <c r="E650" t="inlineStr">
        <is>
          <t>X186500</t>
        </is>
      </c>
      <c r="F650" t="inlineStr"/>
      <c r="G650" t="inlineStr"/>
      <c r="H650" t="inlineStr">
        <is>
          <t>Prepayments</t>
        </is>
      </c>
      <c r="I650" t="inlineStr"/>
      <c r="J650" t="inlineStr"/>
      <c r="K650" t="n">
        <v>4945269.695</v>
      </c>
      <c r="L650" t="inlineStr"/>
      <c r="M650" t="n">
        <v>5673761.641</v>
      </c>
      <c r="N650" t="inlineStr"/>
      <c r="O650" t="n">
        <v>-728491.946</v>
      </c>
      <c r="P650" t="inlineStr"/>
      <c r="Q650" t="inlineStr"/>
      <c r="R650" t="inlineStr"/>
    </row>
    <row r="651">
      <c r="A651" t="inlineStr"/>
      <c r="B651" t="inlineStr"/>
      <c r="C651" t="n">
        <v>93</v>
      </c>
      <c r="D651" t="inlineStr"/>
      <c r="E651" t="inlineStr">
        <is>
          <t>X188000</t>
        </is>
      </c>
      <c r="F651" t="inlineStr"/>
      <c r="G651" t="inlineStr"/>
      <c r="H651" t="inlineStr">
        <is>
          <t>Deposits Paid</t>
        </is>
      </c>
      <c r="I651" t="inlineStr"/>
      <c r="J651" t="inlineStr"/>
      <c r="K651" t="n">
        <v>2530393.839</v>
      </c>
      <c r="L651" t="inlineStr"/>
      <c r="M651" t="n">
        <v>2532019.281</v>
      </c>
      <c r="N651" t="inlineStr"/>
      <c r="O651" t="n">
        <v>-1625.442</v>
      </c>
      <c r="P651" t="inlineStr"/>
      <c r="Q651" t="inlineStr"/>
      <c r="R651" t="inlineStr"/>
    </row>
    <row r="652">
      <c r="A652" t="inlineStr"/>
      <c r="B652" t="inlineStr"/>
      <c r="C652" t="n">
        <v>93</v>
      </c>
      <c r="D652" t="inlineStr"/>
      <c r="E652" t="inlineStr">
        <is>
          <t>X189000</t>
        </is>
      </c>
      <c r="F652" t="inlineStr"/>
      <c r="G652" t="inlineStr"/>
      <c r="H652" t="inlineStr">
        <is>
          <t>Other Debtors</t>
        </is>
      </c>
      <c r="I652" t="inlineStr"/>
      <c r="J652" t="inlineStr"/>
      <c r="K652" t="n">
        <v>486165.122</v>
      </c>
      <c r="L652" t="inlineStr"/>
      <c r="M652" t="n">
        <v>486165.122</v>
      </c>
      <c r="N652" t="inlineStr"/>
      <c r="O652" t="n">
        <v>0</v>
      </c>
      <c r="P652" t="inlineStr"/>
      <c r="Q652" t="inlineStr"/>
      <c r="R652" t="inlineStr">
        <is>
          <t>X189000</t>
        </is>
      </c>
    </row>
    <row r="653">
      <c r="A653" t="inlineStr"/>
      <c r="B653" t="inlineStr"/>
      <c r="C653" t="n">
        <v>93</v>
      </c>
      <c r="D653" t="inlineStr"/>
      <c r="E653" t="inlineStr">
        <is>
          <t>X212000</t>
        </is>
      </c>
      <c r="F653" t="inlineStr"/>
      <c r="G653" t="inlineStr"/>
      <c r="H653" t="inlineStr">
        <is>
          <t>Fixed Assets at Cost - Buildings</t>
        </is>
      </c>
      <c r="I653" t="inlineStr"/>
      <c r="J653" t="inlineStr"/>
      <c r="K653" t="n">
        <v>0.011</v>
      </c>
      <c r="L653" t="inlineStr"/>
      <c r="M653" t="n">
        <v>0.011</v>
      </c>
      <c r="N653" t="inlineStr"/>
      <c r="O653" t="n">
        <v>0</v>
      </c>
      <c r="P653" t="inlineStr"/>
      <c r="Q653" t="inlineStr"/>
      <c r="R653" t="inlineStr">
        <is>
          <t>X212000</t>
        </is>
      </c>
    </row>
    <row r="654">
      <c r="A654" t="inlineStr"/>
      <c r="B654" t="inlineStr"/>
      <c r="C654" t="n">
        <v>93</v>
      </c>
      <c r="D654" t="inlineStr"/>
      <c r="E654" t="inlineStr">
        <is>
          <t>X214000</t>
        </is>
      </c>
      <c r="F654" t="inlineStr"/>
      <c r="G654" t="inlineStr"/>
      <c r="H654" t="inlineStr">
        <is>
          <t>Fixed Assets at Cost - Mach and Equip (</t>
        </is>
      </c>
      <c r="I654" t="inlineStr"/>
      <c r="J654" t="inlineStr"/>
      <c r="K654" t="n">
        <v>0.023</v>
      </c>
      <c r="L654" t="inlineStr"/>
      <c r="M654" t="n">
        <v>0.023</v>
      </c>
      <c r="N654" t="inlineStr"/>
      <c r="O654" t="n">
        <v>0</v>
      </c>
      <c r="P654" t="inlineStr"/>
      <c r="Q654" t="inlineStr"/>
      <c r="R654" t="inlineStr">
        <is>
          <t>X214000</t>
        </is>
      </c>
    </row>
    <row r="655">
      <c r="A655" t="inlineStr"/>
      <c r="B655" t="inlineStr"/>
      <c r="C655" t="n">
        <v>93</v>
      </c>
      <c r="D655" t="inlineStr"/>
      <c r="E655" t="inlineStr">
        <is>
          <t>X214100</t>
        </is>
      </c>
      <c r="F655" t="inlineStr"/>
      <c r="G655" t="inlineStr"/>
      <c r="H655" t="inlineStr">
        <is>
          <t>Fixed Assets at Cost - Mach and Equip (</t>
        </is>
      </c>
      <c r="I655" t="inlineStr"/>
      <c r="J655" t="inlineStr"/>
      <c r="K655" t="n">
        <v>-42692.144</v>
      </c>
      <c r="L655" t="inlineStr"/>
      <c r="M655" t="n">
        <v>-22083.174</v>
      </c>
      <c r="N655" t="inlineStr"/>
      <c r="O655" t="n">
        <v>-20608.97</v>
      </c>
      <c r="P655" t="inlineStr"/>
      <c r="Q655" t="inlineStr"/>
      <c r="R655" t="inlineStr">
        <is>
          <t>X214100</t>
        </is>
      </c>
    </row>
    <row r="656">
      <c r="A656" t="inlineStr"/>
      <c r="B656" t="inlineStr"/>
      <c r="C656" t="n">
        <v>93</v>
      </c>
      <c r="D656" t="inlineStr"/>
      <c r="E656" t="inlineStr">
        <is>
          <t>X214500</t>
        </is>
      </c>
      <c r="F656" t="inlineStr"/>
      <c r="G656" t="inlineStr"/>
      <c r="H656" t="inlineStr">
        <is>
          <t>Fixed Assets at Cost - Computer Equipme</t>
        </is>
      </c>
      <c r="I656" t="inlineStr"/>
      <c r="J656" t="inlineStr"/>
      <c r="K656" t="n">
        <v>-70.83499999999999</v>
      </c>
      <c r="L656" t="inlineStr"/>
      <c r="M656" t="n">
        <v>-141.675</v>
      </c>
      <c r="N656" t="inlineStr"/>
      <c r="O656" t="n">
        <v>70.84</v>
      </c>
      <c r="P656" t="inlineStr"/>
      <c r="Q656" t="n">
        <v>-93.3</v>
      </c>
      <c r="R656" t="inlineStr">
        <is>
          <t>X214500</t>
        </is>
      </c>
    </row>
    <row r="657">
      <c r="A657" t="inlineStr"/>
      <c r="B657" t="inlineStr"/>
      <c r="C657" t="n">
        <v>93</v>
      </c>
      <c r="D657" t="inlineStr"/>
      <c r="E657" t="inlineStr">
        <is>
          <t>X216000</t>
        </is>
      </c>
      <c r="F657" t="inlineStr"/>
      <c r="G657" t="inlineStr"/>
      <c r="H657" t="inlineStr">
        <is>
          <t>Fixed Assets at Cost - Transportation E</t>
        </is>
      </c>
      <c r="I657" t="inlineStr"/>
      <c r="J657" t="inlineStr"/>
      <c r="K657" t="n">
        <v>-2552.41</v>
      </c>
      <c r="L657" t="inlineStr"/>
      <c r="M657" t="n">
        <v>-2552.41</v>
      </c>
      <c r="N657" t="inlineStr"/>
      <c r="O657" t="n">
        <v>0</v>
      </c>
      <c r="P657" t="inlineStr"/>
      <c r="Q657" t="n">
        <v>50</v>
      </c>
      <c r="R657" t="inlineStr">
        <is>
          <t>X216000</t>
        </is>
      </c>
    </row>
    <row r="658">
      <c r="A658" t="inlineStr"/>
      <c r="B658" t="inlineStr"/>
      <c r="C658" t="n">
        <v>93</v>
      </c>
      <c r="D658" t="inlineStr"/>
      <c r="E658" t="inlineStr">
        <is>
          <t>X217000</t>
        </is>
      </c>
      <c r="F658" t="inlineStr"/>
      <c r="G658" t="inlineStr"/>
      <c r="H658" t="inlineStr">
        <is>
          <t>Fixed Assets at Cost - Leased Assets</t>
        </is>
      </c>
      <c r="I658" t="inlineStr"/>
      <c r="J658" t="inlineStr"/>
      <c r="K658" t="n">
        <v>0.045</v>
      </c>
      <c r="L658" t="inlineStr"/>
      <c r="M658" t="n">
        <v>0.045</v>
      </c>
      <c r="N658" t="inlineStr"/>
      <c r="O658" t="n">
        <v>0</v>
      </c>
      <c r="P658" t="inlineStr"/>
      <c r="Q658" t="inlineStr"/>
      <c r="R658" t="inlineStr">
        <is>
          <t>X217000</t>
        </is>
      </c>
    </row>
    <row r="659">
      <c r="A659" t="inlineStr"/>
      <c r="B659" t="inlineStr"/>
      <c r="C659" t="n">
        <v>93</v>
      </c>
      <c r="D659" t="inlineStr"/>
      <c r="E659" t="inlineStr">
        <is>
          <t>X217100</t>
        </is>
      </c>
      <c r="F659" t="inlineStr"/>
      <c r="G659" t="inlineStr"/>
      <c r="H659" t="inlineStr">
        <is>
          <t>Leased Assets - RoU</t>
        </is>
      </c>
      <c r="I659" t="inlineStr"/>
      <c r="J659" t="inlineStr"/>
      <c r="K659" t="n">
        <v>-39903015.33</v>
      </c>
      <c r="L659" t="inlineStr"/>
      <c r="M659" t="n">
        <v>-39881941.69</v>
      </c>
      <c r="N659" t="inlineStr"/>
      <c r="O659" t="n">
        <v>-21073.64</v>
      </c>
      <c r="P659" t="inlineStr"/>
      <c r="Q659" t="inlineStr"/>
      <c r="R659" t="inlineStr">
        <is>
          <t>X217100</t>
        </is>
      </c>
    </row>
    <row r="660">
      <c r="A660" t="inlineStr"/>
      <c r="B660" t="inlineStr"/>
      <c r="C660" t="n">
        <v>93</v>
      </c>
      <c r="D660" t="inlineStr"/>
      <c r="E660" t="inlineStr">
        <is>
          <t>X217710</t>
        </is>
      </c>
      <c r="F660" t="inlineStr"/>
      <c r="G660" t="inlineStr"/>
      <c r="H660" t="inlineStr">
        <is>
          <t>Leased Car Assets - RoU</t>
        </is>
      </c>
      <c r="I660" t="inlineStr"/>
      <c r="J660" t="inlineStr"/>
      <c r="K660" t="n">
        <v>-855204.88</v>
      </c>
      <c r="L660" t="inlineStr"/>
      <c r="M660" t="n">
        <v>101818.13</v>
      </c>
      <c r="N660" t="inlineStr"/>
      <c r="O660" t="n">
        <v>-957023.01</v>
      </c>
      <c r="P660" t="inlineStr"/>
      <c r="Q660" t="inlineStr"/>
      <c r="R660" t="inlineStr">
        <is>
          <t>X217710</t>
        </is>
      </c>
    </row>
    <row r="661">
      <c r="A661" t="inlineStr"/>
      <c r="B661" t="inlineStr"/>
      <c r="C661" t="n">
        <v>93</v>
      </c>
      <c r="D661" t="inlineStr"/>
      <c r="E661" t="inlineStr">
        <is>
          <t>X218000</t>
        </is>
      </c>
      <c r="F661" t="inlineStr"/>
      <c r="G661" t="inlineStr"/>
      <c r="H661" t="inlineStr">
        <is>
          <t>Fixed Assets at Cost - Moulding Dies</t>
        </is>
      </c>
      <c r="I661" t="inlineStr"/>
      <c r="J661" t="inlineStr"/>
      <c r="K661" t="n">
        <v>-0.013</v>
      </c>
      <c r="L661" t="inlineStr"/>
      <c r="M661" t="n">
        <v>-0.013</v>
      </c>
      <c r="N661" t="inlineStr"/>
      <c r="O661" t="n">
        <v>0</v>
      </c>
      <c r="P661" t="inlineStr"/>
      <c r="Q661" t="inlineStr"/>
      <c r="R661" t="inlineStr">
        <is>
          <t>X218000</t>
        </is>
      </c>
    </row>
    <row r="662">
      <c r="A662" t="inlineStr"/>
      <c r="B662" t="inlineStr"/>
      <c r="C662" t="n">
        <v>93</v>
      </c>
      <c r="D662" t="inlineStr"/>
      <c r="E662" t="inlineStr">
        <is>
          <t>X222000</t>
        </is>
      </c>
      <c r="F662" t="inlineStr"/>
      <c r="G662" t="inlineStr"/>
      <c r="H662" t="inlineStr">
        <is>
          <t>Accumulated Depreciation - Buildings</t>
        </is>
      </c>
      <c r="I662" t="inlineStr"/>
      <c r="J662" t="inlineStr"/>
      <c r="K662" t="n">
        <v>36783.136</v>
      </c>
      <c r="L662" t="inlineStr"/>
      <c r="M662" t="n">
        <v>-45341.408</v>
      </c>
      <c r="N662" t="inlineStr"/>
      <c r="O662" t="n">
        <v>82124.54399999999</v>
      </c>
      <c r="P662" t="inlineStr"/>
      <c r="Q662" t="inlineStr"/>
      <c r="R662" t="inlineStr">
        <is>
          <t>X222000</t>
        </is>
      </c>
    </row>
    <row r="663">
      <c r="A663" t="inlineStr"/>
      <c r="B663" t="inlineStr"/>
      <c r="C663" t="n">
        <v>93</v>
      </c>
      <c r="D663" t="inlineStr"/>
      <c r="E663" t="inlineStr">
        <is>
          <t>X223000</t>
        </is>
      </c>
      <c r="F663" t="inlineStr"/>
      <c r="G663" t="inlineStr"/>
      <c r="H663" t="inlineStr">
        <is>
          <t>Accumuated Depreciation - Leasehold Imp</t>
        </is>
      </c>
      <c r="I663" t="inlineStr"/>
      <c r="J663" t="inlineStr"/>
      <c r="K663" t="n">
        <v>139176.444</v>
      </c>
      <c r="L663" t="inlineStr"/>
      <c r="M663" t="n">
        <v>124230.396</v>
      </c>
      <c r="N663" t="inlineStr"/>
      <c r="O663" t="n">
        <v>14946.048</v>
      </c>
      <c r="P663" t="inlineStr"/>
      <c r="Q663" t="n">
        <v>181.1</v>
      </c>
      <c r="R663" t="inlineStr">
        <is>
          <t>X223000</t>
        </is>
      </c>
    </row>
    <row r="664">
      <c r="A664" t="inlineStr"/>
      <c r="B664" t="inlineStr"/>
      <c r="C664" t="n">
        <v>93</v>
      </c>
      <c r="D664" t="inlineStr"/>
      <c r="E664" t="inlineStr">
        <is>
          <t>X224000</t>
        </is>
      </c>
      <c r="F664" t="inlineStr"/>
      <c r="G664" t="inlineStr"/>
      <c r="H664" t="inlineStr">
        <is>
          <t>Accumulated Depreciation - Mach and Equ</t>
        </is>
      </c>
      <c r="I664" t="inlineStr"/>
      <c r="J664" t="inlineStr"/>
      <c r="K664" t="n">
        <v>15929.694</v>
      </c>
      <c r="L664" t="inlineStr"/>
      <c r="M664" t="n">
        <v>10137.08</v>
      </c>
      <c r="N664" t="inlineStr"/>
      <c r="O664" t="n">
        <v>5792.614</v>
      </c>
      <c r="P664" t="inlineStr"/>
      <c r="Q664" t="n">
        <v>12</v>
      </c>
      <c r="R664" t="inlineStr">
        <is>
          <t>X224000</t>
        </is>
      </c>
    </row>
    <row r="665">
      <c r="A665" t="inlineStr"/>
      <c r="B665" t="inlineStr"/>
      <c r="C665" t="n">
        <v>93</v>
      </c>
      <c r="D665" t="inlineStr"/>
      <c r="E665" t="inlineStr">
        <is>
          <t>X224100</t>
        </is>
      </c>
      <c r="F665" t="inlineStr"/>
      <c r="G665" t="inlineStr"/>
      <c r="H665" t="inlineStr">
        <is>
          <t>Accumulated Depreciation - Mach and Equ</t>
        </is>
      </c>
      <c r="I665" t="inlineStr"/>
      <c r="J665" t="inlineStr"/>
      <c r="K665" t="n">
        <v>5813751.9</v>
      </c>
      <c r="L665" t="inlineStr"/>
      <c r="M665" t="n">
        <v>2356022.372</v>
      </c>
      <c r="N665" t="inlineStr"/>
      <c r="O665" t="n">
        <v>3457729.528</v>
      </c>
      <c r="P665" t="inlineStr"/>
      <c r="Q665" t="n">
        <v>57.1</v>
      </c>
      <c r="R665" t="inlineStr">
        <is>
          <t>X224100</t>
        </is>
      </c>
    </row>
    <row r="666">
      <c r="A666" t="inlineStr"/>
      <c r="B666" t="inlineStr"/>
      <c r="C666" t="n">
        <v>93</v>
      </c>
      <c r="D666" t="inlineStr"/>
      <c r="E666" t="inlineStr">
        <is>
          <t>X224101</t>
        </is>
      </c>
      <c r="F666" t="inlineStr"/>
      <c r="G666" t="inlineStr"/>
      <c r="H666" t="inlineStr">
        <is>
          <t>Accumulated Impairment - Mach and Equip</t>
        </is>
      </c>
      <c r="I666" t="inlineStr"/>
      <c r="J666" t="inlineStr"/>
      <c r="K666" t="n">
        <v>33292.689</v>
      </c>
      <c r="L666" t="inlineStr"/>
      <c r="M666" t="n">
        <v>33292.689</v>
      </c>
      <c r="N666" t="inlineStr"/>
      <c r="O666" t="n">
        <v>0</v>
      </c>
      <c r="P666" t="inlineStr"/>
      <c r="Q666" t="n">
        <v>146.8</v>
      </c>
      <c r="R666" t="inlineStr">
        <is>
          <t>X224101</t>
        </is>
      </c>
    </row>
    <row r="667">
      <c r="A667" t="inlineStr"/>
      <c r="B667" t="inlineStr"/>
      <c r="C667" t="n">
        <v>93</v>
      </c>
      <c r="D667" t="inlineStr"/>
      <c r="E667" t="inlineStr">
        <is>
          <t>X224500</t>
        </is>
      </c>
      <c r="F667" t="inlineStr"/>
      <c r="G667" t="inlineStr"/>
      <c r="H667" t="inlineStr">
        <is>
          <t>Accumulated Depreciation - Computer Equ</t>
        </is>
      </c>
      <c r="I667" t="inlineStr"/>
      <c r="J667" t="inlineStr"/>
      <c r="K667" t="n">
        <v>365676.088</v>
      </c>
      <c r="L667" t="inlineStr"/>
      <c r="M667" t="n">
        <v>149789.741</v>
      </c>
      <c r="N667" t="inlineStr"/>
      <c r="O667" t="n">
        <v>215886.347</v>
      </c>
      <c r="P667" t="inlineStr"/>
      <c r="Q667" t="inlineStr"/>
      <c r="R667" t="inlineStr">
        <is>
          <t>X224500</t>
        </is>
      </c>
    </row>
    <row r="668">
      <c r="A668" t="inlineStr"/>
      <c r="B668" t="inlineStr"/>
      <c r="C668" t="n">
        <v>93</v>
      </c>
      <c r="D668" t="inlineStr"/>
      <c r="E668" t="inlineStr">
        <is>
          <t>X224501</t>
        </is>
      </c>
      <c r="F668" t="inlineStr"/>
      <c r="G668" t="inlineStr"/>
      <c r="H668" t="inlineStr">
        <is>
          <t>Accumulated Impairment - Furniture and</t>
        </is>
      </c>
      <c r="I668" t="inlineStr"/>
      <c r="J668" t="inlineStr"/>
      <c r="K668" t="n">
        <v>4045.06</v>
      </c>
      <c r="L668" t="inlineStr"/>
      <c r="M668" t="n">
        <v>5087.28</v>
      </c>
      <c r="N668" t="inlineStr"/>
      <c r="O668" t="n">
        <v>-1042.22</v>
      </c>
      <c r="P668" t="inlineStr"/>
      <c r="Q668" t="n">
        <v>144.1</v>
      </c>
      <c r="R668" t="inlineStr">
        <is>
          <t>X224501</t>
        </is>
      </c>
    </row>
    <row r="669">
      <c r="A669" t="inlineStr"/>
      <c r="B669" t="inlineStr"/>
      <c r="C669" t="n">
        <v>93</v>
      </c>
      <c r="D669" t="inlineStr"/>
      <c r="E669" t="inlineStr">
        <is>
          <t>X225000</t>
        </is>
      </c>
      <c r="F669" t="inlineStr"/>
      <c r="G669" t="inlineStr"/>
      <c r="H669" t="inlineStr">
        <is>
          <t>Accumulated Depreciation - Furniture an</t>
        </is>
      </c>
      <c r="I669" t="inlineStr"/>
      <c r="J669" t="inlineStr"/>
      <c r="K669" t="n">
        <v>63370.741</v>
      </c>
      <c r="L669" t="inlineStr"/>
      <c r="M669" t="n">
        <v>54914.386</v>
      </c>
      <c r="N669" t="inlineStr"/>
      <c r="O669" t="n">
        <v>8456.355</v>
      </c>
      <c r="P669" t="inlineStr"/>
      <c r="Q669" t="n">
        <v>-20.5</v>
      </c>
      <c r="R669" t="inlineStr">
        <is>
          <t>X225000</t>
        </is>
      </c>
    </row>
    <row r="670">
      <c r="A670" t="inlineStr"/>
      <c r="B670" t="inlineStr"/>
      <c r="C670" t="n">
        <v>93</v>
      </c>
      <c r="D670" t="inlineStr"/>
      <c r="E670" t="inlineStr">
        <is>
          <t>X225001</t>
        </is>
      </c>
      <c r="F670" t="inlineStr"/>
      <c r="G670" t="inlineStr"/>
      <c r="H670" t="inlineStr">
        <is>
          <t>Accumulated Impairment - Computer Equip</t>
        </is>
      </c>
      <c r="I670" t="inlineStr"/>
      <c r="J670" t="inlineStr"/>
      <c r="K670" t="n">
        <v>8695.308000000001</v>
      </c>
      <c r="L670" t="inlineStr"/>
      <c r="M670" t="n">
        <v>8695.308000000001</v>
      </c>
      <c r="N670" t="inlineStr"/>
      <c r="O670" t="n">
        <v>0</v>
      </c>
      <c r="P670" t="inlineStr"/>
      <c r="Q670" t="n">
        <v>15.4</v>
      </c>
      <c r="R670" t="inlineStr">
        <is>
          <t>X225001</t>
        </is>
      </c>
    </row>
    <row r="671">
      <c r="A671" t="inlineStr"/>
      <c r="B671" t="inlineStr"/>
      <c r="C671" t="n">
        <v>93</v>
      </c>
      <c r="D671" t="inlineStr"/>
      <c r="E671" t="inlineStr">
        <is>
          <t>X226000</t>
        </is>
      </c>
      <c r="F671" t="inlineStr"/>
      <c r="G671" t="inlineStr"/>
      <c r="H671" t="inlineStr">
        <is>
          <t>Accumulated Depreciation - Transportati</t>
        </is>
      </c>
      <c r="I671" t="inlineStr"/>
      <c r="J671" t="inlineStr"/>
      <c r="K671" t="n">
        <v>222538.169</v>
      </c>
      <c r="L671" t="inlineStr"/>
      <c r="M671" t="n">
        <v>277232.104</v>
      </c>
      <c r="N671" t="inlineStr"/>
      <c r="O671" t="n">
        <v>-54693.935</v>
      </c>
      <c r="P671" t="inlineStr"/>
      <c r="Q671" t="inlineStr"/>
      <c r="R671" t="inlineStr">
        <is>
          <t>X226000</t>
        </is>
      </c>
    </row>
    <row r="672">
      <c r="A672" t="inlineStr"/>
      <c r="B672" t="inlineStr"/>
      <c r="C672" t="n">
        <v>93</v>
      </c>
      <c r="D672" t="inlineStr"/>
      <c r="E672" t="inlineStr">
        <is>
          <t>X227100</t>
        </is>
      </c>
      <c r="F672" t="inlineStr"/>
      <c r="G672" t="inlineStr"/>
      <c r="H672" t="inlineStr">
        <is>
          <t>Acc Amortisation Leased Assets - RoU</t>
        </is>
      </c>
      <c r="I672" t="inlineStr"/>
      <c r="J672" t="inlineStr"/>
      <c r="K672" t="n">
        <v>14981063.61</v>
      </c>
      <c r="L672" t="inlineStr"/>
      <c r="M672" t="n">
        <v>10946075.76</v>
      </c>
      <c r="N672" t="inlineStr"/>
      <c r="O672" t="n">
        <v>4034987.85</v>
      </c>
      <c r="P672" t="inlineStr"/>
      <c r="Q672" t="n">
        <v>-19.7</v>
      </c>
      <c r="R672" t="inlineStr">
        <is>
          <t>X227100</t>
        </is>
      </c>
    </row>
    <row r="673">
      <c r="A673" t="inlineStr"/>
      <c r="B673" t="inlineStr"/>
      <c r="C673" t="n">
        <v>93</v>
      </c>
      <c r="D673" t="inlineStr"/>
      <c r="E673" t="inlineStr">
        <is>
          <t>X227710</t>
        </is>
      </c>
      <c r="F673" t="inlineStr"/>
      <c r="G673" t="inlineStr"/>
      <c r="H673" t="inlineStr">
        <is>
          <t>Accumilated Amortisation Leased Car</t>
        </is>
      </c>
      <c r="I673" t="inlineStr"/>
      <c r="J673" t="inlineStr"/>
      <c r="K673" t="n">
        <v>105615.15</v>
      </c>
      <c r="L673" t="inlineStr"/>
      <c r="M673" t="n">
        <v>-155649.65</v>
      </c>
      <c r="N673" t="inlineStr"/>
      <c r="O673" t="n">
        <v>261264.8</v>
      </c>
      <c r="P673" t="inlineStr"/>
      <c r="Q673" t="inlineStr"/>
      <c r="R673" t="inlineStr">
        <is>
          <t>X227710</t>
        </is>
      </c>
    </row>
    <row r="674">
      <c r="A674" t="inlineStr"/>
      <c r="B674" t="inlineStr"/>
      <c r="C674" t="n">
        <v>93</v>
      </c>
      <c r="D674" t="inlineStr"/>
      <c r="E674" t="inlineStr">
        <is>
          <t>X229500</t>
        </is>
      </c>
      <c r="F674" t="inlineStr"/>
      <c r="G674" t="inlineStr"/>
      <c r="H674" t="inlineStr">
        <is>
          <t>Accumulated Depreciation -Low Val Asset</t>
        </is>
      </c>
      <c r="I674" t="inlineStr"/>
      <c r="J674" t="inlineStr"/>
      <c r="K674" t="n">
        <v>1165438.497</v>
      </c>
      <c r="L674" t="inlineStr"/>
      <c r="M674" t="n">
        <v>1114688.013</v>
      </c>
      <c r="N674" t="inlineStr"/>
      <c r="O674" t="n">
        <v>50750.484</v>
      </c>
      <c r="P674" t="inlineStr"/>
      <c r="Q674" t="inlineStr"/>
      <c r="R674" t="inlineStr">
        <is>
          <t>X229500</t>
        </is>
      </c>
    </row>
    <row r="675">
      <c r="A675" t="inlineStr"/>
      <c r="B675" t="inlineStr"/>
      <c r="C675" t="n">
        <v>93</v>
      </c>
      <c r="D675" t="inlineStr"/>
      <c r="E675" t="inlineStr">
        <is>
          <t>X231000</t>
        </is>
      </c>
      <c r="F675" t="inlineStr"/>
      <c r="G675" t="inlineStr"/>
      <c r="H675" t="inlineStr">
        <is>
          <t>Intangible Assets at Cost - Software Li</t>
        </is>
      </c>
      <c r="I675" t="inlineStr"/>
      <c r="J675" t="inlineStr"/>
      <c r="K675" t="n">
        <v>-0.002</v>
      </c>
      <c r="L675" t="inlineStr"/>
      <c r="M675" t="n">
        <v>24.998</v>
      </c>
      <c r="N675" t="inlineStr"/>
      <c r="O675" t="n">
        <v>-25</v>
      </c>
      <c r="P675" t="inlineStr"/>
      <c r="Q675" t="n">
        <v>4.6</v>
      </c>
      <c r="R675" t="inlineStr">
        <is>
          <t>X231000</t>
        </is>
      </c>
    </row>
    <row r="676">
      <c r="A676" t="inlineStr"/>
      <c r="B676" t="inlineStr"/>
      <c r="C676" t="n">
        <v>93</v>
      </c>
      <c r="D676" t="inlineStr"/>
      <c r="E676" t="inlineStr">
        <is>
          <t>X231500</t>
        </is>
      </c>
      <c r="F676" t="inlineStr"/>
      <c r="G676" t="inlineStr"/>
      <c r="H676" t="inlineStr">
        <is>
          <t>Intangible Assets at Cost - ERP Softwar</t>
        </is>
      </c>
      <c r="I676" t="inlineStr"/>
      <c r="J676" t="inlineStr"/>
      <c r="K676" t="n">
        <v>-0.005</v>
      </c>
      <c r="L676" t="inlineStr"/>
      <c r="M676" t="n">
        <v>-0.005</v>
      </c>
      <c r="N676" t="inlineStr"/>
      <c r="O676" t="n">
        <v>0</v>
      </c>
      <c r="P676" t="inlineStr"/>
      <c r="Q676" t="n">
        <v>-100</v>
      </c>
      <c r="R676" t="inlineStr">
        <is>
          <t>X231500</t>
        </is>
      </c>
    </row>
    <row r="677">
      <c r="A677" t="inlineStr"/>
      <c r="B677" t="inlineStr"/>
      <c r="C677" t="n">
        <v>93</v>
      </c>
      <c r="D677" t="inlineStr"/>
      <c r="E677" t="inlineStr">
        <is>
          <t>X241000</t>
        </is>
      </c>
      <c r="F677" t="inlineStr"/>
      <c r="G677" t="inlineStr"/>
      <c r="H677" t="inlineStr">
        <is>
          <t>Accumulated Amortisation - Software Lic</t>
        </is>
      </c>
      <c r="I677" t="inlineStr"/>
      <c r="J677" t="inlineStr"/>
      <c r="K677" t="n">
        <v>-0.011</v>
      </c>
      <c r="L677" t="inlineStr"/>
      <c r="M677" t="n">
        <v>-25.011</v>
      </c>
      <c r="N677" t="inlineStr"/>
      <c r="O677" t="n">
        <v>25</v>
      </c>
      <c r="P677" t="inlineStr"/>
      <c r="Q677" t="inlineStr"/>
      <c r="R677" t="inlineStr">
        <is>
          <t>X241000</t>
        </is>
      </c>
    </row>
    <row r="678">
      <c r="A678" t="inlineStr"/>
      <c r="B678" t="inlineStr"/>
      <c r="C678" t="n">
        <v>93</v>
      </c>
      <c r="D678" t="inlineStr"/>
      <c r="E678" t="inlineStr">
        <is>
          <t>X241500</t>
        </is>
      </c>
      <c r="F678" t="inlineStr"/>
      <c r="G678" t="inlineStr"/>
      <c r="H678" t="inlineStr">
        <is>
          <t>Accumulated Amortisation - ERP Software</t>
        </is>
      </c>
      <c r="I678" t="inlineStr"/>
      <c r="J678" t="inlineStr"/>
      <c r="K678" t="n">
        <v>-0.006</v>
      </c>
      <c r="L678" t="inlineStr"/>
      <c r="M678" t="n">
        <v>-0.006</v>
      </c>
      <c r="N678" t="inlineStr"/>
      <c r="O678" t="n">
        <v>0</v>
      </c>
      <c r="P678" t="inlineStr"/>
      <c r="Q678" t="n">
        <v>100</v>
      </c>
      <c r="R678" t="inlineStr">
        <is>
          <t>X241500</t>
        </is>
      </c>
    </row>
    <row r="679">
      <c r="A679" t="inlineStr"/>
      <c r="B679" t="inlineStr"/>
      <c r="C679" t="n">
        <v>93</v>
      </c>
      <c r="D679" t="inlineStr"/>
      <c r="E679" t="inlineStr">
        <is>
          <t>X242000</t>
        </is>
      </c>
      <c r="F679" t="inlineStr"/>
      <c r="G679" t="inlineStr"/>
      <c r="H679" t="inlineStr">
        <is>
          <t>Accumulated Amortisation - Goodwill</t>
        </is>
      </c>
      <c r="I679" t="inlineStr"/>
      <c r="J679" t="inlineStr"/>
      <c r="K679" t="n">
        <v>-592156.95</v>
      </c>
      <c r="L679" t="inlineStr"/>
      <c r="M679" t="n">
        <v>-592156.95</v>
      </c>
      <c r="N679" t="inlineStr"/>
      <c r="O679" t="n">
        <v>0</v>
      </c>
      <c r="P679" t="inlineStr"/>
      <c r="Q679" t="inlineStr"/>
      <c r="R679" t="inlineStr">
        <is>
          <t>X242000</t>
        </is>
      </c>
    </row>
    <row r="680">
      <c r="A680" t="inlineStr"/>
      <c r="B680" t="inlineStr"/>
      <c r="C680" t="n">
        <v>93</v>
      </c>
      <c r="D680" t="inlineStr"/>
      <c r="E680" t="inlineStr">
        <is>
          <t>X242001</t>
        </is>
      </c>
      <c r="F680" t="inlineStr"/>
      <c r="G680" t="inlineStr"/>
      <c r="H680" t="inlineStr">
        <is>
          <t>Accumulated Impairment - Goodwill</t>
        </is>
      </c>
      <c r="I680" t="inlineStr"/>
      <c r="J680" t="inlineStr"/>
      <c r="K680" t="n">
        <v>592156.95</v>
      </c>
      <c r="L680" t="inlineStr"/>
      <c r="M680" t="n">
        <v>592156.95</v>
      </c>
      <c r="N680" t="inlineStr"/>
      <c r="O680" t="n">
        <v>0</v>
      </c>
      <c r="P680" t="inlineStr"/>
      <c r="Q680" t="inlineStr"/>
      <c r="R680" t="inlineStr">
        <is>
          <t>X242001</t>
        </is>
      </c>
    </row>
    <row r="681">
      <c r="A681" t="inlineStr"/>
      <c r="B681" t="inlineStr"/>
      <c r="C681" t="n">
        <v>93</v>
      </c>
      <c r="D681" t="inlineStr"/>
      <c r="E681" t="inlineStr">
        <is>
          <t>X270000</t>
        </is>
      </c>
      <c r="F681" t="inlineStr"/>
      <c r="G681" t="inlineStr"/>
      <c r="H681" t="inlineStr">
        <is>
          <t>Long Term Deferred Taxation asset</t>
        </is>
      </c>
      <c r="I681" t="inlineStr"/>
      <c r="J681" t="inlineStr"/>
      <c r="K681" t="n">
        <v>-3622839</v>
      </c>
      <c r="L681" t="inlineStr"/>
      <c r="M681" t="n">
        <v>-2897843</v>
      </c>
      <c r="N681" t="inlineStr"/>
      <c r="O681" t="n">
        <v>-724996</v>
      </c>
      <c r="P681" t="inlineStr"/>
      <c r="Q681" t="inlineStr"/>
      <c r="R681" t="inlineStr">
        <is>
          <t>X270000</t>
        </is>
      </c>
    </row>
    <row r="682">
      <c r="A682" t="inlineStr"/>
      <c r="B682" t="inlineStr"/>
      <c r="C682" t="n">
        <v>93</v>
      </c>
      <c r="D682" t="inlineStr"/>
      <c r="E682" t="inlineStr">
        <is>
          <t>X361000</t>
        </is>
      </c>
      <c r="F682" t="inlineStr"/>
      <c r="G682" t="inlineStr"/>
      <c r="H682" t="inlineStr">
        <is>
          <t>Accounts Payable</t>
        </is>
      </c>
      <c r="I682" t="inlineStr"/>
      <c r="J682" t="inlineStr"/>
      <c r="K682" t="n">
        <v>0</v>
      </c>
      <c r="L682" t="inlineStr"/>
      <c r="M682" t="n">
        <v>5676559.152</v>
      </c>
      <c r="N682" t="inlineStr"/>
      <c r="O682" t="n">
        <v>-5676559.152</v>
      </c>
      <c r="P682" t="inlineStr"/>
      <c r="Q682" t="inlineStr"/>
      <c r="R682" t="inlineStr">
        <is>
          <t>X361000</t>
        </is>
      </c>
    </row>
    <row r="683">
      <c r="A683" t="inlineStr"/>
      <c r="B683" t="inlineStr"/>
      <c r="C683" t="n">
        <v>93</v>
      </c>
      <c r="D683" t="inlineStr"/>
      <c r="E683" t="inlineStr">
        <is>
          <t>X382009</t>
        </is>
      </c>
      <c r="F683" t="inlineStr"/>
      <c r="G683" t="inlineStr"/>
      <c r="H683" t="inlineStr">
        <is>
          <t>Other Accrued Expenses</t>
        </is>
      </c>
      <c r="I683" t="inlineStr"/>
      <c r="J683" t="inlineStr"/>
      <c r="K683" t="n">
        <v>-898791.882</v>
      </c>
      <c r="L683" t="inlineStr"/>
      <c r="M683" t="n">
        <v>0</v>
      </c>
      <c r="N683" t="inlineStr"/>
      <c r="O683" t="n">
        <v>-898791.882</v>
      </c>
      <c r="P683" t="inlineStr"/>
      <c r="Q683" t="inlineStr"/>
      <c r="R683" t="inlineStr">
        <is>
          <t>X382009</t>
        </is>
      </c>
    </row>
    <row r="684">
      <c r="A684" t="inlineStr"/>
      <c r="B684" t="inlineStr"/>
      <c r="C684" t="n">
        <v>93</v>
      </c>
      <c r="D684" t="inlineStr"/>
      <c r="E684" t="inlineStr">
        <is>
          <t>X382015</t>
        </is>
      </c>
      <c r="F684" t="inlineStr"/>
      <c r="G684" t="inlineStr"/>
      <c r="H684" t="inlineStr">
        <is>
          <t>Overhead costs accruals</t>
        </is>
      </c>
      <c r="I684" t="inlineStr"/>
      <c r="J684" t="inlineStr"/>
      <c r="K684" t="n">
        <v>7310701.678</v>
      </c>
      <c r="L684" t="inlineStr"/>
      <c r="M684" t="n">
        <v>0</v>
      </c>
      <c r="N684" t="inlineStr"/>
      <c r="O684" t="n">
        <v>7310701.678</v>
      </c>
      <c r="P684" t="inlineStr"/>
      <c r="Q684" t="inlineStr"/>
      <c r="R684" t="inlineStr">
        <is>
          <t>X382015</t>
        </is>
      </c>
    </row>
    <row r="685">
      <c r="A685" t="inlineStr"/>
      <c r="B685" t="inlineStr"/>
      <c r="C685" t="n">
        <v>93</v>
      </c>
      <c r="D685" t="inlineStr"/>
      <c r="E685" t="inlineStr">
        <is>
          <t>X412000</t>
        </is>
      </c>
      <c r="F685" t="inlineStr"/>
      <c r="G685" t="inlineStr"/>
      <c r="H685" t="inlineStr">
        <is>
          <t>Finance Leases</t>
        </is>
      </c>
      <c r="I685" t="inlineStr"/>
      <c r="J685" t="inlineStr"/>
      <c r="K685" t="n">
        <v>17752723.039</v>
      </c>
      <c r="L685" t="inlineStr"/>
      <c r="M685" t="n">
        <v>21346537.78</v>
      </c>
      <c r="N685" t="inlineStr"/>
      <c r="O685" t="n">
        <v>-3593814.741</v>
      </c>
      <c r="P685" t="inlineStr"/>
      <c r="Q685" t="n">
        <v>-7.7</v>
      </c>
      <c r="R685" t="inlineStr">
        <is>
          <t>X412000</t>
        </is>
      </c>
    </row>
    <row r="686">
      <c r="A686" t="inlineStr"/>
      <c r="B686" t="inlineStr"/>
      <c r="C686" t="n">
        <v>93</v>
      </c>
      <c r="D686" t="inlineStr"/>
      <c r="E686" t="inlineStr">
        <is>
          <t>X452000</t>
        </is>
      </c>
      <c r="F686" t="inlineStr"/>
      <c r="G686" t="inlineStr"/>
      <c r="H686" t="inlineStr">
        <is>
          <t>Retained earnings</t>
        </is>
      </c>
      <c r="I686" t="inlineStr"/>
      <c r="J686" t="inlineStr"/>
      <c r="K686" t="n">
        <v>-7865680.133</v>
      </c>
      <c r="L686" t="inlineStr"/>
      <c r="M686" t="n">
        <v>-7300843.709</v>
      </c>
      <c r="N686" t="inlineStr"/>
      <c r="O686" t="n">
        <v>-564836.424</v>
      </c>
      <c r="P686" t="inlineStr"/>
      <c r="Q686" t="inlineStr"/>
      <c r="R686" t="inlineStr">
        <is>
          <t>X452000</t>
        </is>
      </c>
    </row>
    <row r="687">
      <c r="A687" t="inlineStr"/>
      <c r="B687" t="inlineStr"/>
      <c r="C687" t="n">
        <v>93</v>
      </c>
      <c r="D687" t="inlineStr"/>
      <c r="E687" t="inlineStr">
        <is>
          <t>X453011</t>
        </is>
      </c>
      <c r="F687" t="inlineStr"/>
      <c r="G687" t="inlineStr"/>
      <c r="H687" t="inlineStr">
        <is>
          <t>Reserve Translation- Fixed Assets Reval</t>
        </is>
      </c>
      <c r="I687" t="inlineStr"/>
      <c r="J687" t="inlineStr"/>
      <c r="K687" t="n">
        <v>460372</v>
      </c>
      <c r="L687" t="inlineStr"/>
      <c r="M687" t="n">
        <v>460372</v>
      </c>
      <c r="N687" t="inlineStr"/>
      <c r="O687" t="n">
        <v>0</v>
      </c>
      <c r="P687" t="inlineStr"/>
      <c r="Q687" t="n">
        <v>-8.300000000000001</v>
      </c>
      <c r="R687" t="inlineStr">
        <is>
          <t>X453011</t>
        </is>
      </c>
    </row>
    <row r="688">
      <c r="A688" t="inlineStr"/>
      <c r="B688" t="inlineStr"/>
      <c r="C688" t="n">
        <v>93</v>
      </c>
      <c r="D688" t="inlineStr"/>
      <c r="E688" t="inlineStr">
        <is>
          <t>X665000</t>
        </is>
      </c>
      <c r="F688" t="inlineStr"/>
      <c r="G688" t="inlineStr"/>
      <c r="H688" t="inlineStr">
        <is>
          <t>Offset Purchasing Account</t>
        </is>
      </c>
      <c r="I688" t="inlineStr"/>
      <c r="J688" t="inlineStr"/>
      <c r="K688" t="n">
        <v>-181589542.087</v>
      </c>
      <c r="L688" t="inlineStr"/>
      <c r="M688" t="n">
        <v>-167644019.358</v>
      </c>
      <c r="N688" t="inlineStr"/>
      <c r="O688" t="n">
        <v>-13945522.729</v>
      </c>
      <c r="P688" t="inlineStr"/>
      <c r="Q688" t="n">
        <v>14.8</v>
      </c>
      <c r="R688" t="inlineStr">
        <is>
          <t>X665000</t>
        </is>
      </c>
    </row>
    <row r="689">
      <c r="A689" t="inlineStr"/>
      <c r="B689" t="inlineStr"/>
      <c r="C689" t="n">
        <v>93</v>
      </c>
      <c r="D689" t="inlineStr"/>
      <c r="E689" t="inlineStr">
        <is>
          <t>X699100</t>
        </is>
      </c>
      <c r="F689" t="inlineStr"/>
      <c r="G689" t="inlineStr"/>
      <c r="H689" t="inlineStr">
        <is>
          <t>Purch. Freight account</t>
        </is>
      </c>
      <c r="I689" t="inlineStr"/>
      <c r="J689" t="inlineStr"/>
      <c r="K689" t="n">
        <v>6497489.518</v>
      </c>
      <c r="L689" t="inlineStr"/>
      <c r="M689" t="n">
        <v>5657375.47</v>
      </c>
      <c r="N689" t="inlineStr"/>
      <c r="O689" t="n">
        <v>840114.048</v>
      </c>
      <c r="P689" t="inlineStr"/>
      <c r="Q689" t="n">
        <v>7.7</v>
      </c>
      <c r="R689" t="inlineStr">
        <is>
          <t>X699100</t>
        </is>
      </c>
    </row>
    <row r="690">
      <c r="A690" t="inlineStr"/>
      <c r="B690" t="inlineStr"/>
      <c r="C690" t="n">
        <v>93</v>
      </c>
      <c r="D690" t="inlineStr"/>
      <c r="E690" t="inlineStr">
        <is>
          <t>X699300</t>
        </is>
      </c>
      <c r="F690" t="inlineStr"/>
      <c r="G690" t="inlineStr"/>
      <c r="H690" t="inlineStr">
        <is>
          <t>Purchasing AC Raw Materials</t>
        </is>
      </c>
      <c r="I690" t="inlineStr"/>
      <c r="J690" t="inlineStr"/>
      <c r="K690" t="n">
        <v>173171383.622</v>
      </c>
      <c r="L690" t="inlineStr"/>
      <c r="M690" t="n">
        <v>160759728.174</v>
      </c>
      <c r="N690" t="inlineStr"/>
      <c r="O690" t="n">
        <v>12411655.448</v>
      </c>
      <c r="P690" t="inlineStr"/>
      <c r="Q690" t="n">
        <v>150.3</v>
      </c>
      <c r="R690" t="inlineStr">
        <is>
          <t>X699300</t>
        </is>
      </c>
    </row>
    <row r="691">
      <c r="A691" t="inlineStr"/>
      <c r="B691" t="inlineStr"/>
      <c r="C691" t="n">
        <v>93</v>
      </c>
      <c r="D691" t="inlineStr"/>
      <c r="E691" t="inlineStr">
        <is>
          <t>X699400</t>
        </is>
      </c>
      <c r="F691" t="inlineStr"/>
      <c r="G691" t="inlineStr"/>
      <c r="H691" t="inlineStr">
        <is>
          <t>Purchasing AC Semi-finished goods</t>
        </is>
      </c>
      <c r="I691" t="inlineStr"/>
      <c r="J691" t="inlineStr"/>
      <c r="K691" t="n">
        <v>835556.2120000001</v>
      </c>
      <c r="L691" t="inlineStr"/>
      <c r="M691" t="n">
        <v>333865.74</v>
      </c>
      <c r="N691" t="inlineStr"/>
      <c r="O691" t="n">
        <v>501690.472</v>
      </c>
      <c r="P691" t="inlineStr"/>
      <c r="Q691" t="n">
        <v>21.5</v>
      </c>
      <c r="R691" t="inlineStr">
        <is>
          <t>X699400</t>
        </is>
      </c>
    </row>
    <row r="692">
      <c r="A692" t="inlineStr"/>
      <c r="B692" t="inlineStr"/>
      <c r="C692" t="n">
        <v>93</v>
      </c>
      <c r="D692" t="inlineStr"/>
      <c r="E692" t="inlineStr">
        <is>
          <t>X699500</t>
        </is>
      </c>
      <c r="F692" t="inlineStr"/>
      <c r="G692" t="inlineStr"/>
      <c r="H692" t="inlineStr">
        <is>
          <t>Purchasing AC Finished Goods</t>
        </is>
      </c>
      <c r="I692" t="inlineStr"/>
      <c r="J692" t="inlineStr"/>
      <c r="K692" t="n">
        <v>1085112.735</v>
      </c>
      <c r="L692" t="inlineStr"/>
      <c r="M692" t="n">
        <v>893049.974</v>
      </c>
      <c r="N692" t="inlineStr"/>
      <c r="O692" t="n">
        <v>192062.761</v>
      </c>
      <c r="P692" t="inlineStr"/>
      <c r="Q692" t="n">
        <v>-100</v>
      </c>
      <c r="R692" t="inlineStr">
        <is>
          <t>X699500</t>
        </is>
      </c>
    </row>
    <row r="693">
      <c r="A693" t="inlineStr"/>
      <c r="B693" t="inlineStr"/>
      <c r="C693" t="n">
        <v>93</v>
      </c>
      <c r="D693" t="inlineStr"/>
      <c r="E693" t="inlineStr">
        <is>
          <t>X771000</t>
        </is>
      </c>
      <c r="F693" t="inlineStr"/>
      <c r="G693" t="inlineStr"/>
      <c r="H693" t="inlineStr">
        <is>
          <t>Auto - Vehicle Leasing Costs - Private</t>
        </is>
      </c>
      <c r="I693" t="inlineStr"/>
      <c r="J693" t="inlineStr"/>
      <c r="K693" t="n">
        <v>63158.43</v>
      </c>
      <c r="L693" t="inlineStr"/>
      <c r="M693" t="n">
        <v>484130.88</v>
      </c>
      <c r="N693" t="inlineStr"/>
      <c r="O693" t="n">
        <v>-420972.45</v>
      </c>
      <c r="P693" t="inlineStr"/>
      <c r="Q693" t="n">
        <v>-100</v>
      </c>
      <c r="R693" t="inlineStr">
        <is>
          <t>X771000</t>
        </is>
      </c>
    </row>
    <row r="694">
      <c r="A694" t="inlineStr"/>
      <c r="B694" t="inlineStr"/>
      <c r="C694" t="n">
        <v>93</v>
      </c>
      <c r="D694" t="inlineStr"/>
      <c r="E694" t="inlineStr">
        <is>
          <t>X811000</t>
        </is>
      </c>
      <c r="F694" t="inlineStr"/>
      <c r="G694" t="inlineStr"/>
      <c r="H694" t="inlineStr">
        <is>
          <t>Site - Rent</t>
        </is>
      </c>
      <c r="I694" t="inlineStr"/>
      <c r="J694" t="inlineStr"/>
      <c r="K694" t="n">
        <v>4639187.347</v>
      </c>
      <c r="L694" t="inlineStr"/>
      <c r="M694" t="n">
        <v>2953238.58</v>
      </c>
      <c r="N694" t="inlineStr"/>
      <c r="O694" t="n">
        <v>1685948.767</v>
      </c>
      <c r="P694" t="inlineStr"/>
      <c r="Q694" t="n">
        <v>-459.3</v>
      </c>
      <c r="R694" t="inlineStr">
        <is>
          <t>X811000</t>
        </is>
      </c>
    </row>
    <row r="695">
      <c r="A695" t="inlineStr"/>
      <c r="B695" t="inlineStr"/>
      <c r="C695" t="n">
        <v>93</v>
      </c>
      <c r="D695" t="inlineStr"/>
      <c r="E695" t="inlineStr">
        <is>
          <t>X831500</t>
        </is>
      </c>
      <c r="F695" t="inlineStr"/>
      <c r="G695" t="inlineStr"/>
      <c r="H695" t="inlineStr">
        <is>
          <t>Office - Low Value Asset Depreciation</t>
        </is>
      </c>
      <c r="I695" t="inlineStr"/>
      <c r="J695" t="inlineStr"/>
      <c r="K695" t="n">
        <v>-55185.979</v>
      </c>
      <c r="L695" t="inlineStr"/>
      <c r="M695" t="n">
        <v>15361.22</v>
      </c>
      <c r="N695" t="inlineStr"/>
      <c r="O695" t="n">
        <v>-70547.19899999999</v>
      </c>
      <c r="P695" t="inlineStr"/>
      <c r="Q695" t="n">
        <v>-1431</v>
      </c>
      <c r="R695" t="inlineStr">
        <is>
          <t>X831500</t>
        </is>
      </c>
    </row>
    <row r="696">
      <c r="A696" t="inlineStr"/>
      <c r="B696" t="inlineStr"/>
      <c r="C696" t="n">
        <v>93</v>
      </c>
      <c r="D696" t="inlineStr"/>
      <c r="E696" t="inlineStr">
        <is>
          <t>X842000</t>
        </is>
      </c>
      <c r="F696" t="inlineStr"/>
      <c r="G696" t="inlineStr"/>
      <c r="H696" t="inlineStr">
        <is>
          <t>Depreciation - Buildings</t>
        </is>
      </c>
      <c r="I696" t="inlineStr"/>
      <c r="J696" t="inlineStr"/>
      <c r="K696" t="n">
        <v>-82124.54399999999</v>
      </c>
      <c r="L696" t="inlineStr"/>
      <c r="M696" t="n">
        <v>6170.008</v>
      </c>
      <c r="N696" t="inlineStr"/>
      <c r="O696" t="n">
        <v>-88294.552</v>
      </c>
      <c r="P696" t="inlineStr"/>
      <c r="Q696" t="inlineStr"/>
      <c r="R696" t="inlineStr">
        <is>
          <t>X842000</t>
        </is>
      </c>
    </row>
    <row r="697">
      <c r="A697" t="inlineStr"/>
      <c r="B697" t="inlineStr"/>
      <c r="C697" t="n">
        <v>93</v>
      </c>
      <c r="D697" t="inlineStr"/>
      <c r="E697" t="inlineStr">
        <is>
          <t>X843000</t>
        </is>
      </c>
      <c r="F697" t="inlineStr"/>
      <c r="G697" t="inlineStr"/>
      <c r="H697" t="inlineStr">
        <is>
          <t>Depreciation - Leasehold Improvements</t>
        </is>
      </c>
      <c r="I697" t="inlineStr"/>
      <c r="J697" t="inlineStr"/>
      <c r="K697" t="n">
        <v>-14946.048</v>
      </c>
      <c r="L697" t="inlineStr"/>
      <c r="M697" t="n">
        <v>-14946.05</v>
      </c>
      <c r="N697" t="inlineStr"/>
      <c r="O697" t="n">
        <v>0.002</v>
      </c>
      <c r="P697" t="inlineStr"/>
      <c r="Q697" t="inlineStr"/>
      <c r="R697" t="inlineStr">
        <is>
          <t>X843000</t>
        </is>
      </c>
    </row>
    <row r="698">
      <c r="A698" t="inlineStr"/>
      <c r="B698" t="inlineStr"/>
      <c r="C698" t="n">
        <v>93</v>
      </c>
      <c r="D698" t="inlineStr"/>
      <c r="E698" t="inlineStr">
        <is>
          <t>X844000</t>
        </is>
      </c>
      <c r="F698" t="inlineStr"/>
      <c r="G698" t="inlineStr"/>
      <c r="H698" t="inlineStr">
        <is>
          <t>Depreciation - Machinery and Equipment</t>
        </is>
      </c>
      <c r="I698" t="inlineStr"/>
      <c r="J698" t="inlineStr"/>
      <c r="K698" t="n">
        <v>-5792.614</v>
      </c>
      <c r="L698" t="inlineStr"/>
      <c r="M698" t="n">
        <v>-5792.617</v>
      </c>
      <c r="N698" t="inlineStr"/>
      <c r="O698" t="n">
        <v>0.003</v>
      </c>
      <c r="P698" t="inlineStr"/>
      <c r="Q698" t="n">
        <v>-71.7</v>
      </c>
      <c r="R698" t="inlineStr">
        <is>
          <t>X844000</t>
        </is>
      </c>
    </row>
    <row r="699">
      <c r="A699" t="inlineStr"/>
      <c r="B699" t="inlineStr"/>
      <c r="C699" t="n">
        <v>93</v>
      </c>
      <c r="D699" t="inlineStr"/>
      <c r="E699" t="inlineStr">
        <is>
          <t>X844100</t>
        </is>
      </c>
      <c r="F699" t="inlineStr"/>
      <c r="G699" t="inlineStr"/>
      <c r="H699" t="inlineStr">
        <is>
          <t>Depreciation - Machinery and Equipment</t>
        </is>
      </c>
      <c r="I699" t="inlineStr"/>
      <c r="J699" t="inlineStr"/>
      <c r="K699" t="n">
        <v>-3543635.346</v>
      </c>
      <c r="L699" t="inlineStr"/>
      <c r="M699" t="n">
        <v>-2063934.218</v>
      </c>
      <c r="N699" t="inlineStr"/>
      <c r="O699" t="n">
        <v>-1479701.128</v>
      </c>
      <c r="P699" t="inlineStr"/>
      <c r="Q699" t="n">
        <v>-102.8</v>
      </c>
      <c r="R699" t="inlineStr">
        <is>
          <t>X844100</t>
        </is>
      </c>
    </row>
    <row r="700">
      <c r="A700" t="inlineStr"/>
      <c r="B700" t="inlineStr"/>
      <c r="C700" t="n">
        <v>93</v>
      </c>
      <c r="D700" t="inlineStr"/>
      <c r="E700" t="inlineStr">
        <is>
          <t>X844500</t>
        </is>
      </c>
      <c r="F700" t="inlineStr"/>
      <c r="G700" t="inlineStr"/>
      <c r="H700" t="inlineStr">
        <is>
          <t>Depreciation - Computers &amp; Peripherals</t>
        </is>
      </c>
      <c r="I700" t="inlineStr"/>
      <c r="J700" t="inlineStr"/>
      <c r="K700" t="n">
        <v>-237035.828</v>
      </c>
      <c r="L700" t="inlineStr"/>
      <c r="M700" t="n">
        <v>-116888.324</v>
      </c>
      <c r="N700" t="inlineStr"/>
      <c r="O700" t="n">
        <v>-120147.504</v>
      </c>
      <c r="P700" t="inlineStr"/>
      <c r="Q700" t="n">
        <v>-33.5</v>
      </c>
      <c r="R700" t="inlineStr">
        <is>
          <t>X844500</t>
        </is>
      </c>
    </row>
    <row r="701">
      <c r="A701" t="inlineStr"/>
      <c r="B701" t="inlineStr"/>
      <c r="C701" t="n">
        <v>93</v>
      </c>
      <c r="D701" t="inlineStr"/>
      <c r="E701" t="inlineStr">
        <is>
          <t>X845000</t>
        </is>
      </c>
      <c r="F701" t="inlineStr"/>
      <c r="G701" t="inlineStr"/>
      <c r="H701" t="inlineStr">
        <is>
          <t>Depreciation - Furniture and Fixtures</t>
        </is>
      </c>
      <c r="I701" t="inlineStr"/>
      <c r="J701" t="inlineStr"/>
      <c r="K701" t="n">
        <v>-8456.355</v>
      </c>
      <c r="L701" t="inlineStr"/>
      <c r="M701" t="n">
        <v>-6334.147</v>
      </c>
      <c r="N701" t="inlineStr"/>
      <c r="O701" t="n">
        <v>-2122.208</v>
      </c>
      <c r="P701" t="inlineStr"/>
      <c r="Q701" t="n">
        <v>166.5</v>
      </c>
      <c r="R701" t="inlineStr">
        <is>
          <t>X845000</t>
        </is>
      </c>
    </row>
    <row r="702">
      <c r="A702" t="inlineStr"/>
      <c r="B702" t="inlineStr"/>
      <c r="C702" t="n">
        <v>93</v>
      </c>
      <c r="D702" t="inlineStr"/>
      <c r="E702" t="inlineStr">
        <is>
          <t>X846000</t>
        </is>
      </c>
      <c r="F702" t="inlineStr"/>
      <c r="G702" t="inlineStr"/>
      <c r="H702" t="inlineStr">
        <is>
          <t>Depreciation - Motor Vehicles</t>
        </is>
      </c>
      <c r="I702" t="inlineStr"/>
      <c r="J702" t="inlineStr"/>
      <c r="K702" t="n">
        <v>54693.935</v>
      </c>
      <c r="L702" t="inlineStr"/>
      <c r="M702" t="n">
        <v>-82245.686</v>
      </c>
      <c r="N702" t="inlineStr"/>
      <c r="O702" t="n">
        <v>136939.621</v>
      </c>
      <c r="P702" t="inlineStr"/>
      <c r="Q702" t="n">
        <v>100</v>
      </c>
      <c r="R702" t="inlineStr">
        <is>
          <t>X846000</t>
        </is>
      </c>
    </row>
    <row r="703">
      <c r="A703" t="inlineStr"/>
      <c r="B703" t="inlineStr"/>
      <c r="C703" t="n">
        <v>93</v>
      </c>
      <c r="D703" t="inlineStr"/>
      <c r="E703" t="inlineStr">
        <is>
          <t>X847000</t>
        </is>
      </c>
      <c r="F703" t="inlineStr"/>
      <c r="G703" t="inlineStr"/>
      <c r="H703" t="inlineStr">
        <is>
          <t>Depreciation - Leased Assets</t>
        </is>
      </c>
      <c r="I703" t="inlineStr"/>
      <c r="J703" t="inlineStr"/>
      <c r="K703" t="n">
        <v>-4034987.85</v>
      </c>
      <c r="L703" t="inlineStr"/>
      <c r="M703" t="n">
        <v>-3987454.23</v>
      </c>
      <c r="N703" t="inlineStr"/>
      <c r="O703" t="n">
        <v>-47533.62</v>
      </c>
      <c r="P703" t="inlineStr"/>
      <c r="Q703" t="n">
        <v>100</v>
      </c>
      <c r="R703" t="inlineStr">
        <is>
          <t>X847000</t>
        </is>
      </c>
    </row>
    <row r="704">
      <c r="A704" t="inlineStr"/>
      <c r="B704" t="inlineStr"/>
      <c r="C704" t="n">
        <v>93</v>
      </c>
      <c r="D704" t="inlineStr"/>
      <c r="E704" t="inlineStr">
        <is>
          <t>X847700</t>
        </is>
      </c>
      <c r="F704" t="inlineStr"/>
      <c r="G704" t="inlineStr"/>
      <c r="H704" t="inlineStr">
        <is>
          <t>Depr Car Leases</t>
        </is>
      </c>
      <c r="I704" t="inlineStr"/>
      <c r="J704" t="inlineStr"/>
      <c r="K704" t="n">
        <v>-57772.26</v>
      </c>
      <c r="L704" t="inlineStr"/>
      <c r="M704" t="n">
        <v>-459682.93</v>
      </c>
      <c r="N704" t="inlineStr"/>
      <c r="O704" t="n">
        <v>401910.67</v>
      </c>
      <c r="P704" t="inlineStr"/>
      <c r="Q704" t="n">
        <v>2169.9</v>
      </c>
      <c r="R704" t="inlineStr">
        <is>
          <t>X847700</t>
        </is>
      </c>
    </row>
    <row r="705">
      <c r="A705" t="inlineStr"/>
      <c r="B705" t="inlineStr"/>
      <c r="C705" t="n">
        <v>93</v>
      </c>
      <c r="D705" t="inlineStr"/>
      <c r="E705" t="inlineStr">
        <is>
          <t>X849400</t>
        </is>
      </c>
      <c r="F705" t="inlineStr"/>
      <c r="G705" t="inlineStr"/>
      <c r="H705" t="inlineStr">
        <is>
          <t>Fixed Asset Gains - Net Book Value</t>
        </is>
      </c>
      <c r="I705" t="inlineStr"/>
      <c r="J705" t="inlineStr"/>
      <c r="K705" t="n">
        <v>43561.354</v>
      </c>
      <c r="L705" t="inlineStr"/>
      <c r="M705" t="n">
        <v>1919.097</v>
      </c>
      <c r="N705" t="inlineStr"/>
      <c r="O705" t="n">
        <v>41642.257</v>
      </c>
      <c r="P705" t="inlineStr"/>
      <c r="Q705" t="n">
        <v>547.3</v>
      </c>
      <c r="R705" t="inlineStr">
        <is>
          <t>X849400</t>
        </is>
      </c>
    </row>
    <row r="706">
      <c r="A706" t="inlineStr"/>
      <c r="B706" t="inlineStr"/>
      <c r="C706" t="n">
        <v>93</v>
      </c>
      <c r="D706" t="inlineStr"/>
      <c r="E706" t="inlineStr">
        <is>
          <t>X849700</t>
        </is>
      </c>
      <c r="F706" t="inlineStr"/>
      <c r="G706" t="inlineStr"/>
      <c r="H706" t="inlineStr">
        <is>
          <t>Fixed Asset Losses - Net Book Value</t>
        </is>
      </c>
      <c r="I706" t="inlineStr"/>
      <c r="J706" t="inlineStr"/>
      <c r="K706" t="n">
        <v>89509.78999999999</v>
      </c>
      <c r="L706" t="inlineStr"/>
      <c r="M706" t="n">
        <v>-20013.244</v>
      </c>
      <c r="N706" t="inlineStr"/>
      <c r="O706" t="n">
        <v>109523.034</v>
      </c>
      <c r="P706" t="inlineStr"/>
      <c r="Q706" t="n">
        <v>-100</v>
      </c>
      <c r="R706" t="inlineStr">
        <is>
          <t>X849700</t>
        </is>
      </c>
    </row>
    <row r="707">
      <c r="A707" t="inlineStr"/>
      <c r="B707" t="inlineStr"/>
      <c r="C707" t="n">
        <v>93</v>
      </c>
      <c r="D707" t="inlineStr"/>
      <c r="E707" t="inlineStr">
        <is>
          <t>X912000</t>
        </is>
      </c>
      <c r="F707" t="inlineStr"/>
      <c r="G707" t="inlineStr"/>
      <c r="H707" t="inlineStr">
        <is>
          <t>Exchange Gains - Unrealised (local)</t>
        </is>
      </c>
      <c r="I707" t="inlineStr"/>
      <c r="J707" t="inlineStr"/>
      <c r="K707" t="n">
        <v>-1203236.439</v>
      </c>
      <c r="L707" t="inlineStr"/>
      <c r="M707" t="n">
        <v>1216397.24</v>
      </c>
      <c r="N707" t="inlineStr"/>
      <c r="O707" t="n">
        <v>-2419633.679</v>
      </c>
      <c r="P707" t="inlineStr"/>
      <c r="Q707" t="n">
        <v>100</v>
      </c>
      <c r="R707" t="inlineStr">
        <is>
          <t>X912000</t>
        </is>
      </c>
    </row>
    <row r="708">
      <c r="A708" t="inlineStr"/>
      <c r="B708" t="inlineStr"/>
      <c r="C708" t="n">
        <v>93</v>
      </c>
      <c r="D708" t="inlineStr"/>
      <c r="E708" t="inlineStr">
        <is>
          <t>X931000</t>
        </is>
      </c>
      <c r="F708" t="inlineStr"/>
      <c r="G708" t="inlineStr"/>
      <c r="H708" t="inlineStr">
        <is>
          <t>Exchange Losses - Realised</t>
        </is>
      </c>
      <c r="I708" t="inlineStr"/>
      <c r="J708" t="inlineStr"/>
      <c r="K708" t="n">
        <v>593405.38</v>
      </c>
      <c r="L708" t="inlineStr"/>
      <c r="M708" t="n">
        <v>0</v>
      </c>
      <c r="N708" t="inlineStr"/>
      <c r="O708" t="n">
        <v>593405.38</v>
      </c>
      <c r="P708" t="inlineStr"/>
      <c r="Q708" t="n">
        <v>100</v>
      </c>
      <c r="R708" t="inlineStr">
        <is>
          <t>X931000</t>
        </is>
      </c>
    </row>
    <row r="709">
      <c r="A709" t="inlineStr"/>
      <c r="B709" t="inlineStr"/>
      <c r="C709" t="n">
        <v>93</v>
      </c>
      <c r="D709" t="inlineStr"/>
      <c r="E709" t="inlineStr">
        <is>
          <t>X932000</t>
        </is>
      </c>
      <c r="F709" t="inlineStr"/>
      <c r="G709" t="inlineStr"/>
      <c r="H709" t="inlineStr">
        <is>
          <t>Exchange Losses - Unrealised (local)</t>
        </is>
      </c>
      <c r="I709" t="inlineStr"/>
      <c r="J709" t="inlineStr"/>
      <c r="K709" t="n">
        <v>652109.4570000001</v>
      </c>
      <c r="L709" t="inlineStr"/>
      <c r="M709" t="n">
        <v>-2113455.283</v>
      </c>
      <c r="N709" t="inlineStr"/>
      <c r="O709" t="n">
        <v>2765564.74</v>
      </c>
      <c r="P709" t="inlineStr"/>
      <c r="Q709" t="n">
        <v>100</v>
      </c>
      <c r="R709" t="inlineStr">
        <is>
          <t>X932000</t>
        </is>
      </c>
    </row>
    <row r="710">
      <c r="A710" t="inlineStr"/>
      <c r="B710" t="inlineStr"/>
      <c r="C710" t="n">
        <v>93</v>
      </c>
      <c r="D710" t="inlineStr"/>
      <c r="E710" t="inlineStr">
        <is>
          <t>X942500</t>
        </is>
      </c>
      <c r="F710" t="inlineStr"/>
      <c r="G710" t="inlineStr"/>
      <c r="H710" t="inlineStr">
        <is>
          <t>Finance Leasing Charges</t>
        </is>
      </c>
      <c r="I710" t="inlineStr"/>
      <c r="J710" t="inlineStr"/>
      <c r="K710" t="n">
        <v>-374692.09</v>
      </c>
      <c r="L710" t="inlineStr"/>
      <c r="M710" t="n">
        <v>-506926.79</v>
      </c>
      <c r="N710" t="inlineStr"/>
      <c r="O710" t="n">
        <v>132234.7</v>
      </c>
      <c r="P710" t="inlineStr"/>
      <c r="Q710" t="n">
        <v>-100</v>
      </c>
      <c r="R710" t="inlineStr">
        <is>
          <t>X942500</t>
        </is>
      </c>
    </row>
    <row r="711">
      <c r="A711" t="inlineStr"/>
      <c r="B711" t="inlineStr"/>
      <c r="C711" t="n">
        <v>93</v>
      </c>
      <c r="D711" t="inlineStr"/>
      <c r="E711" t="inlineStr">
        <is>
          <t>X942700</t>
        </is>
      </c>
      <c r="F711" t="inlineStr"/>
      <c r="G711" t="inlineStr"/>
      <c r="H711" t="inlineStr">
        <is>
          <t>Int Exp Car Leases</t>
        </is>
      </c>
      <c r="I711" t="inlineStr"/>
      <c r="J711" t="inlineStr"/>
      <c r="K711" t="n">
        <v>-6746.49</v>
      </c>
      <c r="L711" t="inlineStr"/>
      <c r="M711" t="n">
        <v>-10914.87</v>
      </c>
      <c r="N711" t="inlineStr"/>
      <c r="O711" t="n">
        <v>4168.38</v>
      </c>
      <c r="P711" t="inlineStr"/>
      <c r="Q711" t="n">
        <v>-100</v>
      </c>
      <c r="R711" t="inlineStr">
        <is>
          <t>X942700</t>
        </is>
      </c>
    </row>
    <row r="712">
      <c r="A712" t="inlineStr"/>
      <c r="B712" t="inlineStr"/>
      <c r="C712" t="n">
        <v>93</v>
      </c>
      <c r="D712" t="inlineStr"/>
      <c r="E712" t="inlineStr">
        <is>
          <t>X991500</t>
        </is>
      </c>
      <c r="F712" t="inlineStr"/>
      <c r="G712" t="inlineStr"/>
      <c r="H712" t="inlineStr">
        <is>
          <t>Deferred Taxation</t>
        </is>
      </c>
      <c r="I712" t="inlineStr"/>
      <c r="J712" t="inlineStr"/>
      <c r="K712" t="n">
        <v>724996</v>
      </c>
      <c r="L712" t="inlineStr"/>
      <c r="M712" t="n">
        <v>893241</v>
      </c>
      <c r="N712" t="inlineStr"/>
      <c r="O712" t="n">
        <v>-168245</v>
      </c>
      <c r="P712" t="inlineStr"/>
      <c r="Q712" t="inlineStr"/>
      <c r="R712" t="inlineStr">
        <is>
          <t>X991500</t>
        </is>
      </c>
    </row>
    <row r="713">
      <c r="A713" t="inlineStr"/>
      <c r="B713" t="inlineStr"/>
      <c r="C713" t="n">
        <v>93</v>
      </c>
      <c r="D713" t="inlineStr"/>
      <c r="E713" t="inlineStr">
        <is>
          <t>X999900</t>
        </is>
      </c>
      <c r="F713" t="inlineStr"/>
      <c r="G713" t="inlineStr"/>
      <c r="H713" t="inlineStr">
        <is>
          <t>Interim Estimated Tax Charge (Current Y</t>
        </is>
      </c>
      <c r="I713" t="inlineStr"/>
      <c r="J713" t="inlineStr"/>
      <c r="K713" t="n">
        <v>0</v>
      </c>
      <c r="L713" t="inlineStr"/>
      <c r="M713" t="n">
        <v>3253293.94</v>
      </c>
      <c r="N713" t="inlineStr"/>
      <c r="O713" t="n">
        <v>-3253293.94</v>
      </c>
      <c r="P713" t="inlineStr"/>
      <c r="Q713" t="inlineStr"/>
      <c r="R713" t="inlineStr">
        <is>
          <t>X999900</t>
        </is>
      </c>
    </row>
    <row r="714">
      <c r="A714" t="inlineStr"/>
      <c r="B714" t="inlineStr"/>
      <c r="C714" t="inlineStr"/>
      <c r="D714" t="inlineStr"/>
      <c r="E714" t="inlineStr">
        <is>
          <t>Total X-Accounts, Y- Account, Z-Accounts</t>
        </is>
      </c>
      <c r="F714" t="inlineStr"/>
      <c r="G714" t="inlineStr"/>
      <c r="H714" t="inlineStr"/>
      <c r="I714" t="inlineStr"/>
      <c r="J714" t="inlineStr"/>
      <c r="K714" t="n">
        <v>0.015</v>
      </c>
      <c r="L714" t="inlineStr"/>
      <c r="M714" t="n">
        <v>0.015</v>
      </c>
      <c r="N714" t="inlineStr"/>
      <c r="O714" t="n">
        <v>0</v>
      </c>
      <c r="P714" t="inlineStr"/>
      <c r="Q714" t="inlineStr"/>
      <c r="R714" t="inlineStr"/>
    </row>
    <row r="715">
      <c r="A715" t="inlineStr"/>
      <c r="B715" t="inlineStr"/>
      <c r="C715" t="inlineStr"/>
      <c r="D715" t="inlineStr"/>
      <c r="E715" t="inlineStr"/>
      <c r="F715" t="inlineStr"/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  <c r="Q715" t="inlineStr"/>
      <c r="R715" t="inlineStr"/>
    </row>
    <row r="716">
      <c r="A716" t="inlineStr"/>
      <c r="B716" t="inlineStr"/>
      <c r="C716" t="inlineStr"/>
      <c r="D716" t="inlineStr"/>
      <c r="E716" t="inlineStr"/>
      <c r="F716" t="inlineStr"/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  <c r="Q716" t="inlineStr"/>
      <c r="R716" t="inlineStr"/>
    </row>
    <row r="717">
      <c r="A717" t="inlineStr"/>
      <c r="B717" t="inlineStr"/>
      <c r="C717" t="inlineStr"/>
      <c r="D717" t="inlineStr"/>
      <c r="E717" t="inlineStr"/>
      <c r="F717" t="inlineStr"/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  <c r="Q717" t="inlineStr"/>
      <c r="R717" t="inlineStr"/>
    </row>
    <row r="718">
      <c r="A718" t="inlineStr"/>
      <c r="B718" t="inlineStr"/>
      <c r="C718" t="inlineStr"/>
      <c r="D718" t="inlineStr"/>
      <c r="E718" t="inlineStr"/>
      <c r="F718" t="inlineStr"/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  <c r="Q718" t="inlineStr"/>
      <c r="R718" t="inlineStr"/>
    </row>
    <row r="719">
      <c r="A719" t="inlineStr"/>
      <c r="B719" t="inlineStr"/>
      <c r="C719" t="inlineStr"/>
      <c r="D719" t="inlineStr"/>
      <c r="E719" t="inlineStr"/>
      <c r="F719" t="inlineStr"/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  <c r="Q719" t="inlineStr"/>
      <c r="R719" t="inlineStr"/>
    </row>
    <row r="720">
      <c r="A720" t="inlineStr"/>
      <c r="B720" t="inlineStr"/>
      <c r="C720" t="inlineStr"/>
      <c r="D720" t="inlineStr"/>
      <c r="E720" t="inlineStr"/>
      <c r="F720" t="inlineStr"/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  <c r="Q720" t="inlineStr"/>
      <c r="R720" t="inlineStr"/>
    </row>
    <row r="721">
      <c r="A721" t="inlineStr"/>
      <c r="B721" t="inlineStr"/>
      <c r="C721" t="inlineStr"/>
      <c r="D721" t="inlineStr"/>
      <c r="E721" t="inlineStr"/>
      <c r="F721" t="inlineStr"/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  <c r="Q721" t="inlineStr"/>
      <c r="R721" t="inlineStr"/>
    </row>
    <row r="722">
      <c r="A722" t="inlineStr"/>
      <c r="B722" t="inlineStr"/>
      <c r="C722" t="inlineStr"/>
      <c r="D722" t="inlineStr"/>
      <c r="E722" t="inlineStr"/>
      <c r="F722" t="inlineStr"/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  <c r="Q722" t="inlineStr"/>
      <c r="R722" t="inlineStr"/>
    </row>
    <row r="723">
      <c r="A723" t="inlineStr"/>
      <c r="B723" t="inlineStr"/>
      <c r="C723" t="inlineStr"/>
      <c r="D723" t="inlineStr"/>
      <c r="E723" t="inlineStr"/>
      <c r="F723" t="inlineStr"/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  <c r="Q723" t="inlineStr"/>
      <c r="R723" t="inlineStr"/>
    </row>
    <row r="724">
      <c r="A724" t="inlineStr"/>
      <c r="B724" t="inlineStr"/>
      <c r="C724" t="inlineStr"/>
      <c r="D724" t="inlineStr"/>
      <c r="E724" t="inlineStr"/>
      <c r="F724" t="inlineStr"/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  <c r="Q724" t="inlineStr"/>
      <c r="R724" t="inlineStr"/>
    </row>
    <row r="725">
      <c r="A725" t="inlineStr"/>
      <c r="B725" t="inlineStr"/>
      <c r="C725" t="inlineStr"/>
      <c r="D725" t="inlineStr"/>
      <c r="E725" t="inlineStr"/>
      <c r="F725" t="inlineStr"/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  <c r="Q725" t="inlineStr"/>
      <c r="R725" t="inlineStr"/>
    </row>
    <row r="726">
      <c r="A726" t="inlineStr"/>
      <c r="B726" t="inlineStr"/>
      <c r="C726" t="inlineStr"/>
      <c r="D726" t="inlineStr"/>
      <c r="E726" t="inlineStr"/>
      <c r="F726" t="inlineStr"/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  <c r="Q726" t="inlineStr"/>
      <c r="R726" t="inlineStr"/>
    </row>
    <row r="727">
      <c r="A727" t="inlineStr"/>
      <c r="B727" t="inlineStr"/>
      <c r="C727" t="inlineStr"/>
      <c r="D727" t="inlineStr"/>
      <c r="E727" t="inlineStr"/>
      <c r="F727" t="inlineStr"/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  <c r="Q727" t="inlineStr"/>
      <c r="R727" t="inlineStr"/>
    </row>
    <row r="728">
      <c r="A728" t="inlineStr"/>
      <c r="B728" t="inlineStr"/>
      <c r="C728" t="inlineStr"/>
      <c r="D728" t="inlineStr"/>
      <c r="E728" t="inlineStr"/>
      <c r="F728" t="inlineStr"/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  <c r="Q728" t="inlineStr"/>
      <c r="R728" t="inlineStr"/>
    </row>
    <row r="729">
      <c r="A729" t="inlineStr"/>
      <c r="B729" t="inlineStr"/>
      <c r="C729" t="inlineStr"/>
      <c r="D729" t="inlineStr"/>
      <c r="E729" t="inlineStr"/>
      <c r="F729" t="inlineStr"/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  <c r="Q729" t="inlineStr"/>
      <c r="R729" t="inlineStr"/>
    </row>
    <row r="730">
      <c r="A730" t="inlineStr"/>
      <c r="B730" t="inlineStr"/>
      <c r="C730" t="inlineStr"/>
      <c r="D730" t="inlineStr"/>
      <c r="E730" t="inlineStr"/>
      <c r="F730" t="inlineStr"/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  <c r="Q730" t="inlineStr"/>
      <c r="R730" t="inlineStr">
        <is>
          <t>*1*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Roua Riahi</dc:creator>
  <dcterms:created xsi:type="dcterms:W3CDTF">2024-07-06T00:06:39Z</dcterms:created>
  <dcterms:modified xsi:type="dcterms:W3CDTF">2024-07-09T12:41:55Z</dcterms:modified>
  <cp:lastModifiedBy>Roua Riahi</cp:lastModifiedBy>
</cp:coreProperties>
</file>