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6" windowHeight="7128" activeTab="3"/>
  </bookViews>
  <sheets>
    <sheet name="Sheet1" sheetId="1" r:id="rId1"/>
    <sheet name="Sheet2" sheetId="2" r:id="rId2"/>
    <sheet name="Sheet4" sheetId="7" r:id="rId3"/>
    <sheet name="Sheet3" sheetId="8" r:id="rId4"/>
  </sheets>
  <definedNames>
    <definedName name="_xlnm._FilterDatabase" localSheetId="1" hidden="1">Sheet2!$A$53:$C$79</definedName>
    <definedName name="_xlnm.Print_Area" localSheetId="1">Sheet2!$A$15:$J$65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8" l="1"/>
  <c r="M24" i="8" l="1"/>
  <c r="M25" i="8"/>
  <c r="J24" i="8"/>
  <c r="J25" i="8"/>
  <c r="J23" i="8"/>
  <c r="G61" i="2" l="1"/>
  <c r="G62" i="2"/>
  <c r="G63" i="2"/>
  <c r="G64" i="2"/>
  <c r="G65" i="2"/>
  <c r="G60" i="2"/>
  <c r="F65" i="2"/>
  <c r="E65" i="2"/>
  <c r="F64" i="2"/>
  <c r="E64" i="2"/>
  <c r="F63" i="2"/>
  <c r="E63" i="2"/>
  <c r="F62" i="2"/>
  <c r="E62" i="2"/>
  <c r="F61" i="2"/>
  <c r="E61" i="2"/>
  <c r="F60" i="2"/>
  <c r="E60" i="2"/>
  <c r="F30" i="2"/>
  <c r="F31" i="2"/>
  <c r="F32" i="2"/>
  <c r="F33" i="2"/>
  <c r="F34" i="2"/>
  <c r="F29" i="2"/>
  <c r="E30" i="2"/>
  <c r="E31" i="2"/>
  <c r="E32" i="2"/>
  <c r="E33" i="2"/>
  <c r="E34" i="2"/>
  <c r="E29" i="2"/>
  <c r="L46" i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<sst xmlns="http://schemas.openxmlformats.org/spreadsheetml/2006/main" count="498" uniqueCount="107">
  <si>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</si>
  <si>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</si>
  <si>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</si>
  <si>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</si>
  <si>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</si>
  <si>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</si>
  <si>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</si>
  <si>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</si>
  <si>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</si>
  <si>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</si>
  <si>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</si>
  <si>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</si>
  <si>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</si>
  <si>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</si>
  <si>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</si>
  <si>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</si>
  <si>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</si>
  <si>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</si>
  <si>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</si>
  <si>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</si>
  <si>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</si>
  <si>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</si>
  <si>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</si>
  <si>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</si>
  <si>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</si>
  <si>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</si>
  <si>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TOTAL</t>
  </si>
  <si>
    <t>Calculation of smartphones sold by Arif Hossain</t>
  </si>
  <si>
    <t>1.a Sales report of XYZ company</t>
  </si>
  <si>
    <t>statistics of sales representatives</t>
  </si>
  <si>
    <t>january</t>
  </si>
  <si>
    <t>id</t>
  </si>
  <si>
    <t>name</t>
  </si>
  <si>
    <t>salary</t>
  </si>
  <si>
    <t>sales</t>
  </si>
  <si>
    <t>bonus</t>
  </si>
  <si>
    <t>total</t>
  </si>
  <si>
    <t>arif hossain</t>
  </si>
  <si>
    <t>oishi das</t>
  </si>
  <si>
    <t>parvez hasan</t>
  </si>
  <si>
    <t>nabila sultana</t>
  </si>
  <si>
    <t>farhan islam</t>
  </si>
  <si>
    <t>eva karim</t>
  </si>
  <si>
    <t>Sum of total</t>
  </si>
  <si>
    <t>Average Salary</t>
  </si>
  <si>
    <t>Yearly Report</t>
  </si>
  <si>
    <t>Month</t>
  </si>
  <si>
    <t>Expenses</t>
  </si>
  <si>
    <t>Sales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</si>
  <si>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</si>
  <si>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</si>
  <si>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</si>
  <si>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</si>
  <si>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</si>
  <si>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</si>
  <si>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</si>
  <si>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</si>
  <si>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</si>
  <si>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</si>
  <si>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</si>
  <si>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</si>
  <si>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</si>
  <si>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4(chart 1)</t>
  </si>
  <si>
    <t>4 (chart-2)</t>
  </si>
  <si>
    <t>Expense report</t>
  </si>
  <si>
    <t>Februaery</t>
  </si>
  <si>
    <t>Item</t>
  </si>
  <si>
    <t>category</t>
  </si>
  <si>
    <t>Unit Price</t>
  </si>
  <si>
    <t>Total</t>
  </si>
  <si>
    <t>product</t>
  </si>
  <si>
    <t>Office rent</t>
  </si>
  <si>
    <t>Rent expense</t>
  </si>
  <si>
    <t>Advertisement</t>
  </si>
  <si>
    <t>Marketing expense</t>
  </si>
  <si>
    <t>Warehouse rent</t>
  </si>
  <si>
    <t>Internet</t>
  </si>
  <si>
    <t>Office expense</t>
  </si>
  <si>
    <t>Staff Salary</t>
  </si>
  <si>
    <t>Operation expenses</t>
  </si>
  <si>
    <t>Administratin</t>
  </si>
  <si>
    <t>Computer bill</t>
  </si>
  <si>
    <t>Voucher</t>
  </si>
  <si>
    <t>Printing Materials</t>
  </si>
  <si>
    <t>Additional cost</t>
  </si>
  <si>
    <t>month</t>
  </si>
  <si>
    <t>retail profit</t>
  </si>
  <si>
    <t>profit/loss</t>
  </si>
  <si>
    <t>expenses</t>
  </si>
  <si>
    <t>february</t>
  </si>
  <si>
    <t>march</t>
  </si>
  <si>
    <t>Sum of Quantity</t>
  </si>
  <si>
    <t>Column Labels</t>
  </si>
  <si>
    <t>JANUARY</t>
  </si>
  <si>
    <t>FEBRUARY</t>
  </si>
  <si>
    <t>MARCH</t>
  </si>
  <si>
    <t>S</t>
  </si>
  <si>
    <t>1.(B) Total Sale=</t>
  </si>
  <si>
    <t>2.(a)</t>
  </si>
  <si>
    <t>2.(B)</t>
  </si>
  <si>
    <t>2.(C)</t>
  </si>
  <si>
    <t>2.(D)</t>
  </si>
  <si>
    <r>
      <rPr>
        <b/>
        <sz val="22"/>
        <color theme="1"/>
        <rFont val="Calibri"/>
        <family val="2"/>
        <scheme val="minor"/>
      </rPr>
      <t>1 .(C )</t>
    </r>
    <r>
      <rPr>
        <b/>
        <sz val="16"/>
        <color theme="1"/>
        <rFont val="Calibri"/>
        <family val="2"/>
        <scheme val="minor"/>
      </rPr>
      <t xml:space="preserve"> Total Sales of every region</t>
    </r>
  </si>
  <si>
    <r>
      <rPr>
        <b/>
        <sz val="24"/>
        <color theme="1"/>
        <rFont val="Calibri"/>
        <family val="2"/>
        <scheme val="minor"/>
      </rPr>
      <t xml:space="preserve">1.(D) </t>
    </r>
    <r>
      <rPr>
        <b/>
        <sz val="16"/>
        <color theme="1"/>
        <rFont val="Calibri"/>
        <family val="2"/>
        <scheme val="minor"/>
      </rPr>
      <t xml:space="preserve"> Pivot Table &amp; chart</t>
    </r>
  </si>
  <si>
    <t xml:space="preserve">1.(E) </t>
  </si>
  <si>
    <t>3.(A)</t>
  </si>
  <si>
    <t>3.(B)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</si>
</sst>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\ [$€-1];[Red]\-#,##0\ [$€-1]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5" fillId="0" borderId="0" xfId="0" applyFont="1"/>
    <xf numFmtId="0" fontId="0" fillId="0" borderId="21" xfId="0" pivotButton="1" applyBorder="1"/>
    <xf numFmtId="0" fontId="0" fillId="0" borderId="0" xfId="0" pivotButton="1" applyBorder="1"/>
    <xf numFmtId="0" fontId="0" fillId="0" borderId="0" xfId="0" applyBorder="1"/>
    <xf numFmtId="0" fontId="0" fillId="0" borderId="0" xfId="0" applyNumberFormat="1" applyBorder="1"/>
    <xf numFmtId="0" fontId="0" fillId="0" borderId="20" xfId="0" applyNumberFormat="1" applyBorder="1"/>
    <xf numFmtId="0" fontId="0" fillId="0" borderId="6" xfId="0" applyBorder="1" applyAlignment="1">
      <alignment horizontal="left"/>
    </xf>
    <xf numFmtId="0" fontId="0" fillId="0" borderId="1" xfId="0" applyNumberFormat="1" applyBorder="1"/>
    <xf numFmtId="0" fontId="0" fillId="0" borderId="7" xfId="0" applyNumberFormat="1" applyBorder="1"/>
    <xf numFmtId="0" fontId="0" fillId="10" borderId="2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pivotButton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4" fillId="14" borderId="16" xfId="0" applyFont="1" applyFill="1" applyBorder="1"/>
    <xf numFmtId="0" fontId="1" fillId="17" borderId="22" xfId="0" applyFont="1" applyFill="1" applyBorder="1"/>
    <xf numFmtId="0" fontId="1" fillId="17" borderId="19" xfId="0" applyFont="1" applyFill="1" applyBorder="1"/>
    <xf numFmtId="0" fontId="3" fillId="3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2" borderId="3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horizontal="left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5B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52332872147224"/>
          <c:y val="2.089184317463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879007863196145E-2"/>
          <c:y val="0.16193761660620615"/>
          <c:w val="0.81084010891852143"/>
          <c:h val="0.659602372293467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12-4F9F-912C-26D2FA82C9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0741888"/>
        <c:axId val="230744832"/>
      </c:barChart>
      <c:catAx>
        <c:axId val="2307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44832"/>
        <c:crosses val="autoZero"/>
        <c:auto val="1"/>
        <c:lblAlgn val="ctr"/>
        <c:lblOffset val="100"/>
        <c:noMultiLvlLbl val="0"/>
      </c:catAx>
      <c:valAx>
        <c:axId val="230744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0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Sum of Total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DE5-4A2F-8C27-640D6E376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DE5-4A2F-8C27-640D6E376E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DE5-4A2F-8C27-640D6E376E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DE5-4A2F-8C27-640D6E376E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DE5-4A2F-8C27-640D6E376E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DE5-4A2F-8C27-640D6E376ED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Sheet1!$J$4:$J$9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99-473F-8839-7D58FC85A3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arif hossain</c:v>
              </c:pt>
              <c:pt idx="1">
                <c:v>eva karim</c:v>
              </c:pt>
              <c:pt idx="2">
                <c:v>farhan islam</c:v>
              </c:pt>
              <c:pt idx="3">
                <c:v>nabila sultana</c:v>
              </c:pt>
              <c:pt idx="4">
                <c:v>oishi das</c:v>
              </c:pt>
              <c:pt idx="5">
                <c:v>parvez hasan</c:v>
              </c:pt>
            </c:strLit>
          </c:cat>
          <c:val>
            <c:numLit>
              <c:formatCode>General</c:formatCode>
              <c:ptCount val="6"/>
              <c:pt idx="0">
                <c:v>170800</c:v>
              </c:pt>
              <c:pt idx="1">
                <c:v>87600</c:v>
              </c:pt>
              <c:pt idx="2">
                <c:v>72000</c:v>
              </c:pt>
              <c:pt idx="3">
                <c:v>364000</c:v>
              </c:pt>
              <c:pt idx="4">
                <c:v>80400</c:v>
              </c:pt>
              <c:pt idx="5">
                <c:v>122000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4-406A-BB08-BD77E270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95136"/>
        <c:axId val="230796672"/>
      </c:barChart>
      <c:catAx>
        <c:axId val="2307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96672"/>
        <c:crosses val="autoZero"/>
        <c:auto val="1"/>
        <c:lblAlgn val="ctr"/>
        <c:lblOffset val="100"/>
        <c:noMultiLvlLbl val="0"/>
      </c:catAx>
      <c:valAx>
        <c:axId val="2307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Yearly</a:t>
            </a:r>
            <a:r>
              <a:rPr lang="en-US" b="0" baseline="0"/>
              <a:t> Repor</a:t>
            </a:r>
            <a:r>
              <a:rPr lang="en-US" baseline="0"/>
              <a:t>t</a:t>
            </a:r>
            <a:endParaRPr lang="en-US"/>
          </a:p>
        </c:rich>
      </c:tx>
      <c:layout>
        <c:manualLayout>
          <c:xMode val="edge"/>
          <c:yMode val="edge"/>
          <c:x val="0.39905322834645668"/>
          <c:y val="2.3222057419432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Yearly Report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64-4794-9408-EBC1B05D74D4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Yearly Report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0">
                  <c:v>87500000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64-4794-9408-EBC1B05D74D4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64-4794-9408-EBC1B05D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57024"/>
        <c:axId val="230658816"/>
      </c:lineChart>
      <c:catAx>
        <c:axId val="2306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58816"/>
        <c:crosses val="autoZero"/>
        <c:auto val="1"/>
        <c:lblAlgn val="ctr"/>
        <c:lblOffset val="100"/>
        <c:noMultiLvlLbl val="0"/>
      </c:catAx>
      <c:valAx>
        <c:axId val="2306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Sheet4!$B$3:$D$3</c:f>
              <c:numCache>
                <c:formatCode>General</c:formatCode>
                <c:ptCount val="3"/>
                <c:pt idx="0">
                  <c:v>9288500</c:v>
                </c:pt>
                <c:pt idx="1">
                  <c:v>87500000</c:v>
                </c:pt>
                <c:pt idx="2">
                  <c:v>-538500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7-4158-8072-C8148DD050D2}"/>
            </c:ext>
          </c:extLst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Sheet4!$B$4:$D$4</c:f>
              <c:numCache>
                <c:formatCode>General</c:formatCode>
                <c:ptCount val="3"/>
                <c:pt idx="0">
                  <c:v>9744300</c:v>
                </c:pt>
                <c:pt idx="1">
                  <c:v>9920000</c:v>
                </c:pt>
                <c:pt idx="2">
                  <c:v>175700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7-4158-8072-C8148DD050D2}"/>
            </c:ext>
          </c:extLst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Sheet4!$B$5:$D$5</c:f>
              <c:numCache>
                <c:formatCode>General</c:formatCode>
                <c:ptCount val="3"/>
                <c:pt idx="0">
                  <c:v>8904700</c:v>
                </c:pt>
                <c:pt idx="1">
                  <c:v>10000000</c:v>
                </c:pt>
                <c:pt idx="2">
                  <c:v>1095300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17-4158-8072-C8148DD050D2}"/>
            </c:ext>
          </c:extLst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Sheet4!$B$6:$D$6</c:f>
              <c:numCache>
                <c:formatCode>General</c:formatCode>
                <c:ptCount val="3"/>
                <c:pt idx="0">
                  <c:v>7345200</c:v>
                </c:pt>
                <c:pt idx="1">
                  <c:v>7957400</c:v>
                </c:pt>
                <c:pt idx="2">
                  <c:v>612200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17-4158-8072-C8148DD050D2}"/>
            </c:ext>
          </c:extLst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Sheet4!$B$7:$D$7</c:f>
              <c:numCache>
                <c:formatCode>General</c:formatCode>
                <c:ptCount val="3"/>
                <c:pt idx="0">
                  <c:v>8987000</c:v>
                </c:pt>
                <c:pt idx="1">
                  <c:v>9876500</c:v>
                </c:pt>
                <c:pt idx="2">
                  <c:v>889500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17-4158-8072-C8148DD050D2}"/>
            </c:ext>
          </c:extLst>
        </c:ser>
        <c:ser>
          <c:idx val="5"/>
          <c:order val="5"/>
          <c:tx>
            <c:strRef>
              <c:f>Sheet4!$A$8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Sheet4!$B$8:$D$8</c:f>
              <c:numCache>
                <c:formatCode>General</c:formatCode>
                <c:ptCount val="3"/>
                <c:pt idx="0">
                  <c:v>5215400</c:v>
                </c:pt>
                <c:pt idx="1">
                  <c:v>5164500</c:v>
                </c:pt>
                <c:pt idx="2">
                  <c:v>-50900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17-4158-8072-C8148DD050D2}"/>
            </c:ext>
          </c:extLst>
        </c:ser>
        <c:ser>
          <c:idx val="6"/>
          <c:order val="6"/>
          <c:tx>
            <c:strRef>
              <c:f>Sheet4!$A$9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Sheet4!$B$9:$D$9</c:f>
              <c:numCache>
                <c:formatCode>General</c:formatCode>
                <c:ptCount val="3"/>
                <c:pt idx="0">
                  <c:v>9976500</c:v>
                </c:pt>
                <c:pt idx="1">
                  <c:v>11543600</c:v>
                </c:pt>
                <c:pt idx="2">
                  <c:v>1567100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17-4158-8072-C8148DD050D2}"/>
            </c:ext>
          </c:extLst>
        </c:ser>
        <c:ser>
          <c:idx val="7"/>
          <c:order val="7"/>
          <c:tx>
            <c:strRef>
              <c:f>Sheet4!$A$10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Sheet4!$B$10:$D$10</c:f>
              <c:numCache>
                <c:formatCode>General</c:formatCode>
                <c:ptCount val="3"/>
                <c:pt idx="0">
                  <c:v>7976700</c:v>
                </c:pt>
                <c:pt idx="1">
                  <c:v>8087900</c:v>
                </c:pt>
                <c:pt idx="2">
                  <c:v>111200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317-4158-8072-C8148DD050D2}"/>
            </c:ext>
          </c:extLst>
        </c:ser>
        <c:ser>
          <c:idx val="8"/>
          <c:order val="8"/>
          <c:tx>
            <c:strRef>
              <c:f>Sheet4!$A$11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Sheet4!$B$11:$D$11</c:f>
              <c:numCache>
                <c:formatCode>General</c:formatCode>
                <c:ptCount val="3"/>
                <c:pt idx="0">
                  <c:v>9879000</c:v>
                </c:pt>
                <c:pt idx="1">
                  <c:v>9969800</c:v>
                </c:pt>
                <c:pt idx="2">
                  <c:v>90800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317-4158-8072-C8148DD050D2}"/>
            </c:ext>
          </c:extLst>
        </c:ser>
        <c:ser>
          <c:idx val="9"/>
          <c:order val="9"/>
          <c:tx>
            <c:strRef>
              <c:f>Sheet4!$A$12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Sheet4!$B$12:$D$12</c:f>
              <c:numCache>
                <c:formatCode>General</c:formatCode>
                <c:ptCount val="3"/>
                <c:pt idx="0">
                  <c:v>6234800</c:v>
                </c:pt>
                <c:pt idx="1">
                  <c:v>7024000</c:v>
                </c:pt>
                <c:pt idx="2">
                  <c:v>789200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317-4158-8072-C8148DD050D2}"/>
            </c:ext>
          </c:extLst>
        </c:ser>
        <c:ser>
          <c:idx val="10"/>
          <c:order val="10"/>
          <c:tx>
            <c:strRef>
              <c:f>Sheet4!$A$13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Sheet4!$B$13:$D$13</c:f>
              <c:numCache>
                <c:formatCode>General</c:formatCode>
                <c:ptCount val="3"/>
                <c:pt idx="0">
                  <c:v>4534800</c:v>
                </c:pt>
                <c:pt idx="1">
                  <c:v>4809300</c:v>
                </c:pt>
                <c:pt idx="2">
                  <c:v>274500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17-4158-8072-C8148DD050D2}"/>
            </c:ext>
          </c:extLst>
        </c:ser>
        <c:ser>
          <c:idx val="11"/>
          <c:order val="11"/>
          <c:tx>
            <c:strRef>
              <c:f>Sheet4!$A$14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Sheet4!$B$14:$D$14</c:f>
              <c:numCache>
                <c:formatCode>General</c:formatCode>
                <c:ptCount val="3"/>
                <c:pt idx="0">
                  <c:v>8348700</c:v>
                </c:pt>
                <c:pt idx="1">
                  <c:v>8834800</c:v>
                </c:pt>
                <c:pt idx="2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317-4158-8072-C8148DD0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004416"/>
        <c:axId val="231006208"/>
      </c:barChart>
      <c:catAx>
        <c:axId val="231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06208"/>
        <c:crosses val="autoZero"/>
        <c:auto val="1"/>
        <c:lblAlgn val="ctr"/>
        <c:lblOffset val="100"/>
        <c:noMultiLvlLbl val="0"/>
      </c:catAx>
      <c:valAx>
        <c:axId val="2310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588309</xdr:colOff>
      <xdr:row>24</xdr:row>
      <xdr:rowOff>56030</xdr:rowOff>
    </xdr:from>
    <xdr:to>
      <xdr:col>14</xdr:col>
      <xdr:colOff>28014</xdr:colOff>
      <xdr:row>35</xdr:row>
      <xdr:rowOff>140074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1FABE58-09A8-4B05-AC20-969BC139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</xdr:row>
      <xdr:rowOff>161923</xdr:rowOff>
    </xdr:from>
    <xdr:to>
      <xdr:col>18</xdr:col>
      <xdr:colOff>409575</xdr:colOff>
      <xdr:row>14</xdr:row>
      <xdr:rowOff>52386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367270B-AC55-3E14-3DF8-75516B07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37</xdr:row>
      <xdr:rowOff>66675</xdr:rowOff>
    </xdr:from>
    <xdr:to>
      <xdr:col>11</xdr:col>
      <xdr:colOff>104775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972F82-9D2A-4317-86B8-D5BAF0E5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61911</xdr:rowOff>
    </xdr:from>
    <xdr:to>
      <xdr:col>13</xdr:col>
      <xdr:colOff>533400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E1A695-03B1-D62A-E8BA-551560BB9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1</xdr:row>
      <xdr:rowOff>152399</xdr:rowOff>
    </xdr:from>
    <xdr:to>
      <xdr:col>22</xdr:col>
      <xdr:colOff>581024</xdr:colOff>
      <xdr:row>22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0474CD-5AF0-9E60-28AD-57A9EB62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25G2KO11\Sabuj_batch_19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25G2KO11\Sabuj_batch_19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25G2KO11\Sabuj_batch_19%5b1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25G2KO11\Sabuj_batch_19%5b1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T LAB" refreshedDate="45562.479675925926" createdVersion="6" refreshedVersion="6" minRefreshableVersion="3" recordCount="76">
  <cacheSource type="worksheet">
    <worksheetSource ref="J25:K101" sheet="Sheet2" r:id="rId2"/>
  </cacheSource>
  <cacheFields count="2">
    <cacheField name="Product" numFmtId="0">
      <sharedItems count="4">
        <s v="Laptop"/>
        <s v="Desktop"/>
        <s v="Tablet"/>
        <s v="Smartphone"/>
      </sharedItems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SEian" refreshedDate="45567.680671527778" createdVersion="8" refreshedVersion="8" minRefreshableVersion="3" recordCount="14">
  <cacheSource type="worksheet">
    <worksheetSource ref="A3:C17" sheet="Sheet3" r:id="rId2"/>
  </cacheSource>
  <cacheFields count="3">
    <cacheField name="Item" numFmtId="0">
      <sharedItems count="14">
        <s v="Laptop"/>
        <s v="Desktop"/>
        <s v="Smartphone"/>
        <s v="Tablet"/>
        <s v="Office rent"/>
        <s v="Advertisement"/>
        <s v="Warehouse rent"/>
        <s v="Internet"/>
        <s v="Staff Salary"/>
        <s v="Administratin"/>
        <s v="Computer bill"/>
        <s v="Voucher"/>
        <s v="Printing Materials"/>
        <s v="Additional cost"/>
      </sharedItems>
    </cacheField>
    <cacheField name="category" numFmtId="0">
      <sharedItems containsBlank="1" count="6">
        <s v="product"/>
        <s v="Rent expense"/>
        <s v="Marketing expense"/>
        <s v="Office expense"/>
        <s v="Operation expenses"/>
        <m/>
      </sharedItems>
    </cacheField>
    <cacheField name="Quantity" numFmtId="0">
      <sharedItems containsString="0" containsBlank="1" containsNumber="1" containsInteger="1" minValue="5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SEian" refreshedDate="45567.762397453705" createdVersion="8" refreshedVersion="8" minRefreshableVersion="3" recordCount="14">
  <cacheSource type="worksheet">
    <worksheetSource ref="I3:M17" sheet="Sheet3" r:id="rId2"/>
  </cacheSource>
  <cacheFields count="5">
    <cacheField name="Item" numFmtId="0">
      <sharedItems count="14">
        <s v="Laptop"/>
        <s v="Desktop"/>
        <s v="Smartphone"/>
        <s v="Tablet"/>
        <s v="Office rent"/>
        <s v="Advertisement"/>
        <s v="Warehouse rent"/>
        <s v="Internet"/>
        <s v="Staff Salary"/>
        <s v="Administratin"/>
        <s v="Computer bill"/>
        <s v="Voucher"/>
        <s v="Printing Materials"/>
        <s v="Additional cost"/>
      </sharedItems>
    </cacheField>
    <cacheField name="category" numFmtId="0">
      <sharedItems containsBlank="1" count="6">
        <s v="product"/>
        <s v="Rent expense"/>
        <s v="Marketing expense"/>
        <s v="Office expense"/>
        <s v="Operation expenses"/>
        <m/>
      </sharedItems>
    </cacheField>
    <cacheField name="Quantity" numFmtId="0">
      <sharedItems containsString="0" containsBlank="1" containsNumber="1" containsInteger="1" minValue="5" maxValue="79"/>
    </cacheField>
    <cacheField name="Unit Price" numFmtId="0">
      <sharedItems containsString="0" containsBlank="1" containsNumber="1" containsInteger="1" minValue="17000" maxValue="60000"/>
    </cacheField>
    <cacheField name="Total" numFmtId="0">
      <sharedItems containsSemiMixedTypes="0" containsString="0" containsNumber="1" containsInteger="1" minValue="800" maxValue="3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SEian" refreshedDate="45567.763911689814" createdVersion="8" refreshedVersion="8" minRefreshableVersion="3" recordCount="14">
  <cacheSource type="worksheet">
    <worksheetSource ref="A20:E34" sheet="Sheet3" r:id="rId2"/>
  </cacheSource>
  <cacheFields count="5">
    <cacheField name="Item" numFmtId="0">
      <sharedItems count="14">
        <s v="Laptop"/>
        <s v="Desktop"/>
        <s v="Smartphone"/>
        <s v="Tablet"/>
        <s v="Office rent"/>
        <s v="Advertisement"/>
        <s v="Warehouse rent"/>
        <s v="Internet"/>
        <s v="Staff Salary"/>
        <s v="Administratin"/>
        <s v="Computer bill"/>
        <s v="Voucher"/>
        <s v="Printing Materials"/>
        <s v="Additional cost"/>
      </sharedItems>
    </cacheField>
    <cacheField name="category" numFmtId="0">
      <sharedItems containsBlank="1" count="6">
        <s v="product"/>
        <s v="Rent expense"/>
        <s v="Marketing expense"/>
        <s v="Office expense"/>
        <s v="Operation expenses"/>
        <m/>
      </sharedItems>
    </cacheField>
    <cacheField name="Quantity" numFmtId="0">
      <sharedItems containsString="0" containsBlank="1" containsNumber="1" containsInteger="1" minValue="5" maxValue="70"/>
    </cacheField>
    <cacheField name="Unit Price" numFmtId="0">
      <sharedItems containsString="0" containsBlank="1" containsNumber="1" containsInteger="1" minValue="17000" maxValue="60000"/>
    </cacheField>
    <cacheField name="Total" numFmtId="0">
      <sharedItems containsSemiMixedTypes="0" containsString="0" containsNumber="1" containsInteger="1" minValue="1200" maxValue="40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350000"/>
  </r>
  <r>
    <x v="1"/>
    <n v="500000"/>
  </r>
  <r>
    <x v="2"/>
    <n v="140000"/>
  </r>
  <r>
    <x v="3"/>
    <n v="450000"/>
  </r>
  <r>
    <x v="0"/>
    <n v="210000"/>
  </r>
  <r>
    <x v="1"/>
    <n v="300000"/>
  </r>
  <r>
    <x v="2"/>
    <n v="80000"/>
  </r>
  <r>
    <x v="3"/>
    <n v="300000"/>
  </r>
  <r>
    <x v="0"/>
    <n v="560000"/>
  </r>
  <r>
    <x v="1"/>
    <n v="600000"/>
  </r>
  <r>
    <x v="2"/>
    <n v="180000"/>
  </r>
  <r>
    <x v="3"/>
    <n v="150000"/>
  </r>
  <r>
    <x v="0"/>
    <n v="770000"/>
  </r>
  <r>
    <x v="1"/>
    <n v="350000"/>
  </r>
  <r>
    <x v="2"/>
    <n v="120000"/>
  </r>
  <r>
    <x v="3"/>
    <n v="390000"/>
  </r>
  <r>
    <x v="0"/>
    <n v="630000"/>
  </r>
  <r>
    <x v="1"/>
    <n v="400000"/>
  </r>
  <r>
    <x v="2"/>
    <n v="280000"/>
  </r>
  <r>
    <x v="3"/>
    <n v="210000"/>
  </r>
  <r>
    <x v="0"/>
    <n v="700000"/>
  </r>
  <r>
    <x v="1"/>
    <n v="250000"/>
  </r>
  <r>
    <x v="2"/>
    <n v="160000"/>
  </r>
  <r>
    <x v="3"/>
    <n v="180000"/>
  </r>
  <r>
    <x v="0"/>
    <n v="490000"/>
  </r>
  <r>
    <x v="0"/>
    <n v="560000"/>
  </r>
  <r>
    <x v="1"/>
    <n v="300000"/>
  </r>
  <r>
    <x v="2"/>
    <n v="200000"/>
  </r>
  <r>
    <x v="3"/>
    <n v="600000"/>
  </r>
  <r>
    <x v="0"/>
    <n v="280000"/>
  </r>
  <r>
    <x v="1"/>
    <n v="450000"/>
  </r>
  <r>
    <x v="2"/>
    <n v="100000"/>
  </r>
  <r>
    <x v="3"/>
    <n v="450000"/>
  </r>
  <r>
    <x v="0"/>
    <n v="490000"/>
  </r>
  <r>
    <x v="1"/>
    <n v="550000"/>
  </r>
  <r>
    <x v="2"/>
    <n v="240000"/>
  </r>
  <r>
    <x v="3"/>
    <n v="300000"/>
  </r>
  <r>
    <x v="0"/>
    <n v="630000"/>
  </r>
  <r>
    <x v="1"/>
    <n v="400000"/>
  </r>
  <r>
    <x v="2"/>
    <n v="220000"/>
  </r>
  <r>
    <x v="3"/>
    <n v="420000"/>
  </r>
  <r>
    <x v="0"/>
    <n v="700000"/>
  </r>
  <r>
    <x v="1"/>
    <n v="450000"/>
  </r>
  <r>
    <x v="2"/>
    <n v="260000"/>
  </r>
  <r>
    <x v="3"/>
    <n v="240000"/>
  </r>
  <r>
    <x v="0"/>
    <n v="840000"/>
  </r>
  <r>
    <x v="1"/>
    <n v="350000"/>
  </r>
  <r>
    <x v="2"/>
    <n v="180000"/>
  </r>
  <r>
    <x v="3"/>
    <n v="360000"/>
  </r>
  <r>
    <x v="0"/>
    <n v="350000"/>
  </r>
  <r>
    <x v="0"/>
    <n v="840000"/>
  </r>
  <r>
    <x v="1"/>
    <n v="400000"/>
  </r>
  <r>
    <x v="2"/>
    <n v="140000"/>
  </r>
  <r>
    <x v="3"/>
    <n v="270000"/>
  </r>
  <r>
    <x v="0"/>
    <n v="420000"/>
  </r>
  <r>
    <x v="1"/>
    <n v="500000"/>
  </r>
  <r>
    <x v="2"/>
    <n v="160000"/>
  </r>
  <r>
    <x v="3"/>
    <n v="390000"/>
  </r>
  <r>
    <x v="0"/>
    <n v="630000"/>
  </r>
  <r>
    <x v="1"/>
    <n v="250000"/>
  </r>
  <r>
    <x v="2"/>
    <n v="220000"/>
  </r>
  <r>
    <x v="3"/>
    <n v="420000"/>
  </r>
  <r>
    <x v="0"/>
    <n v="700000"/>
  </r>
  <r>
    <x v="1"/>
    <n v="300000"/>
  </r>
  <r>
    <x v="2"/>
    <n v="160000"/>
  </r>
  <r>
    <x v="3"/>
    <n v="360000"/>
  </r>
  <r>
    <x v="0"/>
    <n v="630000"/>
  </r>
  <r>
    <x v="1"/>
    <n v="350000"/>
  </r>
  <r>
    <x v="2"/>
    <n v="280000"/>
  </r>
  <r>
    <x v="3"/>
    <n v="240000"/>
  </r>
  <r>
    <x v="0"/>
    <n v="770000"/>
  </r>
  <r>
    <x v="1"/>
    <n v="250000"/>
  </r>
  <r>
    <x v="2"/>
    <n v="200000"/>
  </r>
  <r>
    <x v="3"/>
    <n v="270000"/>
  </r>
  <r>
    <x v="0"/>
    <n v="700000"/>
  </r>
  <r>
    <x v="3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3"/>
  </r>
  <r>
    <x v="1"/>
    <x v="0"/>
    <n v="48"/>
  </r>
  <r>
    <x v="2"/>
    <x v="0"/>
    <n v="56"/>
  </r>
  <r>
    <x v="3"/>
    <x v="0"/>
    <n v="48"/>
  </r>
  <r>
    <x v="4"/>
    <x v="1"/>
    <m/>
  </r>
  <r>
    <x v="5"/>
    <x v="2"/>
    <m/>
  </r>
  <r>
    <x v="6"/>
    <x v="1"/>
    <m/>
  </r>
  <r>
    <x v="7"/>
    <x v="3"/>
    <m/>
  </r>
  <r>
    <x v="8"/>
    <x v="4"/>
    <n v="5"/>
  </r>
  <r>
    <x v="9"/>
    <x v="4"/>
    <m/>
  </r>
  <r>
    <x v="10"/>
    <x v="3"/>
    <m/>
  </r>
  <r>
    <x v="11"/>
    <x v="2"/>
    <m/>
  </r>
  <r>
    <x v="12"/>
    <x v="3"/>
    <m/>
  </r>
  <r>
    <x v="13"/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5"/>
    <n v="60000"/>
    <n v="3300000"/>
  </r>
  <r>
    <x v="1"/>
    <x v="0"/>
    <n v="50"/>
    <n v="45000"/>
    <n v="2250000"/>
  </r>
  <r>
    <x v="2"/>
    <x v="0"/>
    <n v="79"/>
    <n v="26000"/>
    <n v="2054000"/>
  </r>
  <r>
    <x v="3"/>
    <x v="0"/>
    <n v="60"/>
    <n v="17000"/>
    <n v="1020000"/>
  </r>
  <r>
    <x v="4"/>
    <x v="1"/>
    <m/>
    <m/>
    <n v="12000"/>
  </r>
  <r>
    <x v="5"/>
    <x v="2"/>
    <m/>
    <m/>
    <n v="8000"/>
  </r>
  <r>
    <x v="6"/>
    <x v="1"/>
    <m/>
    <m/>
    <n v="8000"/>
  </r>
  <r>
    <x v="7"/>
    <x v="3"/>
    <m/>
    <m/>
    <n v="1500"/>
  </r>
  <r>
    <x v="8"/>
    <x v="4"/>
    <n v="5"/>
    <n v="30000"/>
    <n v="150000"/>
  </r>
  <r>
    <x v="9"/>
    <x v="4"/>
    <m/>
    <m/>
    <n v="20000"/>
  </r>
  <r>
    <x v="10"/>
    <x v="3"/>
    <m/>
    <m/>
    <n v="3000"/>
  </r>
  <r>
    <x v="11"/>
    <x v="2"/>
    <m/>
    <m/>
    <n v="1000"/>
  </r>
  <r>
    <x v="12"/>
    <x v="3"/>
    <m/>
    <m/>
    <n v="800"/>
  </r>
  <r>
    <x v="13"/>
    <x v="5"/>
    <m/>
    <m/>
    <n v="117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67"/>
    <n v="60000"/>
    <n v="4020000"/>
  </r>
  <r>
    <x v="1"/>
    <x v="0"/>
    <n v="41"/>
    <n v="45000"/>
    <n v="1845000"/>
  </r>
  <r>
    <x v="2"/>
    <x v="0"/>
    <n v="70"/>
    <n v="26000"/>
    <n v="1820000"/>
  </r>
  <r>
    <x v="3"/>
    <x v="0"/>
    <n v="58"/>
    <n v="17000"/>
    <n v="986000"/>
  </r>
  <r>
    <x v="4"/>
    <x v="1"/>
    <m/>
    <m/>
    <n v="13000"/>
  </r>
  <r>
    <x v="5"/>
    <x v="2"/>
    <m/>
    <m/>
    <n v="2000"/>
  </r>
  <r>
    <x v="6"/>
    <x v="1"/>
    <m/>
    <m/>
    <n v="8000"/>
  </r>
  <r>
    <x v="7"/>
    <x v="3"/>
    <m/>
    <m/>
    <n v="1500"/>
  </r>
  <r>
    <x v="8"/>
    <x v="4"/>
    <n v="5"/>
    <n v="30000"/>
    <n v="150000"/>
  </r>
  <r>
    <x v="9"/>
    <x v="4"/>
    <m/>
    <m/>
    <n v="20000"/>
  </r>
  <r>
    <x v="10"/>
    <x v="3"/>
    <m/>
    <m/>
    <n v="2000"/>
  </r>
  <r>
    <x v="11"/>
    <x v="2"/>
    <m/>
    <m/>
    <n v="7000"/>
  </r>
  <r>
    <x v="12"/>
    <x v="3"/>
    <m/>
    <m/>
    <n v="1200"/>
  </r>
  <r>
    <x v="13"/>
    <x v="5"/>
    <m/>
    <m/>
    <n v="1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8:K23" firstHeaderRow="1" firstDataRow="1" firstDataCol="1"/>
  <pivotFields count="2"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1" baseField="0" baseItem="0"/>
  </dataFields>
  <formats count="18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7:R13" firstHeaderRow="1" firstDataRow="2" firstDataCol="1"/>
  <pivotFields count="3">
    <pivotField axis="axisRow" showAll="0">
      <items count="15">
        <item x="13"/>
        <item x="9"/>
        <item x="5"/>
        <item x="10"/>
        <item x="1"/>
        <item x="7"/>
        <item x="0"/>
        <item x="4"/>
        <item x="12"/>
        <item x="2"/>
        <item x="8"/>
        <item x="3"/>
        <item x="11"/>
        <item x="6"/>
        <item t="default"/>
      </items>
    </pivotField>
    <pivotField axis="axisCol" showAll="0">
      <items count="7">
        <item h="1" x="2"/>
        <item h="1" x="3"/>
        <item h="1" x="4"/>
        <item x="0"/>
        <item h="1" x="1"/>
        <item h="1" x="5"/>
        <item t="default"/>
      </items>
    </pivotField>
    <pivotField dataField="1" showAll="0"/>
  </pivotFields>
  <rowFields count="1">
    <field x="0"/>
  </rowFields>
  <rowItems count="5">
    <i>
      <x v="4"/>
    </i>
    <i>
      <x v="6"/>
    </i>
    <i>
      <x v="9"/>
    </i>
    <i>
      <x v="1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um of Quantity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4">
            <x v="4"/>
            <x v="6"/>
            <x v="9"/>
            <x v="1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25:R31" firstHeaderRow="1" firstDataRow="2" firstDataCol="1"/>
  <pivotFields count="5">
    <pivotField axis="axisRow" showAll="0">
      <items count="15">
        <item x="13"/>
        <item x="9"/>
        <item x="5"/>
        <item x="10"/>
        <item x="1"/>
        <item x="7"/>
        <item x="0"/>
        <item x="4"/>
        <item x="12"/>
        <item x="2"/>
        <item x="8"/>
        <item x="3"/>
        <item x="11"/>
        <item x="6"/>
        <item t="default"/>
      </items>
    </pivotField>
    <pivotField axis="axisCol" showAll="0">
      <items count="7">
        <item h="1" x="2"/>
        <item h="1" x="3"/>
        <item h="1" x="4"/>
        <item x="0"/>
        <item h="1" x="1"/>
        <item h="1" x="5"/>
        <item t="default"/>
      </items>
    </pivotField>
    <pivotField dataField="1" showAll="0"/>
    <pivotField showAll="0"/>
    <pivotField showAll="0"/>
  </pivotFields>
  <rowFields count="1">
    <field x="0"/>
  </rowFields>
  <rowItems count="5">
    <i>
      <x v="4"/>
    </i>
    <i>
      <x v="6"/>
    </i>
    <i>
      <x v="9"/>
    </i>
    <i>
      <x v="1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um of Quantity" fld="2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4">
            <x v="4"/>
            <x v="6"/>
            <x v="9"/>
            <x v="11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6:R22" firstHeaderRow="1" firstDataRow="2" firstDataCol="1"/>
  <pivotFields count="5">
    <pivotField axis="axisRow" showAll="0">
      <items count="15">
        <item x="13"/>
        <item x="9"/>
        <item x="5"/>
        <item x="10"/>
        <item x="1"/>
        <item x="7"/>
        <item x="0"/>
        <item x="4"/>
        <item x="12"/>
        <item x="2"/>
        <item x="8"/>
        <item x="3"/>
        <item x="11"/>
        <item x="6"/>
        <item t="default"/>
      </items>
    </pivotField>
    <pivotField axis="axisCol" showAll="0">
      <items count="7">
        <item h="1" x="2"/>
        <item h="1" x="3"/>
        <item h="1" x="4"/>
        <item x="0"/>
        <item h="1" x="1"/>
        <item h="1" x="5"/>
        <item t="default"/>
      </items>
    </pivotField>
    <pivotField dataField="1" showAll="0"/>
    <pivotField showAll="0"/>
    <pivotField showAll="0"/>
  </pivotFields>
  <rowFields count="1">
    <field x="0"/>
  </rowFields>
  <rowItems count="5">
    <i>
      <x v="4"/>
    </i>
    <i>
      <x v="6"/>
    </i>
    <i>
      <x v="9"/>
    </i>
    <i>
      <x v="1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um of Quantity" fld="2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4">
            <x v="4"/>
            <x v="6"/>
            <x v="9"/>
            <x v="11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69" zoomScale="68" zoomScaleNormal="68" workbookViewId="0">
      <selection activeCell="P37" sqref="P37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6" max="6" width="19.109375" customWidth="1"/>
    <col min="7" max="7" width="13.88671875" customWidth="1"/>
    <col min="8" max="8" width="11.6640625" customWidth="1"/>
    <col min="9" max="9" width="16.88671875" customWidth="1"/>
    <col min="10" max="10" width="28.6640625" customWidth="1"/>
    <col min="11" max="11" width="49" customWidth="1"/>
    <col min="17" max="17" width="10.88671875" customWidth="1"/>
  </cols>
  <sheetData>
    <row r="1" spans="1:18" ht="15" customHeight="1" x14ac:dyDescent="0.3">
      <c r="A1" s="53" t="s">
        <v>28</v>
      </c>
      <c r="B1" s="53"/>
      <c r="C1" s="53"/>
      <c r="D1" s="53"/>
      <c r="E1" s="53"/>
      <c r="F1" s="53"/>
      <c r="G1" s="53"/>
      <c r="J1" s="51" t="s">
        <v>102</v>
      </c>
      <c r="K1" s="52"/>
      <c r="L1" s="52"/>
      <c r="M1" s="52"/>
      <c r="N1" s="52"/>
      <c r="O1" s="52"/>
      <c r="P1" s="52"/>
      <c r="Q1" s="52"/>
      <c r="R1" s="52"/>
    </row>
    <row r="2" spans="1:18" ht="15" customHeight="1" x14ac:dyDescent="0.3">
      <c r="A2" s="53"/>
      <c r="B2" s="53"/>
      <c r="C2" s="53"/>
      <c r="D2" s="53"/>
      <c r="E2" s="53"/>
      <c r="F2" s="53"/>
      <c r="G2" s="53"/>
      <c r="J2" s="51"/>
      <c r="K2" s="52"/>
      <c r="L2" s="52"/>
      <c r="M2" s="52"/>
      <c r="N2" s="52"/>
      <c r="O2" s="52"/>
      <c r="P2" s="52"/>
      <c r="Q2" s="52"/>
      <c r="R2" s="52"/>
    </row>
    <row r="3" spans="1:18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J3" s="47" t="s">
        <v>1</v>
      </c>
      <c r="K3" s="47" t="s">
        <v>25</v>
      </c>
      <c r="L3" s="18"/>
      <c r="M3" s="18"/>
      <c r="N3" s="18"/>
      <c r="O3" s="18"/>
    </row>
    <row r="4" spans="1:18" ht="15" x14ac:dyDescent="0.25">
      <c r="A4" s="2">
        <v>45296</v>
      </c>
      <c r="B4" s="3" t="s">
        <v>7</v>
      </c>
      <c r="C4" s="3" t="s">
        <v>8</v>
      </c>
      <c r="D4" s="3" t="s">
        <v>9</v>
      </c>
      <c r="E4" s="3">
        <v>5</v>
      </c>
      <c r="F4" s="3">
        <v>70000</v>
      </c>
      <c r="G4" s="3">
        <f t="shared" ref="G4:G35" si="0">E4*F4</f>
        <v>350000</v>
      </c>
      <c r="J4" s="9" t="s">
        <v>7</v>
      </c>
      <c r="K4" s="9">
        <v>5010000</v>
      </c>
      <c r="L4" s="19"/>
      <c r="M4" s="19"/>
      <c r="N4" s="19"/>
      <c r="O4" s="19"/>
    </row>
    <row r="5" spans="1:18" ht="30" x14ac:dyDescent="0.25">
      <c r="A5" s="2">
        <v>45297</v>
      </c>
      <c r="B5" s="3" t="s">
        <v>10</v>
      </c>
      <c r="C5" s="3" t="s">
        <v>11</v>
      </c>
      <c r="D5" s="3" t="s">
        <v>12</v>
      </c>
      <c r="E5" s="3">
        <v>10</v>
      </c>
      <c r="F5" s="3">
        <v>50000</v>
      </c>
      <c r="G5" s="3">
        <f t="shared" si="0"/>
        <v>500000</v>
      </c>
      <c r="H5" s="4"/>
      <c r="J5" s="9" t="s">
        <v>10</v>
      </c>
      <c r="K5" s="9">
        <v>4340000</v>
      </c>
    </row>
    <row r="6" spans="1:18" ht="15" x14ac:dyDescent="0.25">
      <c r="A6" s="2">
        <v>45298</v>
      </c>
      <c r="B6" s="3" t="s">
        <v>13</v>
      </c>
      <c r="C6" s="3" t="s">
        <v>14</v>
      </c>
      <c r="D6" s="3" t="s">
        <v>15</v>
      </c>
      <c r="E6" s="3">
        <v>7</v>
      </c>
      <c r="F6" s="3">
        <v>20000</v>
      </c>
      <c r="G6" s="3">
        <f t="shared" si="0"/>
        <v>140000</v>
      </c>
      <c r="J6" s="9" t="s">
        <v>21</v>
      </c>
      <c r="K6" s="9">
        <v>5850000</v>
      </c>
    </row>
    <row r="7" spans="1:18" ht="15" x14ac:dyDescent="0.25">
      <c r="A7" s="2">
        <v>45299</v>
      </c>
      <c r="B7" s="3" t="s">
        <v>16</v>
      </c>
      <c r="C7" s="3" t="s">
        <v>17</v>
      </c>
      <c r="D7" s="3" t="s">
        <v>18</v>
      </c>
      <c r="E7" s="3">
        <v>15</v>
      </c>
      <c r="F7" s="3">
        <v>30000</v>
      </c>
      <c r="G7" s="3">
        <f t="shared" si="0"/>
        <v>450000</v>
      </c>
      <c r="J7" s="9" t="s">
        <v>13</v>
      </c>
      <c r="K7" s="9">
        <v>4110000</v>
      </c>
    </row>
    <row r="8" spans="1:18" ht="15" x14ac:dyDescent="0.25">
      <c r="A8" s="2">
        <v>45300</v>
      </c>
      <c r="B8" s="3" t="s">
        <v>19</v>
      </c>
      <c r="C8" s="3" t="s">
        <v>20</v>
      </c>
      <c r="D8" s="3" t="s">
        <v>9</v>
      </c>
      <c r="E8" s="3">
        <v>3</v>
      </c>
      <c r="F8" s="3">
        <v>70000</v>
      </c>
      <c r="G8" s="3">
        <f t="shared" si="0"/>
        <v>210000</v>
      </c>
      <c r="J8" s="9" t="s">
        <v>16</v>
      </c>
      <c r="K8" s="9">
        <v>4760000</v>
      </c>
    </row>
    <row r="9" spans="1:18" ht="15" x14ac:dyDescent="0.25">
      <c r="A9" s="2">
        <v>45301</v>
      </c>
      <c r="B9" s="3" t="s">
        <v>21</v>
      </c>
      <c r="C9" s="3" t="s">
        <v>22</v>
      </c>
      <c r="D9" s="3" t="s">
        <v>12</v>
      </c>
      <c r="E9" s="3">
        <v>6</v>
      </c>
      <c r="F9" s="3">
        <v>50000</v>
      </c>
      <c r="G9" s="3">
        <f t="shared" si="0"/>
        <v>300000</v>
      </c>
      <c r="J9" s="9" t="s">
        <v>19</v>
      </c>
      <c r="K9" s="9">
        <v>4600000</v>
      </c>
    </row>
    <row r="10" spans="1:18" ht="30" x14ac:dyDescent="0.25">
      <c r="A10" s="2">
        <v>45302</v>
      </c>
      <c r="B10" s="3" t="s">
        <v>10</v>
      </c>
      <c r="C10" s="3" t="s">
        <v>14</v>
      </c>
      <c r="D10" s="3" t="s">
        <v>15</v>
      </c>
      <c r="E10" s="3">
        <v>4</v>
      </c>
      <c r="F10" s="3">
        <v>20000</v>
      </c>
      <c r="G10" s="3">
        <f t="shared" si="0"/>
        <v>80000</v>
      </c>
      <c r="J10" s="9" t="s">
        <v>24</v>
      </c>
      <c r="K10" s="9">
        <v>28670000</v>
      </c>
    </row>
    <row r="11" spans="1:18" ht="15" x14ac:dyDescent="0.25">
      <c r="A11" s="2">
        <v>45303</v>
      </c>
      <c r="B11" s="3" t="s">
        <v>13</v>
      </c>
      <c r="C11" s="3" t="s">
        <v>17</v>
      </c>
      <c r="D11" s="3" t="s">
        <v>18</v>
      </c>
      <c r="E11" s="3">
        <v>10</v>
      </c>
      <c r="F11" s="3">
        <v>30000</v>
      </c>
      <c r="G11" s="3">
        <f t="shared" si="0"/>
        <v>300000</v>
      </c>
    </row>
    <row r="12" spans="1:18" ht="15" x14ac:dyDescent="0.25">
      <c r="A12" s="2">
        <v>45304</v>
      </c>
      <c r="B12" s="3" t="s">
        <v>7</v>
      </c>
      <c r="C12" s="3" t="s">
        <v>8</v>
      </c>
      <c r="D12" s="3" t="s">
        <v>9</v>
      </c>
      <c r="E12" s="3">
        <v>8</v>
      </c>
      <c r="F12" s="3">
        <v>70000</v>
      </c>
      <c r="G12" s="3">
        <f t="shared" si="0"/>
        <v>560000</v>
      </c>
    </row>
    <row r="13" spans="1:18" ht="15" x14ac:dyDescent="0.25">
      <c r="A13" s="2">
        <v>45305</v>
      </c>
      <c r="B13" s="3" t="s">
        <v>19</v>
      </c>
      <c r="C13" s="3" t="s">
        <v>8</v>
      </c>
      <c r="D13" s="3" t="s">
        <v>12</v>
      </c>
      <c r="E13" s="3">
        <v>12</v>
      </c>
      <c r="F13" s="3">
        <v>50000</v>
      </c>
      <c r="G13" s="3">
        <f t="shared" si="0"/>
        <v>600000</v>
      </c>
    </row>
    <row r="14" spans="1:18" ht="15" x14ac:dyDescent="0.25">
      <c r="A14" s="2">
        <v>45306</v>
      </c>
      <c r="B14" s="3" t="s">
        <v>21</v>
      </c>
      <c r="C14" s="3" t="s">
        <v>11</v>
      </c>
      <c r="D14" s="3" t="s">
        <v>15</v>
      </c>
      <c r="E14" s="3">
        <v>9</v>
      </c>
      <c r="F14" s="3">
        <v>20000</v>
      </c>
      <c r="G14" s="3">
        <f t="shared" si="0"/>
        <v>180000</v>
      </c>
    </row>
    <row r="15" spans="1:18" ht="30.75" thickBot="1" x14ac:dyDescent="0.3">
      <c r="A15" s="2">
        <v>45307</v>
      </c>
      <c r="B15" s="3" t="s">
        <v>10</v>
      </c>
      <c r="C15" s="3" t="s">
        <v>14</v>
      </c>
      <c r="D15" s="3" t="s">
        <v>18</v>
      </c>
      <c r="E15" s="3">
        <v>5</v>
      </c>
      <c r="F15" s="3">
        <v>30000</v>
      </c>
      <c r="G15" s="3">
        <f t="shared" si="0"/>
        <v>150000</v>
      </c>
    </row>
    <row r="16" spans="1:18" ht="15" customHeight="1" x14ac:dyDescent="0.3">
      <c r="A16" s="2">
        <v>45308</v>
      </c>
      <c r="B16" s="3" t="s">
        <v>13</v>
      </c>
      <c r="C16" s="3" t="s">
        <v>17</v>
      </c>
      <c r="D16" s="3" t="s">
        <v>9</v>
      </c>
      <c r="E16" s="3">
        <v>11</v>
      </c>
      <c r="F16" s="3">
        <v>70000</v>
      </c>
      <c r="G16" s="3">
        <f t="shared" si="0"/>
        <v>770000</v>
      </c>
      <c r="J16" s="54" t="s">
        <v>103</v>
      </c>
      <c r="K16" s="55"/>
      <c r="L16" s="10"/>
      <c r="M16" s="10"/>
      <c r="N16" s="11"/>
    </row>
    <row r="17" spans="1:14" ht="15" customHeight="1" x14ac:dyDescent="0.3">
      <c r="A17" s="2">
        <v>45309</v>
      </c>
      <c r="B17" s="3" t="s">
        <v>16</v>
      </c>
      <c r="C17" s="3" t="s">
        <v>20</v>
      </c>
      <c r="D17" s="3" t="s">
        <v>12</v>
      </c>
      <c r="E17" s="3">
        <v>7</v>
      </c>
      <c r="F17" s="3">
        <v>50000</v>
      </c>
      <c r="G17" s="3">
        <f t="shared" si="0"/>
        <v>350000</v>
      </c>
      <c r="J17" s="56"/>
      <c r="K17" s="57"/>
      <c r="N17" s="12"/>
    </row>
    <row r="18" spans="1:14" ht="15" x14ac:dyDescent="0.25">
      <c r="A18" s="2">
        <v>45310</v>
      </c>
      <c r="B18" s="3" t="s">
        <v>19</v>
      </c>
      <c r="C18" s="3" t="s">
        <v>22</v>
      </c>
      <c r="D18" s="3" t="s">
        <v>15</v>
      </c>
      <c r="E18" s="3">
        <v>6</v>
      </c>
      <c r="F18" s="3">
        <v>20000</v>
      </c>
      <c r="G18" s="3">
        <f t="shared" si="0"/>
        <v>120000</v>
      </c>
      <c r="J18" s="46" t="s">
        <v>23</v>
      </c>
      <c r="K18" s="46" t="s">
        <v>25</v>
      </c>
      <c r="N18" s="12"/>
    </row>
    <row r="19" spans="1:14" ht="15" x14ac:dyDescent="0.25">
      <c r="A19" s="2">
        <v>45311</v>
      </c>
      <c r="B19" s="3" t="s">
        <v>21</v>
      </c>
      <c r="C19" s="3" t="s">
        <v>14</v>
      </c>
      <c r="D19" s="3" t="s">
        <v>18</v>
      </c>
      <c r="E19" s="3">
        <v>13</v>
      </c>
      <c r="F19" s="3">
        <v>30000</v>
      </c>
      <c r="G19" s="3">
        <f t="shared" si="0"/>
        <v>390000</v>
      </c>
      <c r="J19" s="9" t="s">
        <v>12</v>
      </c>
      <c r="K19" s="9">
        <v>6950000</v>
      </c>
      <c r="N19" s="12"/>
    </row>
    <row r="20" spans="1:14" ht="15" x14ac:dyDescent="0.25">
      <c r="A20" s="2">
        <v>45312</v>
      </c>
      <c r="B20" s="3" t="s">
        <v>7</v>
      </c>
      <c r="C20" s="3" t="s">
        <v>17</v>
      </c>
      <c r="D20" s="3" t="s">
        <v>9</v>
      </c>
      <c r="E20" s="3">
        <v>9</v>
      </c>
      <c r="F20" s="3">
        <v>70000</v>
      </c>
      <c r="G20" s="3">
        <f t="shared" si="0"/>
        <v>630000</v>
      </c>
      <c r="J20" s="9" t="s">
        <v>9</v>
      </c>
      <c r="K20" s="9">
        <v>12250000</v>
      </c>
      <c r="N20" s="12"/>
    </row>
    <row r="21" spans="1:14" ht="15" x14ac:dyDescent="0.25">
      <c r="A21" s="2">
        <v>45313</v>
      </c>
      <c r="B21" s="3" t="s">
        <v>13</v>
      </c>
      <c r="C21" s="3" t="s">
        <v>20</v>
      </c>
      <c r="D21" s="3" t="s">
        <v>12</v>
      </c>
      <c r="E21" s="3">
        <v>8</v>
      </c>
      <c r="F21" s="3">
        <v>50000</v>
      </c>
      <c r="G21" s="3">
        <f t="shared" si="0"/>
        <v>400000</v>
      </c>
      <c r="J21" s="9" t="s">
        <v>18</v>
      </c>
      <c r="K21" s="9">
        <v>6150000</v>
      </c>
      <c r="N21" s="12"/>
    </row>
    <row r="22" spans="1:14" ht="15" x14ac:dyDescent="0.25">
      <c r="A22" s="2">
        <v>45314</v>
      </c>
      <c r="B22" s="3" t="s">
        <v>16</v>
      </c>
      <c r="C22" s="3" t="s">
        <v>22</v>
      </c>
      <c r="D22" s="3" t="s">
        <v>15</v>
      </c>
      <c r="E22" s="3">
        <v>14</v>
      </c>
      <c r="F22" s="3">
        <v>20000</v>
      </c>
      <c r="G22" s="3">
        <f t="shared" si="0"/>
        <v>280000</v>
      </c>
      <c r="J22" s="9" t="s">
        <v>15</v>
      </c>
      <c r="K22" s="9">
        <v>3320000</v>
      </c>
      <c r="N22" s="12"/>
    </row>
    <row r="23" spans="1:14" ht="15" x14ac:dyDescent="0.25">
      <c r="A23" s="2">
        <v>45315</v>
      </c>
      <c r="B23" s="3" t="s">
        <v>19</v>
      </c>
      <c r="C23" s="3" t="s">
        <v>14</v>
      </c>
      <c r="D23" s="3" t="s">
        <v>18</v>
      </c>
      <c r="E23" s="3">
        <v>7</v>
      </c>
      <c r="F23" s="3">
        <v>30000</v>
      </c>
      <c r="G23" s="3">
        <f t="shared" si="0"/>
        <v>210000</v>
      </c>
      <c r="J23" s="9" t="s">
        <v>24</v>
      </c>
      <c r="K23" s="9">
        <v>28670000</v>
      </c>
      <c r="N23" s="12"/>
    </row>
    <row r="24" spans="1:14" ht="15" x14ac:dyDescent="0.25">
      <c r="A24" s="2">
        <v>45316</v>
      </c>
      <c r="B24" s="3" t="s">
        <v>21</v>
      </c>
      <c r="C24" s="3" t="s">
        <v>17</v>
      </c>
      <c r="D24" s="3" t="s">
        <v>9</v>
      </c>
      <c r="E24" s="3">
        <v>10</v>
      </c>
      <c r="F24" s="3">
        <v>70000</v>
      </c>
      <c r="G24" s="3">
        <f t="shared" si="0"/>
        <v>700000</v>
      </c>
      <c r="J24" s="13"/>
      <c r="N24" s="12"/>
    </row>
    <row r="25" spans="1:14" ht="30" x14ac:dyDescent="0.25">
      <c r="A25" s="2">
        <v>45317</v>
      </c>
      <c r="B25" s="3" t="s">
        <v>10</v>
      </c>
      <c r="C25" s="3" t="s">
        <v>8</v>
      </c>
      <c r="D25" s="3" t="s">
        <v>12</v>
      </c>
      <c r="E25" s="3">
        <v>5</v>
      </c>
      <c r="F25" s="3">
        <v>50000</v>
      </c>
      <c r="G25" s="3">
        <f t="shared" si="0"/>
        <v>250000</v>
      </c>
      <c r="J25" s="13"/>
      <c r="N25" s="12"/>
    </row>
    <row r="26" spans="1:14" ht="15" x14ac:dyDescent="0.25">
      <c r="A26" s="2">
        <v>45318</v>
      </c>
      <c r="B26" s="3" t="s">
        <v>7</v>
      </c>
      <c r="C26" s="3" t="s">
        <v>11</v>
      </c>
      <c r="D26" s="3" t="s">
        <v>15</v>
      </c>
      <c r="E26" s="3">
        <v>8</v>
      </c>
      <c r="F26" s="3">
        <v>20000</v>
      </c>
      <c r="G26" s="3">
        <f t="shared" si="0"/>
        <v>160000</v>
      </c>
      <c r="J26" s="13"/>
      <c r="N26" s="12"/>
    </row>
    <row r="27" spans="1:14" ht="15" x14ac:dyDescent="0.25">
      <c r="A27" s="2">
        <v>45319</v>
      </c>
      <c r="B27" s="3" t="s">
        <v>16</v>
      </c>
      <c r="C27" s="3" t="s">
        <v>14</v>
      </c>
      <c r="D27" s="3" t="s">
        <v>18</v>
      </c>
      <c r="E27" s="3">
        <v>6</v>
      </c>
      <c r="F27" s="3">
        <v>30000</v>
      </c>
      <c r="G27" s="3">
        <f t="shared" si="0"/>
        <v>180000</v>
      </c>
      <c r="J27" s="13"/>
    </row>
    <row r="28" spans="1:14" ht="15" x14ac:dyDescent="0.25">
      <c r="A28" s="2">
        <v>45320</v>
      </c>
      <c r="B28" s="3" t="s">
        <v>19</v>
      </c>
      <c r="C28" s="3" t="s">
        <v>17</v>
      </c>
      <c r="D28" s="3" t="s">
        <v>9</v>
      </c>
      <c r="E28" s="3">
        <v>7</v>
      </c>
      <c r="F28" s="3">
        <v>70000</v>
      </c>
      <c r="G28" s="3">
        <f t="shared" si="0"/>
        <v>490000</v>
      </c>
      <c r="J28" s="13"/>
      <c r="N28" s="12"/>
    </row>
    <row r="29" spans="1:14" ht="15" x14ac:dyDescent="0.25">
      <c r="A29" s="2">
        <v>45323</v>
      </c>
      <c r="B29" s="3" t="s">
        <v>21</v>
      </c>
      <c r="C29" s="3" t="s">
        <v>20</v>
      </c>
      <c r="D29" s="3" t="s">
        <v>9</v>
      </c>
      <c r="E29" s="3">
        <v>8</v>
      </c>
      <c r="F29" s="3">
        <v>70000</v>
      </c>
      <c r="G29" s="3">
        <f t="shared" si="0"/>
        <v>560000</v>
      </c>
      <c r="J29" s="13"/>
      <c r="N29" s="12"/>
    </row>
    <row r="30" spans="1:14" ht="30" x14ac:dyDescent="0.25">
      <c r="A30" s="2">
        <v>45324</v>
      </c>
      <c r="B30" s="3" t="s">
        <v>10</v>
      </c>
      <c r="C30" s="3" t="s">
        <v>22</v>
      </c>
      <c r="D30" s="3" t="s">
        <v>12</v>
      </c>
      <c r="E30" s="3">
        <v>6</v>
      </c>
      <c r="F30" s="3">
        <v>50000</v>
      </c>
      <c r="G30" s="3">
        <f t="shared" si="0"/>
        <v>300000</v>
      </c>
      <c r="J30" s="13"/>
      <c r="N30" s="12"/>
    </row>
    <row r="31" spans="1:14" ht="15" x14ac:dyDescent="0.25">
      <c r="A31" s="2">
        <v>45325</v>
      </c>
      <c r="B31" s="3" t="s">
        <v>13</v>
      </c>
      <c r="C31" s="3" t="s">
        <v>14</v>
      </c>
      <c r="D31" s="3" t="s">
        <v>15</v>
      </c>
      <c r="E31" s="3">
        <v>10</v>
      </c>
      <c r="F31" s="3">
        <v>20000</v>
      </c>
      <c r="G31" s="3">
        <f t="shared" si="0"/>
        <v>200000</v>
      </c>
      <c r="J31" s="13"/>
      <c r="N31" s="12"/>
    </row>
    <row r="32" spans="1:14" ht="15" x14ac:dyDescent="0.25">
      <c r="A32" s="2">
        <v>45326</v>
      </c>
      <c r="B32" s="3" t="s">
        <v>16</v>
      </c>
      <c r="C32" s="3" t="s">
        <v>8</v>
      </c>
      <c r="D32" s="3" t="s">
        <v>18</v>
      </c>
      <c r="E32" s="3">
        <v>20</v>
      </c>
      <c r="F32" s="3">
        <v>30000</v>
      </c>
      <c r="G32" s="3">
        <f t="shared" si="0"/>
        <v>600000</v>
      </c>
      <c r="J32" s="13"/>
      <c r="N32" s="12"/>
    </row>
    <row r="33" spans="1:15" ht="15" x14ac:dyDescent="0.25">
      <c r="A33" s="2">
        <v>45327</v>
      </c>
      <c r="B33" s="3" t="s">
        <v>7</v>
      </c>
      <c r="C33" s="3" t="s">
        <v>20</v>
      </c>
      <c r="D33" s="3" t="s">
        <v>9</v>
      </c>
      <c r="E33" s="3">
        <v>4</v>
      </c>
      <c r="F33" s="3">
        <v>70000</v>
      </c>
      <c r="G33" s="3">
        <f t="shared" si="0"/>
        <v>280000</v>
      </c>
      <c r="J33" s="13"/>
      <c r="N33" s="12"/>
    </row>
    <row r="34" spans="1:15" ht="15.75" thickBot="1" x14ac:dyDescent="0.3">
      <c r="A34" s="2">
        <v>45328</v>
      </c>
      <c r="B34" s="3" t="s">
        <v>21</v>
      </c>
      <c r="C34" s="3" t="s">
        <v>22</v>
      </c>
      <c r="D34" s="3" t="s">
        <v>12</v>
      </c>
      <c r="E34" s="3">
        <v>9</v>
      </c>
      <c r="F34" s="3">
        <v>50000</v>
      </c>
      <c r="G34" s="3">
        <f t="shared" si="0"/>
        <v>450000</v>
      </c>
      <c r="J34" s="14"/>
      <c r="K34" s="15"/>
      <c r="L34" s="15"/>
      <c r="M34" s="15"/>
      <c r="N34" s="16"/>
    </row>
    <row r="35" spans="1:15" ht="30" x14ac:dyDescent="0.25">
      <c r="A35" s="2">
        <v>45329</v>
      </c>
      <c r="B35" s="3" t="s">
        <v>10</v>
      </c>
      <c r="C35" s="3" t="s">
        <v>20</v>
      </c>
      <c r="D35" s="3" t="s">
        <v>15</v>
      </c>
      <c r="E35" s="3">
        <v>5</v>
      </c>
      <c r="F35" s="3">
        <v>20000</v>
      </c>
      <c r="G35" s="3">
        <f t="shared" si="0"/>
        <v>100000</v>
      </c>
    </row>
    <row r="36" spans="1:15" ht="15" x14ac:dyDescent="0.25">
      <c r="A36" s="2">
        <v>45330</v>
      </c>
      <c r="B36" s="3" t="s">
        <v>7</v>
      </c>
      <c r="C36" s="3" t="s">
        <v>22</v>
      </c>
      <c r="D36" s="3" t="s">
        <v>18</v>
      </c>
      <c r="E36" s="3">
        <v>15</v>
      </c>
      <c r="F36" s="3">
        <v>30000</v>
      </c>
      <c r="G36" s="3">
        <f t="shared" ref="G36:G67" si="1">E36*F36</f>
        <v>450000</v>
      </c>
    </row>
    <row r="37" spans="1:15" ht="15" x14ac:dyDescent="0.25">
      <c r="A37" s="2">
        <v>45331</v>
      </c>
      <c r="B37" s="3" t="s">
        <v>16</v>
      </c>
      <c r="C37" s="3" t="s">
        <v>14</v>
      </c>
      <c r="D37" s="3" t="s">
        <v>9</v>
      </c>
      <c r="E37" s="3">
        <v>7</v>
      </c>
      <c r="F37" s="3">
        <v>70000</v>
      </c>
      <c r="G37" s="3">
        <f t="shared" si="1"/>
        <v>490000</v>
      </c>
      <c r="O37" s="1"/>
    </row>
    <row r="38" spans="1:15" ht="15" x14ac:dyDescent="0.25">
      <c r="A38" s="2">
        <v>45332</v>
      </c>
      <c r="B38" s="3" t="s">
        <v>19</v>
      </c>
      <c r="C38" s="3" t="s">
        <v>17</v>
      </c>
      <c r="D38" s="3" t="s">
        <v>12</v>
      </c>
      <c r="E38" s="3">
        <v>11</v>
      </c>
      <c r="F38" s="3">
        <v>50000</v>
      </c>
      <c r="G38" s="3">
        <f t="shared" si="1"/>
        <v>550000</v>
      </c>
      <c r="O38" s="3"/>
    </row>
    <row r="39" spans="1:15" ht="15" x14ac:dyDescent="0.25">
      <c r="A39" s="2">
        <v>45333</v>
      </c>
      <c r="B39" s="3" t="s">
        <v>21</v>
      </c>
      <c r="C39" s="3" t="s">
        <v>8</v>
      </c>
      <c r="D39" s="3" t="s">
        <v>15</v>
      </c>
      <c r="E39" s="3">
        <v>12</v>
      </c>
      <c r="F39" s="3">
        <v>20000</v>
      </c>
      <c r="G39" s="3">
        <f t="shared" si="1"/>
        <v>240000</v>
      </c>
      <c r="O39" s="3"/>
    </row>
    <row r="40" spans="1:15" ht="36" x14ac:dyDescent="0.25">
      <c r="A40" s="2">
        <v>45334</v>
      </c>
      <c r="B40" s="3" t="s">
        <v>10</v>
      </c>
      <c r="C40" s="3" t="s">
        <v>8</v>
      </c>
      <c r="D40" s="3" t="s">
        <v>18</v>
      </c>
      <c r="E40" s="3">
        <v>10</v>
      </c>
      <c r="F40" s="3">
        <v>30000</v>
      </c>
      <c r="G40" s="3">
        <f t="shared" si="1"/>
        <v>300000</v>
      </c>
      <c r="J40" s="59" t="s">
        <v>104</v>
      </c>
      <c r="K40" s="60"/>
      <c r="L40" s="60"/>
      <c r="O40" s="3"/>
    </row>
    <row r="41" spans="1:15" ht="15" x14ac:dyDescent="0.25">
      <c r="A41" s="2">
        <v>45335</v>
      </c>
      <c r="B41" s="3" t="s">
        <v>13</v>
      </c>
      <c r="C41" s="3" t="s">
        <v>11</v>
      </c>
      <c r="D41" s="3" t="s">
        <v>9</v>
      </c>
      <c r="E41" s="3">
        <v>9</v>
      </c>
      <c r="F41" s="3">
        <v>70000</v>
      </c>
      <c r="G41" s="3">
        <f t="shared" si="1"/>
        <v>630000</v>
      </c>
      <c r="J41" s="58" t="s">
        <v>27</v>
      </c>
      <c r="K41" s="58"/>
      <c r="L41" s="58"/>
      <c r="O41" s="3"/>
    </row>
    <row r="42" spans="1:15" ht="15" x14ac:dyDescent="0.25">
      <c r="A42" s="2">
        <v>45336</v>
      </c>
      <c r="B42" s="3" t="s">
        <v>16</v>
      </c>
      <c r="C42" s="3" t="s">
        <v>14</v>
      </c>
      <c r="D42" s="3" t="s">
        <v>12</v>
      </c>
      <c r="E42" s="3">
        <v>8</v>
      </c>
      <c r="F42" s="3">
        <v>50000</v>
      </c>
      <c r="G42" s="3">
        <f t="shared" si="1"/>
        <v>400000</v>
      </c>
      <c r="J42" s="8" t="s">
        <v>2</v>
      </c>
      <c r="K42" s="8" t="s">
        <v>3</v>
      </c>
      <c r="L42" s="7" t="s">
        <v>4</v>
      </c>
      <c r="O42" s="3"/>
    </row>
    <row r="43" spans="1:15" ht="15" x14ac:dyDescent="0.25">
      <c r="A43" s="2">
        <v>45337</v>
      </c>
      <c r="B43" s="3" t="s">
        <v>19</v>
      </c>
      <c r="C43" s="3" t="s">
        <v>17</v>
      </c>
      <c r="D43" s="3" t="s">
        <v>15</v>
      </c>
      <c r="E43" s="3">
        <v>11</v>
      </c>
      <c r="F43" s="3">
        <v>20000</v>
      </c>
      <c r="G43" s="3">
        <f t="shared" si="1"/>
        <v>220000</v>
      </c>
      <c r="J43" s="8" t="s">
        <v>8</v>
      </c>
      <c r="K43" s="8" t="s">
        <v>18</v>
      </c>
      <c r="L43" s="7">
        <v>20</v>
      </c>
      <c r="O43" s="3"/>
    </row>
    <row r="44" spans="1:15" ht="15" x14ac:dyDescent="0.25">
      <c r="A44" s="2">
        <v>45338</v>
      </c>
      <c r="B44" s="3" t="s">
        <v>7</v>
      </c>
      <c r="C44" s="3" t="s">
        <v>20</v>
      </c>
      <c r="D44" s="3" t="s">
        <v>18</v>
      </c>
      <c r="E44" s="3">
        <v>14</v>
      </c>
      <c r="F44" s="3">
        <v>30000</v>
      </c>
      <c r="G44" s="3">
        <f t="shared" si="1"/>
        <v>420000</v>
      </c>
      <c r="J44" s="8" t="s">
        <v>8</v>
      </c>
      <c r="K44" s="8" t="s">
        <v>18</v>
      </c>
      <c r="L44" s="7">
        <v>10</v>
      </c>
      <c r="O44" s="3"/>
    </row>
    <row r="45" spans="1:15" ht="30" x14ac:dyDescent="0.25">
      <c r="A45" s="2">
        <v>45339</v>
      </c>
      <c r="B45" s="3" t="s">
        <v>10</v>
      </c>
      <c r="C45" s="3" t="s">
        <v>22</v>
      </c>
      <c r="D45" s="3" t="s">
        <v>9</v>
      </c>
      <c r="E45" s="3">
        <v>10</v>
      </c>
      <c r="F45" s="3">
        <v>70000</v>
      </c>
      <c r="G45" s="3">
        <f t="shared" si="1"/>
        <v>700000</v>
      </c>
      <c r="J45" s="8" t="s">
        <v>8</v>
      </c>
      <c r="K45" s="8" t="s">
        <v>18</v>
      </c>
      <c r="L45" s="7">
        <v>12</v>
      </c>
      <c r="O45" s="3"/>
    </row>
    <row r="46" spans="1:15" ht="15" x14ac:dyDescent="0.25">
      <c r="A46" s="2">
        <v>45340</v>
      </c>
      <c r="B46" s="3" t="s">
        <v>13</v>
      </c>
      <c r="C46" s="3" t="s">
        <v>14</v>
      </c>
      <c r="D46" s="3" t="s">
        <v>12</v>
      </c>
      <c r="E46" s="3">
        <v>9</v>
      </c>
      <c r="F46" s="3">
        <v>50000</v>
      </c>
      <c r="G46" s="3">
        <f t="shared" si="1"/>
        <v>450000</v>
      </c>
      <c r="J46" s="6"/>
      <c r="K46" s="8" t="s">
        <v>26</v>
      </c>
      <c r="L46" s="9">
        <f>SUM(L43:L45)</f>
        <v>42</v>
      </c>
      <c r="O46" s="3"/>
    </row>
    <row r="47" spans="1:15" ht="15" x14ac:dyDescent="0.25">
      <c r="A47" s="2">
        <v>45341</v>
      </c>
      <c r="B47" s="3" t="s">
        <v>16</v>
      </c>
      <c r="C47" s="3" t="s">
        <v>17</v>
      </c>
      <c r="D47" s="3" t="s">
        <v>15</v>
      </c>
      <c r="E47" s="3">
        <v>13</v>
      </c>
      <c r="F47" s="3">
        <v>20000</v>
      </c>
      <c r="G47" s="3">
        <f t="shared" si="1"/>
        <v>260000</v>
      </c>
      <c r="O47" s="3"/>
    </row>
    <row r="48" spans="1:15" ht="15" x14ac:dyDescent="0.25">
      <c r="A48" s="2">
        <v>45342</v>
      </c>
      <c r="B48" s="3" t="s">
        <v>19</v>
      </c>
      <c r="C48" s="3" t="s">
        <v>20</v>
      </c>
      <c r="D48" s="3" t="s">
        <v>18</v>
      </c>
      <c r="E48" s="3">
        <v>8</v>
      </c>
      <c r="F48" s="3">
        <v>30000</v>
      </c>
      <c r="G48" s="3">
        <f t="shared" si="1"/>
        <v>240000</v>
      </c>
      <c r="O48" s="3"/>
    </row>
    <row r="49" spans="1:15" ht="15" x14ac:dyDescent="0.25">
      <c r="A49" s="2">
        <v>45343</v>
      </c>
      <c r="B49" s="3" t="s">
        <v>21</v>
      </c>
      <c r="C49" s="3" t="s">
        <v>22</v>
      </c>
      <c r="D49" s="3" t="s">
        <v>9</v>
      </c>
      <c r="E49" s="3">
        <v>12</v>
      </c>
      <c r="F49" s="3">
        <v>70000</v>
      </c>
      <c r="G49" s="3">
        <f t="shared" si="1"/>
        <v>840000</v>
      </c>
      <c r="O49" s="3"/>
    </row>
    <row r="50" spans="1:15" ht="30" x14ac:dyDescent="0.25">
      <c r="A50" s="2">
        <v>45344</v>
      </c>
      <c r="B50" s="3" t="s">
        <v>10</v>
      </c>
      <c r="C50" s="3" t="s">
        <v>14</v>
      </c>
      <c r="D50" s="3" t="s">
        <v>12</v>
      </c>
      <c r="E50" s="3">
        <v>7</v>
      </c>
      <c r="F50" s="3">
        <v>50000</v>
      </c>
      <c r="G50" s="3">
        <f t="shared" si="1"/>
        <v>350000</v>
      </c>
      <c r="O50" s="3"/>
    </row>
    <row r="51" spans="1:15" ht="15" x14ac:dyDescent="0.25">
      <c r="A51" s="2">
        <v>45345</v>
      </c>
      <c r="B51" s="3" t="s">
        <v>13</v>
      </c>
      <c r="C51" s="3" t="s">
        <v>17</v>
      </c>
      <c r="D51" s="3" t="s">
        <v>15</v>
      </c>
      <c r="E51" s="3">
        <v>9</v>
      </c>
      <c r="F51" s="3">
        <v>20000</v>
      </c>
      <c r="G51" s="3">
        <f t="shared" si="1"/>
        <v>180000</v>
      </c>
      <c r="O51" s="3"/>
    </row>
    <row r="52" spans="1:15" ht="15" x14ac:dyDescent="0.25">
      <c r="A52" s="2">
        <v>45346</v>
      </c>
      <c r="B52" s="3" t="s">
        <v>7</v>
      </c>
      <c r="C52" s="3" t="s">
        <v>8</v>
      </c>
      <c r="D52" s="3" t="s">
        <v>18</v>
      </c>
      <c r="E52" s="3">
        <v>12</v>
      </c>
      <c r="F52" s="3">
        <v>30000</v>
      </c>
      <c r="G52" s="3">
        <f t="shared" si="1"/>
        <v>360000</v>
      </c>
      <c r="O52" s="3"/>
    </row>
    <row r="53" spans="1:15" ht="15" x14ac:dyDescent="0.25">
      <c r="A53" s="2">
        <v>45347</v>
      </c>
      <c r="B53" s="3" t="s">
        <v>19</v>
      </c>
      <c r="C53" s="3" t="s">
        <v>11</v>
      </c>
      <c r="D53" s="3" t="s">
        <v>9</v>
      </c>
      <c r="E53" s="3">
        <v>5</v>
      </c>
      <c r="F53" s="3">
        <v>70000</v>
      </c>
      <c r="G53" s="3">
        <f t="shared" si="1"/>
        <v>350000</v>
      </c>
      <c r="O53" s="3"/>
    </row>
    <row r="54" spans="1:15" ht="15" x14ac:dyDescent="0.25">
      <c r="A54" s="2">
        <v>45352</v>
      </c>
      <c r="B54" s="3" t="s">
        <v>21</v>
      </c>
      <c r="C54" s="3" t="s">
        <v>8</v>
      </c>
      <c r="D54" s="3" t="s">
        <v>9</v>
      </c>
      <c r="E54" s="3">
        <v>12</v>
      </c>
      <c r="F54" s="3">
        <v>70000</v>
      </c>
      <c r="G54" s="3">
        <f t="shared" si="1"/>
        <v>840000</v>
      </c>
      <c r="O54" s="3"/>
    </row>
    <row r="55" spans="1:15" ht="30" x14ac:dyDescent="0.25">
      <c r="A55" s="2">
        <v>45353</v>
      </c>
      <c r="B55" s="3" t="s">
        <v>10</v>
      </c>
      <c r="C55" s="3" t="s">
        <v>8</v>
      </c>
      <c r="D55" s="3" t="s">
        <v>12</v>
      </c>
      <c r="E55" s="3">
        <v>8</v>
      </c>
      <c r="F55" s="3">
        <v>50000</v>
      </c>
      <c r="G55" s="3">
        <f t="shared" si="1"/>
        <v>400000</v>
      </c>
      <c r="O55" s="3"/>
    </row>
    <row r="56" spans="1:15" ht="15" x14ac:dyDescent="0.25">
      <c r="A56" s="2">
        <v>45354</v>
      </c>
      <c r="B56" s="3" t="s">
        <v>13</v>
      </c>
      <c r="C56" s="3" t="s">
        <v>20</v>
      </c>
      <c r="D56" s="3" t="s">
        <v>15</v>
      </c>
      <c r="E56" s="3">
        <v>7</v>
      </c>
      <c r="F56" s="3">
        <v>20000</v>
      </c>
      <c r="G56" s="3">
        <f t="shared" si="1"/>
        <v>140000</v>
      </c>
      <c r="O56" s="3"/>
    </row>
    <row r="57" spans="1:15" ht="15" x14ac:dyDescent="0.25">
      <c r="A57" s="2">
        <v>45355</v>
      </c>
      <c r="B57" s="3" t="s">
        <v>16</v>
      </c>
      <c r="C57" s="3" t="s">
        <v>22</v>
      </c>
      <c r="D57" s="3" t="s">
        <v>18</v>
      </c>
      <c r="E57" s="3">
        <v>9</v>
      </c>
      <c r="F57" s="3">
        <v>30000</v>
      </c>
      <c r="G57" s="3">
        <f t="shared" si="1"/>
        <v>270000</v>
      </c>
      <c r="O57" s="3"/>
    </row>
    <row r="58" spans="1:15" ht="15" x14ac:dyDescent="0.25">
      <c r="A58" s="2">
        <v>45356</v>
      </c>
      <c r="B58" s="3" t="s">
        <v>19</v>
      </c>
      <c r="C58" s="3" t="s">
        <v>20</v>
      </c>
      <c r="D58" s="3" t="s">
        <v>9</v>
      </c>
      <c r="E58" s="3">
        <v>6</v>
      </c>
      <c r="F58" s="3">
        <v>70000</v>
      </c>
      <c r="G58" s="3">
        <f t="shared" si="1"/>
        <v>420000</v>
      </c>
      <c r="O58" s="3"/>
    </row>
    <row r="59" spans="1:15" ht="15" x14ac:dyDescent="0.25">
      <c r="A59" s="2">
        <v>45357</v>
      </c>
      <c r="B59" s="3" t="s">
        <v>7</v>
      </c>
      <c r="C59" s="3" t="s">
        <v>22</v>
      </c>
      <c r="D59" s="3" t="s">
        <v>12</v>
      </c>
      <c r="E59" s="3">
        <v>10</v>
      </c>
      <c r="F59" s="3">
        <v>50000</v>
      </c>
      <c r="G59" s="3">
        <f t="shared" si="1"/>
        <v>500000</v>
      </c>
      <c r="O59" s="3"/>
    </row>
    <row r="60" spans="1:15" ht="30" x14ac:dyDescent="0.25">
      <c r="A60" s="2">
        <v>45358</v>
      </c>
      <c r="B60" s="3" t="s">
        <v>10</v>
      </c>
      <c r="C60" s="3" t="s">
        <v>14</v>
      </c>
      <c r="D60" s="3" t="s">
        <v>15</v>
      </c>
      <c r="E60" s="3">
        <v>8</v>
      </c>
      <c r="F60" s="3">
        <v>20000</v>
      </c>
      <c r="G60" s="3">
        <f t="shared" si="1"/>
        <v>160000</v>
      </c>
      <c r="O60" s="3"/>
    </row>
    <row r="61" spans="1:15" ht="15" x14ac:dyDescent="0.25">
      <c r="A61" s="2">
        <v>45359</v>
      </c>
      <c r="B61" s="3" t="s">
        <v>7</v>
      </c>
      <c r="C61" s="3" t="s">
        <v>17</v>
      </c>
      <c r="D61" s="3" t="s">
        <v>18</v>
      </c>
      <c r="E61" s="3">
        <v>13</v>
      </c>
      <c r="F61" s="3">
        <v>30000</v>
      </c>
      <c r="G61" s="3">
        <f t="shared" si="1"/>
        <v>390000</v>
      </c>
      <c r="O61" s="3"/>
    </row>
    <row r="62" spans="1:15" ht="15" x14ac:dyDescent="0.25">
      <c r="A62" s="2">
        <v>45360</v>
      </c>
      <c r="B62" s="3" t="s">
        <v>16</v>
      </c>
      <c r="C62" s="3" t="s">
        <v>8</v>
      </c>
      <c r="D62" s="3" t="s">
        <v>9</v>
      </c>
      <c r="E62" s="3">
        <v>9</v>
      </c>
      <c r="F62" s="3">
        <v>70000</v>
      </c>
      <c r="G62" s="3">
        <f t="shared" si="1"/>
        <v>630000</v>
      </c>
      <c r="O62" s="3"/>
    </row>
    <row r="63" spans="1:15" ht="15" x14ac:dyDescent="0.25">
      <c r="A63" s="2">
        <v>45361</v>
      </c>
      <c r="B63" s="3" t="s">
        <v>19</v>
      </c>
      <c r="C63" s="3" t="s">
        <v>14</v>
      </c>
      <c r="D63" s="3" t="s">
        <v>12</v>
      </c>
      <c r="E63" s="3">
        <v>5</v>
      </c>
      <c r="F63" s="3">
        <v>50000</v>
      </c>
      <c r="G63" s="3">
        <f t="shared" si="1"/>
        <v>250000</v>
      </c>
      <c r="O63" s="3"/>
    </row>
    <row r="64" spans="1:15" ht="15" x14ac:dyDescent="0.25">
      <c r="A64" s="2">
        <v>45362</v>
      </c>
      <c r="B64" s="3" t="s">
        <v>21</v>
      </c>
      <c r="C64" s="3" t="s">
        <v>11</v>
      </c>
      <c r="D64" s="3" t="s">
        <v>15</v>
      </c>
      <c r="E64" s="3">
        <v>11</v>
      </c>
      <c r="F64" s="3">
        <v>20000</v>
      </c>
      <c r="G64" s="3">
        <f t="shared" si="1"/>
        <v>220000</v>
      </c>
      <c r="O64" s="3"/>
    </row>
    <row r="65" spans="1:15" ht="30" x14ac:dyDescent="0.25">
      <c r="A65" s="2">
        <v>45363</v>
      </c>
      <c r="B65" s="3" t="s">
        <v>10</v>
      </c>
      <c r="C65" s="3" t="s">
        <v>14</v>
      </c>
      <c r="D65" s="3" t="s">
        <v>18</v>
      </c>
      <c r="E65" s="3">
        <v>14</v>
      </c>
      <c r="F65" s="3">
        <v>30000</v>
      </c>
      <c r="G65" s="3">
        <f t="shared" si="1"/>
        <v>420000</v>
      </c>
      <c r="O65" s="3"/>
    </row>
    <row r="66" spans="1:15" ht="15" x14ac:dyDescent="0.25">
      <c r="A66" s="2">
        <v>45364</v>
      </c>
      <c r="B66" s="3" t="s">
        <v>13</v>
      </c>
      <c r="C66" s="3" t="s">
        <v>17</v>
      </c>
      <c r="D66" s="3" t="s">
        <v>9</v>
      </c>
      <c r="E66" s="3">
        <v>10</v>
      </c>
      <c r="F66" s="3">
        <v>70000</v>
      </c>
      <c r="G66" s="3">
        <f t="shared" si="1"/>
        <v>700000</v>
      </c>
      <c r="O66" s="3"/>
    </row>
    <row r="67" spans="1:15" ht="15" x14ac:dyDescent="0.25">
      <c r="A67" s="2">
        <v>45365</v>
      </c>
      <c r="B67" s="3" t="s">
        <v>16</v>
      </c>
      <c r="C67" s="3" t="s">
        <v>20</v>
      </c>
      <c r="D67" s="3" t="s">
        <v>12</v>
      </c>
      <c r="E67" s="3">
        <v>6</v>
      </c>
      <c r="F67" s="3">
        <v>50000</v>
      </c>
      <c r="G67" s="3">
        <f t="shared" si="1"/>
        <v>300000</v>
      </c>
      <c r="O67" s="3"/>
    </row>
    <row r="68" spans="1:15" ht="15" x14ac:dyDescent="0.25">
      <c r="A68" s="2">
        <v>45366</v>
      </c>
      <c r="B68" s="3" t="s">
        <v>7</v>
      </c>
      <c r="C68" s="3" t="s">
        <v>22</v>
      </c>
      <c r="D68" s="3" t="s">
        <v>15</v>
      </c>
      <c r="E68" s="3">
        <v>8</v>
      </c>
      <c r="F68" s="3">
        <v>20000</v>
      </c>
      <c r="G68" s="3">
        <f t="shared" ref="G68:G79" si="2">E68*F68</f>
        <v>160000</v>
      </c>
      <c r="O68" s="3"/>
    </row>
    <row r="69" spans="1:15" ht="15" x14ac:dyDescent="0.25">
      <c r="A69" s="2">
        <v>45367</v>
      </c>
      <c r="B69" s="3" t="s">
        <v>21</v>
      </c>
      <c r="C69" s="3" t="s">
        <v>14</v>
      </c>
      <c r="D69" s="3" t="s">
        <v>18</v>
      </c>
      <c r="E69" s="3">
        <v>12</v>
      </c>
      <c r="F69" s="3">
        <v>30000</v>
      </c>
      <c r="G69" s="3">
        <f t="shared" si="2"/>
        <v>360000</v>
      </c>
      <c r="O69" s="3"/>
    </row>
    <row r="70" spans="1:15" ht="30" x14ac:dyDescent="0.25">
      <c r="A70" s="2">
        <v>45368</v>
      </c>
      <c r="B70" s="3" t="s">
        <v>10</v>
      </c>
      <c r="C70" s="3" t="s">
        <v>17</v>
      </c>
      <c r="D70" s="3" t="s">
        <v>9</v>
      </c>
      <c r="E70" s="3">
        <v>9</v>
      </c>
      <c r="F70" s="3">
        <v>70000</v>
      </c>
      <c r="G70" s="3">
        <f t="shared" si="2"/>
        <v>630000</v>
      </c>
      <c r="O70" s="3"/>
    </row>
    <row r="71" spans="1:15" ht="15" x14ac:dyDescent="0.25">
      <c r="A71" s="2">
        <v>45369</v>
      </c>
      <c r="B71" s="3" t="s">
        <v>7</v>
      </c>
      <c r="C71" s="3" t="s">
        <v>11</v>
      </c>
      <c r="D71" s="3" t="s">
        <v>12</v>
      </c>
      <c r="E71" s="3">
        <v>7</v>
      </c>
      <c r="F71" s="3">
        <v>50000</v>
      </c>
      <c r="G71" s="3">
        <f t="shared" si="2"/>
        <v>350000</v>
      </c>
      <c r="O71" s="3"/>
    </row>
    <row r="72" spans="1:15" ht="15" x14ac:dyDescent="0.25">
      <c r="A72" s="2">
        <v>45370</v>
      </c>
      <c r="B72" s="3" t="s">
        <v>16</v>
      </c>
      <c r="C72" s="3" t="s">
        <v>14</v>
      </c>
      <c r="D72" s="3" t="s">
        <v>15</v>
      </c>
      <c r="E72" s="3">
        <v>14</v>
      </c>
      <c r="F72" s="3">
        <v>20000</v>
      </c>
      <c r="G72" s="3">
        <f t="shared" si="2"/>
        <v>280000</v>
      </c>
      <c r="O72" s="3"/>
    </row>
    <row r="73" spans="1:15" ht="15" x14ac:dyDescent="0.25">
      <c r="A73" s="2">
        <v>45371</v>
      </c>
      <c r="B73" s="3" t="s">
        <v>19</v>
      </c>
      <c r="C73" s="3" t="s">
        <v>17</v>
      </c>
      <c r="D73" s="3" t="s">
        <v>18</v>
      </c>
      <c r="E73" s="3">
        <v>8</v>
      </c>
      <c r="F73" s="3">
        <v>30000</v>
      </c>
      <c r="G73" s="3">
        <f t="shared" si="2"/>
        <v>240000</v>
      </c>
      <c r="O73" s="3"/>
    </row>
    <row r="74" spans="1:15" ht="15" x14ac:dyDescent="0.25">
      <c r="A74" s="2">
        <v>45372</v>
      </c>
      <c r="B74" s="3" t="s">
        <v>21</v>
      </c>
      <c r="C74" s="3" t="s">
        <v>20</v>
      </c>
      <c r="D74" s="3" t="s">
        <v>9</v>
      </c>
      <c r="E74" s="3">
        <v>11</v>
      </c>
      <c r="F74" s="3">
        <v>70000</v>
      </c>
      <c r="G74" s="3">
        <f t="shared" si="2"/>
        <v>770000</v>
      </c>
      <c r="O74" s="3"/>
    </row>
    <row r="75" spans="1:15" ht="15" x14ac:dyDescent="0.25">
      <c r="A75" s="2">
        <v>45373</v>
      </c>
      <c r="B75" s="3" t="s">
        <v>7</v>
      </c>
      <c r="C75" s="3" t="s">
        <v>22</v>
      </c>
      <c r="D75" s="3" t="s">
        <v>12</v>
      </c>
      <c r="E75" s="3">
        <v>5</v>
      </c>
      <c r="F75" s="3">
        <v>50000</v>
      </c>
      <c r="G75" s="3">
        <f t="shared" si="2"/>
        <v>250000</v>
      </c>
      <c r="O75" s="3"/>
    </row>
    <row r="76" spans="1:15" ht="15" x14ac:dyDescent="0.25">
      <c r="A76" s="2">
        <v>45374</v>
      </c>
      <c r="B76" s="3" t="s">
        <v>13</v>
      </c>
      <c r="C76" s="3" t="s">
        <v>14</v>
      </c>
      <c r="D76" s="3" t="s">
        <v>15</v>
      </c>
      <c r="E76" s="3">
        <v>10</v>
      </c>
      <c r="F76" s="3">
        <v>20000</v>
      </c>
      <c r="G76" s="3">
        <f t="shared" si="2"/>
        <v>200000</v>
      </c>
      <c r="O76" s="3"/>
    </row>
    <row r="77" spans="1:15" ht="15" x14ac:dyDescent="0.25">
      <c r="A77" s="2">
        <v>45375</v>
      </c>
      <c r="B77" s="3" t="s">
        <v>16</v>
      </c>
      <c r="C77" s="3" t="s">
        <v>17</v>
      </c>
      <c r="D77" s="3" t="s">
        <v>18</v>
      </c>
      <c r="E77" s="3">
        <v>9</v>
      </c>
      <c r="F77" s="3">
        <v>30000</v>
      </c>
      <c r="G77" s="3">
        <f t="shared" si="2"/>
        <v>270000</v>
      </c>
      <c r="O77" s="3"/>
    </row>
    <row r="78" spans="1:15" ht="15" x14ac:dyDescent="0.25">
      <c r="A78" s="2">
        <v>45376</v>
      </c>
      <c r="B78" s="3" t="s">
        <v>19</v>
      </c>
      <c r="C78" s="3" t="s">
        <v>22</v>
      </c>
      <c r="D78" s="3" t="s">
        <v>9</v>
      </c>
      <c r="E78" s="3">
        <v>10</v>
      </c>
      <c r="F78" s="3">
        <v>70000</v>
      </c>
      <c r="G78" s="3">
        <f t="shared" si="2"/>
        <v>700000</v>
      </c>
      <c r="O78" s="3"/>
    </row>
    <row r="79" spans="1:15" ht="15" x14ac:dyDescent="0.25">
      <c r="A79" s="2">
        <v>45381</v>
      </c>
      <c r="B79" s="3" t="s">
        <v>7</v>
      </c>
      <c r="C79" s="3" t="s">
        <v>17</v>
      </c>
      <c r="D79" s="3" t="s">
        <v>18</v>
      </c>
      <c r="E79" s="3">
        <v>5</v>
      </c>
      <c r="F79" s="3">
        <v>30000</v>
      </c>
      <c r="G79" s="3">
        <f t="shared" si="2"/>
        <v>150000</v>
      </c>
      <c r="O79" s="3"/>
    </row>
    <row r="80" spans="1:15" ht="18.75" x14ac:dyDescent="0.3">
      <c r="F80" s="48" t="s">
        <v>97</v>
      </c>
      <c r="G80" s="17">
        <f>SUM(G4:G79)</f>
        <v>28670000</v>
      </c>
      <c r="O80" s="3"/>
    </row>
    <row r="81" spans="15:15" ht="15" x14ac:dyDescent="0.25">
      <c r="O81" s="3"/>
    </row>
    <row r="82" spans="15:15" ht="15" x14ac:dyDescent="0.25">
      <c r="O82" s="3"/>
    </row>
    <row r="83" spans="15:15" ht="15" x14ac:dyDescent="0.25">
      <c r="O83" s="3"/>
    </row>
    <row r="84" spans="15:15" ht="15" x14ac:dyDescent="0.25">
      <c r="O84" s="3"/>
    </row>
    <row r="85" spans="15:15" ht="15" x14ac:dyDescent="0.25">
      <c r="O85" s="3"/>
    </row>
    <row r="86" spans="15:15" ht="15" x14ac:dyDescent="0.25">
      <c r="O86" s="3"/>
    </row>
  </sheetData>
  <mergeCells count="5">
    <mergeCell ref="J1:R2"/>
    <mergeCell ref="A1:G2"/>
    <mergeCell ref="J16:K17"/>
    <mergeCell ref="J41:L41"/>
    <mergeCell ref="J40:L40"/>
  </mergeCells>
  <phoneticPr fontId="6" type="noConversion"/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8" zoomScaleNormal="100" workbookViewId="0">
      <selection activeCell="J56" sqref="J56"/>
    </sheetView>
  </sheetViews>
  <sheetFormatPr defaultRowHeight="14.4" x14ac:dyDescent="0.3"/>
  <cols>
    <col min="2" max="2" width="13.109375" customWidth="1"/>
    <col min="3" max="3" width="11.88671875" customWidth="1"/>
    <col min="7" max="7" width="14.33203125" customWidth="1"/>
  </cols>
  <sheetData>
    <row r="1" spans="1:6" ht="15" x14ac:dyDescent="0.25">
      <c r="A1" s="77" t="s">
        <v>29</v>
      </c>
      <c r="B1" s="77"/>
      <c r="C1" s="77"/>
      <c r="D1" s="77"/>
      <c r="E1" s="77"/>
      <c r="F1" s="77"/>
    </row>
    <row r="2" spans="1:6" ht="15" x14ac:dyDescent="0.25">
      <c r="A2" s="78" t="s">
        <v>30</v>
      </c>
      <c r="B2" s="78"/>
      <c r="C2" s="78"/>
      <c r="D2" s="78"/>
      <c r="E2" s="78"/>
      <c r="F2" s="78"/>
    </row>
    <row r="3" spans="1:6" ht="15" x14ac:dyDescent="0.25">
      <c r="A3" s="5" t="s">
        <v>31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</row>
    <row r="4" spans="1:6" ht="15" x14ac:dyDescent="0.25">
      <c r="A4" s="9">
        <v>2</v>
      </c>
      <c r="B4" s="9" t="s">
        <v>37</v>
      </c>
      <c r="C4" s="9">
        <v>30000</v>
      </c>
      <c r="D4" s="6"/>
      <c r="E4" s="9"/>
      <c r="F4" s="9"/>
    </row>
    <row r="5" spans="1:6" ht="15" x14ac:dyDescent="0.25">
      <c r="A5" s="9">
        <v>5</v>
      </c>
      <c r="B5" s="9" t="s">
        <v>38</v>
      </c>
      <c r="C5" s="9">
        <v>30000</v>
      </c>
      <c r="D5" s="6"/>
      <c r="E5" s="9"/>
      <c r="F5" s="9"/>
    </row>
    <row r="6" spans="1:6" ht="15" x14ac:dyDescent="0.25">
      <c r="A6" s="9">
        <v>1</v>
      </c>
      <c r="B6" s="9" t="s">
        <v>39</v>
      </c>
      <c r="C6" s="9">
        <v>30000</v>
      </c>
      <c r="D6" s="6"/>
      <c r="E6" s="9"/>
      <c r="F6" s="9"/>
    </row>
    <row r="7" spans="1:6" ht="15" x14ac:dyDescent="0.25">
      <c r="A7" s="9">
        <v>3</v>
      </c>
      <c r="B7" s="9" t="s">
        <v>40</v>
      </c>
      <c r="C7" s="9">
        <v>30000</v>
      </c>
      <c r="D7" s="6"/>
      <c r="E7" s="9"/>
      <c r="F7" s="9"/>
    </row>
    <row r="8" spans="1:6" ht="15" x14ac:dyDescent="0.25">
      <c r="A8" s="9">
        <v>4</v>
      </c>
      <c r="B8" s="9" t="s">
        <v>42</v>
      </c>
      <c r="C8" s="9">
        <v>30000</v>
      </c>
      <c r="D8" s="6"/>
      <c r="E8" s="9"/>
      <c r="F8" s="9"/>
    </row>
    <row r="9" spans="1:6" ht="15" x14ac:dyDescent="0.25">
      <c r="A9" s="9">
        <v>6</v>
      </c>
      <c r="B9" s="9" t="s">
        <v>41</v>
      </c>
      <c r="C9" s="9">
        <v>30000</v>
      </c>
      <c r="D9" s="6"/>
      <c r="E9" s="9"/>
      <c r="F9" s="9"/>
    </row>
    <row r="12" spans="1:6" ht="36" x14ac:dyDescent="0.55000000000000004">
      <c r="A12" s="72" t="s">
        <v>98</v>
      </c>
      <c r="B12" s="85"/>
      <c r="C12" s="85"/>
      <c r="D12" s="85"/>
      <c r="E12" s="85"/>
      <c r="F12" s="85"/>
    </row>
    <row r="14" spans="1:6" ht="15" x14ac:dyDescent="0.25">
      <c r="A14" s="79" t="s">
        <v>29</v>
      </c>
      <c r="B14" s="80"/>
      <c r="C14" s="80"/>
      <c r="D14" s="80"/>
      <c r="E14" s="80"/>
      <c r="F14" s="81"/>
    </row>
    <row r="15" spans="1:6" ht="15" x14ac:dyDescent="0.25">
      <c r="A15" s="82" t="s">
        <v>30</v>
      </c>
      <c r="B15" s="83"/>
      <c r="C15" s="83"/>
      <c r="D15" s="83"/>
      <c r="E15" s="83"/>
      <c r="F15" s="84"/>
    </row>
    <row r="16" spans="1:6" ht="15" x14ac:dyDescent="0.25">
      <c r="A16" s="9" t="s">
        <v>31</v>
      </c>
      <c r="B16" s="9" t="s">
        <v>32</v>
      </c>
      <c r="C16" s="9" t="s">
        <v>33</v>
      </c>
      <c r="D16" s="9" t="s">
        <v>34</v>
      </c>
      <c r="E16" s="9" t="s">
        <v>35</v>
      </c>
      <c r="F16" s="9" t="s">
        <v>36</v>
      </c>
    </row>
    <row r="17" spans="1:6" ht="15" x14ac:dyDescent="0.25">
      <c r="A17" s="9">
        <v>1</v>
      </c>
      <c r="B17" s="9" t="s">
        <v>39</v>
      </c>
      <c r="C17" s="9">
        <v>30000</v>
      </c>
      <c r="D17" s="9"/>
      <c r="E17" s="9"/>
      <c r="F17" s="9"/>
    </row>
    <row r="18" spans="1:6" ht="15" x14ac:dyDescent="0.25">
      <c r="A18" s="9">
        <v>2</v>
      </c>
      <c r="B18" s="9" t="s">
        <v>37</v>
      </c>
      <c r="C18" s="9">
        <v>30000</v>
      </c>
      <c r="D18" s="9"/>
      <c r="E18" s="9"/>
      <c r="F18" s="9"/>
    </row>
    <row r="19" spans="1:6" ht="15" x14ac:dyDescent="0.25">
      <c r="A19" s="9">
        <v>3</v>
      </c>
      <c r="B19" s="9" t="s">
        <v>40</v>
      </c>
      <c r="C19" s="9">
        <v>30000</v>
      </c>
      <c r="D19" s="9"/>
      <c r="E19" s="9"/>
      <c r="F19" s="9"/>
    </row>
    <row r="20" spans="1:6" ht="15" x14ac:dyDescent="0.25">
      <c r="A20" s="9">
        <v>4</v>
      </c>
      <c r="B20" s="9" t="s">
        <v>42</v>
      </c>
      <c r="C20" s="9">
        <v>30000</v>
      </c>
      <c r="D20" s="9"/>
      <c r="E20" s="9"/>
      <c r="F20" s="9"/>
    </row>
    <row r="21" spans="1:6" ht="15" x14ac:dyDescent="0.25">
      <c r="A21" s="9">
        <v>5</v>
      </c>
      <c r="B21" s="9" t="s">
        <v>38</v>
      </c>
      <c r="C21" s="9">
        <v>30000</v>
      </c>
      <c r="D21" s="9"/>
      <c r="E21" s="9"/>
      <c r="F21" s="9"/>
    </row>
    <row r="22" spans="1:6" ht="15" x14ac:dyDescent="0.25">
      <c r="A22" s="9">
        <v>6</v>
      </c>
      <c r="B22" s="9" t="s">
        <v>41</v>
      </c>
      <c r="C22" s="9">
        <v>30000</v>
      </c>
      <c r="D22" s="9"/>
      <c r="E22" s="9"/>
      <c r="F22" s="9"/>
    </row>
    <row r="24" spans="1:6" ht="36" x14ac:dyDescent="0.55000000000000004">
      <c r="A24" s="72" t="s">
        <v>99</v>
      </c>
      <c r="B24" s="73"/>
      <c r="C24" s="73"/>
      <c r="D24" s="73"/>
      <c r="E24" s="73"/>
      <c r="F24" s="73"/>
    </row>
    <row r="26" spans="1:6" ht="15" x14ac:dyDescent="0.25">
      <c r="A26" s="70" t="s">
        <v>29</v>
      </c>
      <c r="B26" s="70"/>
      <c r="C26" s="70"/>
      <c r="D26" s="70"/>
      <c r="E26" s="70"/>
      <c r="F26" s="70"/>
    </row>
    <row r="27" spans="1:6" ht="15" x14ac:dyDescent="0.25">
      <c r="A27" s="71" t="s">
        <v>30</v>
      </c>
      <c r="B27" s="71"/>
      <c r="C27" s="71"/>
      <c r="D27" s="71"/>
      <c r="E27" s="71"/>
      <c r="F27" s="71"/>
    </row>
    <row r="28" spans="1:6" ht="15" x14ac:dyDescent="0.25">
      <c r="A28" s="5" t="s">
        <v>31</v>
      </c>
      <c r="B28" s="5" t="s">
        <v>32</v>
      </c>
      <c r="C28" s="5" t="s">
        <v>33</v>
      </c>
      <c r="D28" s="5" t="s">
        <v>34</v>
      </c>
      <c r="E28" s="5" t="s">
        <v>35</v>
      </c>
      <c r="F28" s="5" t="s">
        <v>36</v>
      </c>
    </row>
    <row r="29" spans="1:6" ht="15" x14ac:dyDescent="0.25">
      <c r="A29" s="9">
        <v>2</v>
      </c>
      <c r="B29" s="9" t="s">
        <v>37</v>
      </c>
      <c r="C29" s="9">
        <v>30000</v>
      </c>
      <c r="D29" s="6">
        <v>1760000</v>
      </c>
      <c r="E29" s="9">
        <f>IF(D29&gt;=2000000,D29*0.1,IF(D29&gt;=1000000,D29*0.08, IF(D29&lt;1000000,D29*0.06)))</f>
        <v>140800</v>
      </c>
      <c r="F29" s="9">
        <f>SUM(E29+C29)</f>
        <v>170800</v>
      </c>
    </row>
    <row r="30" spans="1:6" ht="15" x14ac:dyDescent="0.25">
      <c r="A30" s="9">
        <v>5</v>
      </c>
      <c r="B30" s="9" t="s">
        <v>38</v>
      </c>
      <c r="C30" s="9">
        <v>30000</v>
      </c>
      <c r="D30" s="6">
        <v>840000</v>
      </c>
      <c r="E30" s="9">
        <f t="shared" ref="E30:E34" si="0">IF(D30&gt;=2000000,D30*0.1,IF(D30&gt;=1000000,D30*0.08, IF(D30&lt;1000000,D30*0.06)))</f>
        <v>50400</v>
      </c>
      <c r="F30" s="9">
        <f t="shared" ref="F30:F34" si="1">SUM(E30+C30)</f>
        <v>80400</v>
      </c>
    </row>
    <row r="31" spans="1:6" ht="15" x14ac:dyDescent="0.25">
      <c r="A31" s="9">
        <v>1</v>
      </c>
      <c r="B31" s="9" t="s">
        <v>39</v>
      </c>
      <c r="C31" s="9">
        <v>30000</v>
      </c>
      <c r="D31" s="6">
        <v>1150000</v>
      </c>
      <c r="E31" s="9">
        <f t="shared" si="0"/>
        <v>92000</v>
      </c>
      <c r="F31" s="9">
        <f t="shared" si="1"/>
        <v>122000</v>
      </c>
    </row>
    <row r="32" spans="1:6" ht="15" x14ac:dyDescent="0.25">
      <c r="A32" s="9">
        <v>3</v>
      </c>
      <c r="B32" s="9" t="s">
        <v>40</v>
      </c>
      <c r="C32" s="9">
        <v>30000</v>
      </c>
      <c r="D32" s="6">
        <v>3340000</v>
      </c>
      <c r="E32" s="9">
        <f t="shared" si="0"/>
        <v>334000</v>
      </c>
      <c r="F32" s="9">
        <f t="shared" si="1"/>
        <v>364000</v>
      </c>
    </row>
    <row r="33" spans="1:10" ht="15" x14ac:dyDescent="0.25">
      <c r="A33" s="9">
        <v>4</v>
      </c>
      <c r="B33" s="9" t="s">
        <v>42</v>
      </c>
      <c r="C33" s="9">
        <v>30000</v>
      </c>
      <c r="D33" s="6">
        <v>960000</v>
      </c>
      <c r="E33" s="9">
        <f t="shared" si="0"/>
        <v>57600</v>
      </c>
      <c r="F33" s="9">
        <f t="shared" si="1"/>
        <v>87600</v>
      </c>
    </row>
    <row r="34" spans="1:10" ht="15" x14ac:dyDescent="0.25">
      <c r="A34" s="9">
        <v>6</v>
      </c>
      <c r="B34" s="9" t="s">
        <v>41</v>
      </c>
      <c r="C34" s="9">
        <v>30000</v>
      </c>
      <c r="D34" s="6">
        <v>700000</v>
      </c>
      <c r="E34" s="9">
        <f t="shared" si="0"/>
        <v>42000</v>
      </c>
      <c r="F34" s="9">
        <f t="shared" si="1"/>
        <v>72000</v>
      </c>
    </row>
    <row r="37" spans="1:10" ht="36" x14ac:dyDescent="0.55000000000000004">
      <c r="A37" s="74" t="s">
        <v>100</v>
      </c>
      <c r="B37" s="75"/>
      <c r="C37" s="75"/>
      <c r="D37" s="75"/>
      <c r="E37" s="75"/>
      <c r="F37" s="75"/>
      <c r="G37" s="75"/>
      <c r="H37" s="75"/>
      <c r="I37" s="75"/>
      <c r="J37" s="76"/>
    </row>
    <row r="38" spans="1:10" ht="15" x14ac:dyDescent="0.25">
      <c r="B38" s="49" t="s">
        <v>23</v>
      </c>
      <c r="C38" s="50" t="s">
        <v>43</v>
      </c>
      <c r="J38" s="20"/>
    </row>
    <row r="39" spans="1:10" ht="15" x14ac:dyDescent="0.25">
      <c r="B39" s="21" t="s">
        <v>37</v>
      </c>
      <c r="C39" s="45">
        <v>170800</v>
      </c>
      <c r="J39" s="20"/>
    </row>
    <row r="40" spans="1:10" ht="15" x14ac:dyDescent="0.25">
      <c r="B40" s="21" t="s">
        <v>42</v>
      </c>
      <c r="C40" s="45">
        <v>87600</v>
      </c>
      <c r="J40" s="20"/>
    </row>
    <row r="41" spans="1:10" ht="15" x14ac:dyDescent="0.25">
      <c r="B41" s="21" t="s">
        <v>41</v>
      </c>
      <c r="C41" s="45">
        <v>72000</v>
      </c>
      <c r="J41" s="20"/>
    </row>
    <row r="42" spans="1:10" ht="15" x14ac:dyDescent="0.25">
      <c r="B42" s="21" t="s">
        <v>40</v>
      </c>
      <c r="C42" s="45">
        <v>364000</v>
      </c>
      <c r="J42" s="20"/>
    </row>
    <row r="43" spans="1:10" ht="15" x14ac:dyDescent="0.25">
      <c r="B43" s="21" t="s">
        <v>38</v>
      </c>
      <c r="C43" s="45">
        <v>80400</v>
      </c>
      <c r="J43" s="20"/>
    </row>
    <row r="44" spans="1:10" ht="15" x14ac:dyDescent="0.25">
      <c r="B44" s="21" t="s">
        <v>39</v>
      </c>
      <c r="C44" s="45">
        <v>122000</v>
      </c>
      <c r="J44" s="20"/>
    </row>
    <row r="45" spans="1:10" ht="15" x14ac:dyDescent="0.25">
      <c r="A45" s="22"/>
      <c r="J45" s="20"/>
    </row>
    <row r="46" spans="1:10" ht="15" x14ac:dyDescent="0.25">
      <c r="A46" s="22"/>
      <c r="J46" s="20"/>
    </row>
    <row r="47" spans="1:10" ht="15" x14ac:dyDescent="0.25">
      <c r="A47" s="22"/>
      <c r="J47" s="20"/>
    </row>
    <row r="48" spans="1:10" ht="15" x14ac:dyDescent="0.25">
      <c r="A48" s="22"/>
      <c r="J48" s="20"/>
    </row>
    <row r="49" spans="1:10" ht="15" x14ac:dyDescent="0.25">
      <c r="A49" s="22"/>
      <c r="J49" s="20"/>
    </row>
    <row r="50" spans="1:10" ht="15" x14ac:dyDescent="0.25">
      <c r="A50" s="22"/>
      <c r="J50" s="20"/>
    </row>
    <row r="51" spans="1:10" ht="15" x14ac:dyDescent="0.25">
      <c r="A51" s="22"/>
      <c r="J51" s="20"/>
    </row>
    <row r="52" spans="1:10" ht="15" x14ac:dyDescent="0.25">
      <c r="A52" s="23"/>
      <c r="B52" s="24"/>
      <c r="C52" s="24"/>
      <c r="D52" s="24"/>
      <c r="E52" s="24"/>
      <c r="F52" s="24"/>
      <c r="G52" s="24"/>
      <c r="H52" s="24"/>
      <c r="I52" s="24"/>
      <c r="J52" s="25"/>
    </row>
    <row r="53" spans="1:10" ht="15" x14ac:dyDescent="0.25">
      <c r="C53" s="3"/>
    </row>
    <row r="54" spans="1:10" ht="15" x14ac:dyDescent="0.25">
      <c r="C54" s="3"/>
    </row>
    <row r="55" spans="1:10" ht="15.75" thickBot="1" x14ac:dyDescent="0.3"/>
    <row r="56" spans="1:10" ht="36" x14ac:dyDescent="0.55000000000000004">
      <c r="A56" s="67" t="s">
        <v>101</v>
      </c>
      <c r="B56" s="68"/>
      <c r="C56" s="68"/>
      <c r="D56" s="68"/>
      <c r="E56" s="68"/>
      <c r="F56" s="68"/>
      <c r="G56" s="69"/>
    </row>
    <row r="57" spans="1:10" x14ac:dyDescent="0.3">
      <c r="A57" s="61" t="s">
        <v>29</v>
      </c>
      <c r="B57" s="62"/>
      <c r="C57" s="62"/>
      <c r="D57" s="62"/>
      <c r="E57" s="62"/>
      <c r="F57" s="62"/>
      <c r="G57" s="63"/>
    </row>
    <row r="58" spans="1:10" x14ac:dyDescent="0.3">
      <c r="A58" s="64"/>
      <c r="B58" s="65"/>
      <c r="C58" s="65"/>
      <c r="D58" s="65"/>
      <c r="E58" s="65"/>
      <c r="F58" s="65"/>
      <c r="G58" s="66"/>
    </row>
    <row r="59" spans="1:10" ht="15" x14ac:dyDescent="0.25">
      <c r="A59" s="26" t="s">
        <v>31</v>
      </c>
      <c r="B59" s="5" t="s">
        <v>32</v>
      </c>
      <c r="C59" s="5" t="s">
        <v>33</v>
      </c>
      <c r="D59" s="5" t="s">
        <v>34</v>
      </c>
      <c r="E59" s="5" t="s">
        <v>35</v>
      </c>
      <c r="F59" s="5" t="s">
        <v>36</v>
      </c>
      <c r="G59" s="27" t="s">
        <v>44</v>
      </c>
    </row>
    <row r="60" spans="1:10" ht="15" x14ac:dyDescent="0.25">
      <c r="A60" s="28">
        <v>2</v>
      </c>
      <c r="B60" s="9" t="s">
        <v>37</v>
      </c>
      <c r="C60" s="9">
        <v>30000</v>
      </c>
      <c r="D60" s="6">
        <v>1760000</v>
      </c>
      <c r="E60" s="9">
        <f>IF(D60&gt;=2000000,D60*0.1,IF(D60&gt;=1000000,D60*0.08, IF(D60&lt;1000000,D60*0.06)))</f>
        <v>140800</v>
      </c>
      <c r="F60" s="9">
        <f>SUM(E60+C60)</f>
        <v>170800</v>
      </c>
      <c r="G60" s="29">
        <f>ROUND(AVERAGE(F60:F65),0)</f>
        <v>149467</v>
      </c>
    </row>
    <row r="61" spans="1:10" ht="15" x14ac:dyDescent="0.25">
      <c r="A61" s="28">
        <v>5</v>
      </c>
      <c r="B61" s="9" t="s">
        <v>38</v>
      </c>
      <c r="C61" s="9">
        <v>30000</v>
      </c>
      <c r="D61" s="6">
        <v>840000</v>
      </c>
      <c r="E61" s="9">
        <f t="shared" ref="E61:E65" si="2">IF(D61&gt;=2000000,D61*0.1,IF(D61&gt;=1000000,D61*0.08, IF(D61&lt;1000000,D61*0.06)))</f>
        <v>50400</v>
      </c>
      <c r="F61" s="9">
        <f t="shared" ref="F61:F65" si="3">SUM(E61+C61)</f>
        <v>80400</v>
      </c>
      <c r="G61" s="29">
        <f t="shared" ref="G61:G65" si="4">ROUND(AVERAGE(F61:F66),0)</f>
        <v>145200</v>
      </c>
    </row>
    <row r="62" spans="1:10" ht="15" x14ac:dyDescent="0.25">
      <c r="A62" s="28">
        <v>1</v>
      </c>
      <c r="B62" s="9" t="s">
        <v>39</v>
      </c>
      <c r="C62" s="9">
        <v>30000</v>
      </c>
      <c r="D62" s="6">
        <v>1150000</v>
      </c>
      <c r="E62" s="9">
        <f t="shared" si="2"/>
        <v>92000</v>
      </c>
      <c r="F62" s="9">
        <f t="shared" si="3"/>
        <v>122000</v>
      </c>
      <c r="G62" s="29">
        <f t="shared" si="4"/>
        <v>161400</v>
      </c>
    </row>
    <row r="63" spans="1:10" ht="15" x14ac:dyDescent="0.25">
      <c r="A63" s="28">
        <v>3</v>
      </c>
      <c r="B63" s="9" t="s">
        <v>40</v>
      </c>
      <c r="C63" s="9">
        <v>30000</v>
      </c>
      <c r="D63" s="6">
        <v>3340000</v>
      </c>
      <c r="E63" s="9">
        <f t="shared" si="2"/>
        <v>334000</v>
      </c>
      <c r="F63" s="9">
        <f t="shared" si="3"/>
        <v>364000</v>
      </c>
      <c r="G63" s="29">
        <f t="shared" si="4"/>
        <v>174533</v>
      </c>
    </row>
    <row r="64" spans="1:10" ht="15" x14ac:dyDescent="0.25">
      <c r="A64" s="28">
        <v>4</v>
      </c>
      <c r="B64" s="9" t="s">
        <v>42</v>
      </c>
      <c r="C64" s="9">
        <v>30000</v>
      </c>
      <c r="D64" s="6">
        <v>960000</v>
      </c>
      <c r="E64" s="9">
        <f t="shared" si="2"/>
        <v>57600</v>
      </c>
      <c r="F64" s="9">
        <f t="shared" si="3"/>
        <v>87600</v>
      </c>
      <c r="G64" s="29">
        <f t="shared" si="4"/>
        <v>79800</v>
      </c>
    </row>
    <row r="65" spans="1:7" ht="15.75" thickBot="1" x14ac:dyDescent="0.3">
      <c r="A65" s="30">
        <v>6</v>
      </c>
      <c r="B65" s="31" t="s">
        <v>41</v>
      </c>
      <c r="C65" s="31">
        <v>30000</v>
      </c>
      <c r="D65" s="32">
        <v>700000</v>
      </c>
      <c r="E65" s="31">
        <f t="shared" si="2"/>
        <v>42000</v>
      </c>
      <c r="F65" s="31">
        <f t="shared" si="3"/>
        <v>72000</v>
      </c>
      <c r="G65" s="33">
        <f t="shared" si="4"/>
        <v>72000</v>
      </c>
    </row>
    <row r="66" spans="1:7" ht="15" x14ac:dyDescent="0.25">
      <c r="C66" s="3"/>
    </row>
    <row r="67" spans="1:7" ht="15" x14ac:dyDescent="0.25">
      <c r="C67" s="3"/>
    </row>
    <row r="68" spans="1:7" ht="15" x14ac:dyDescent="0.25">
      <c r="C68" s="3"/>
    </row>
    <row r="69" spans="1:7" ht="15" x14ac:dyDescent="0.25">
      <c r="C69" s="3"/>
    </row>
    <row r="70" spans="1:7" ht="15" x14ac:dyDescent="0.25">
      <c r="C70" s="3"/>
    </row>
    <row r="71" spans="1:7" ht="15" x14ac:dyDescent="0.25">
      <c r="C71" s="3"/>
    </row>
    <row r="72" spans="1:7" ht="15" x14ac:dyDescent="0.25">
      <c r="C72" s="3"/>
    </row>
    <row r="73" spans="1:7" ht="15" x14ac:dyDescent="0.25">
      <c r="C73" s="3"/>
    </row>
    <row r="74" spans="1:7" ht="15" x14ac:dyDescent="0.25">
      <c r="C74" s="3"/>
    </row>
    <row r="75" spans="1:7" ht="15" x14ac:dyDescent="0.25">
      <c r="C75" s="3"/>
    </row>
    <row r="76" spans="1:7" ht="15" x14ac:dyDescent="0.25">
      <c r="C76" s="3"/>
    </row>
    <row r="77" spans="1:7" ht="15" x14ac:dyDescent="0.25">
      <c r="C77" s="3"/>
    </row>
    <row r="78" spans="1:7" ht="15" x14ac:dyDescent="0.25">
      <c r="C78" s="3"/>
    </row>
    <row r="79" spans="1:7" ht="15" x14ac:dyDescent="0.25">
      <c r="C79" s="3"/>
    </row>
  </sheetData>
  <sortState ref="A37:J44">
    <sortCondition ref="A16"/>
  </sortState>
  <mergeCells count="11">
    <mergeCell ref="A1:F1"/>
    <mergeCell ref="A2:F2"/>
    <mergeCell ref="A14:F14"/>
    <mergeCell ref="A15:F15"/>
    <mergeCell ref="A12:F12"/>
    <mergeCell ref="A57:G58"/>
    <mergeCell ref="A56:G56"/>
    <mergeCell ref="A26:F26"/>
    <mergeCell ref="A27:F27"/>
    <mergeCell ref="A24:F24"/>
    <mergeCell ref="A37:J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P1" sqref="P1:W1"/>
    </sheetView>
  </sheetViews>
  <sheetFormatPr defaultRowHeight="14.4" x14ac:dyDescent="0.3"/>
  <cols>
    <col min="4" max="4" width="9.6640625" bestFit="1" customWidth="1"/>
  </cols>
  <sheetData>
    <row r="1" spans="1:23" ht="23.25" x14ac:dyDescent="0.35">
      <c r="A1" s="86" t="s">
        <v>45</v>
      </c>
      <c r="B1" s="86"/>
      <c r="C1" s="86"/>
      <c r="D1" s="86"/>
      <c r="G1" s="87" t="s">
        <v>62</v>
      </c>
      <c r="H1" s="88"/>
      <c r="I1" s="88"/>
      <c r="J1" s="88"/>
      <c r="K1" s="88"/>
      <c r="L1" s="88"/>
      <c r="M1" s="88"/>
      <c r="N1" s="89"/>
      <c r="P1" s="90" t="s">
        <v>63</v>
      </c>
      <c r="Q1" s="91"/>
      <c r="R1" s="91"/>
      <c r="S1" s="91"/>
      <c r="T1" s="91"/>
      <c r="U1" s="91"/>
      <c r="V1" s="91"/>
      <c r="W1" s="92"/>
    </row>
    <row r="2" spans="1:23" ht="15" x14ac:dyDescent="0.25">
      <c r="A2" s="44" t="s">
        <v>46</v>
      </c>
      <c r="B2" s="44" t="s">
        <v>47</v>
      </c>
      <c r="C2" s="44" t="s">
        <v>48</v>
      </c>
      <c r="D2" s="44" t="s">
        <v>49</v>
      </c>
      <c r="G2" s="13"/>
      <c r="N2" s="12"/>
      <c r="O2" s="34"/>
      <c r="P2" s="13"/>
      <c r="W2" s="12"/>
    </row>
    <row r="3" spans="1:23" ht="15" x14ac:dyDescent="0.25">
      <c r="A3" s="6" t="s">
        <v>50</v>
      </c>
      <c r="B3" s="6">
        <v>9288500</v>
      </c>
      <c r="C3" s="6">
        <v>87500000</v>
      </c>
      <c r="D3" s="6">
        <v>-538500</v>
      </c>
      <c r="G3" s="13"/>
      <c r="N3" s="12"/>
      <c r="P3" s="13"/>
      <c r="W3" s="12"/>
    </row>
    <row r="4" spans="1:23" ht="15" x14ac:dyDescent="0.25">
      <c r="A4" s="6" t="s">
        <v>51</v>
      </c>
      <c r="B4" s="6">
        <v>9744300</v>
      </c>
      <c r="C4" s="6">
        <v>9920000</v>
      </c>
      <c r="D4" s="6">
        <v>175700</v>
      </c>
      <c r="G4" s="13"/>
      <c r="N4" s="12"/>
      <c r="P4" s="13"/>
      <c r="W4" s="12"/>
    </row>
    <row r="5" spans="1:23" ht="15" x14ac:dyDescent="0.25">
      <c r="A5" s="6" t="s">
        <v>52</v>
      </c>
      <c r="B5" s="6">
        <v>8904700</v>
      </c>
      <c r="C5" s="6">
        <v>10000000</v>
      </c>
      <c r="D5" s="6">
        <v>1095300</v>
      </c>
      <c r="G5" s="13"/>
      <c r="N5" s="12"/>
      <c r="P5" s="13"/>
      <c r="W5" s="12"/>
    </row>
    <row r="6" spans="1:23" ht="15" x14ac:dyDescent="0.25">
      <c r="A6" s="6" t="s">
        <v>53</v>
      </c>
      <c r="B6" s="6">
        <v>7345200</v>
      </c>
      <c r="C6" s="6">
        <v>7957400</v>
      </c>
      <c r="D6" s="6">
        <v>612200</v>
      </c>
      <c r="G6" s="13"/>
      <c r="N6" s="12"/>
      <c r="P6" s="13"/>
      <c r="W6" s="12"/>
    </row>
    <row r="7" spans="1:23" ht="15" x14ac:dyDescent="0.25">
      <c r="A7" s="6" t="s">
        <v>54</v>
      </c>
      <c r="B7" s="6">
        <v>8987000</v>
      </c>
      <c r="C7" s="6">
        <v>9876500</v>
      </c>
      <c r="D7" s="6">
        <v>889500</v>
      </c>
      <c r="G7" s="13"/>
      <c r="N7" s="12"/>
      <c r="P7" s="13"/>
      <c r="W7" s="12"/>
    </row>
    <row r="8" spans="1:23" ht="15" x14ac:dyDescent="0.25">
      <c r="A8" s="6" t="s">
        <v>55</v>
      </c>
      <c r="B8" s="6">
        <v>5215400</v>
      </c>
      <c r="C8" s="6">
        <v>5164500</v>
      </c>
      <c r="D8" s="6">
        <v>-50900</v>
      </c>
      <c r="G8" s="13"/>
      <c r="N8" s="12"/>
      <c r="P8" s="13"/>
      <c r="W8" s="12"/>
    </row>
    <row r="9" spans="1:23" ht="15" x14ac:dyDescent="0.25">
      <c r="A9" s="6" t="s">
        <v>56</v>
      </c>
      <c r="B9" s="6">
        <v>9976500</v>
      </c>
      <c r="C9" s="6">
        <v>11543600</v>
      </c>
      <c r="D9" s="6">
        <v>1567100</v>
      </c>
      <c r="G9" s="13"/>
      <c r="N9" s="12"/>
      <c r="P9" s="13"/>
      <c r="W9" s="12"/>
    </row>
    <row r="10" spans="1:23" ht="15" x14ac:dyDescent="0.25">
      <c r="A10" s="6" t="s">
        <v>57</v>
      </c>
      <c r="B10" s="6">
        <v>7976700</v>
      </c>
      <c r="C10" s="6">
        <v>8087900</v>
      </c>
      <c r="D10" s="6">
        <v>111200</v>
      </c>
      <c r="G10" s="13"/>
      <c r="N10" s="12"/>
      <c r="P10" s="13"/>
      <c r="W10" s="12"/>
    </row>
    <row r="11" spans="1:23" ht="15" x14ac:dyDescent="0.25">
      <c r="A11" s="6" t="s">
        <v>58</v>
      </c>
      <c r="B11" s="6">
        <v>9879000</v>
      </c>
      <c r="C11" s="6">
        <v>9969800</v>
      </c>
      <c r="D11" s="6">
        <v>90800</v>
      </c>
      <c r="G11" s="13"/>
      <c r="N11" s="12"/>
      <c r="P11" s="13"/>
      <c r="W11" s="12"/>
    </row>
    <row r="12" spans="1:23" ht="15" x14ac:dyDescent="0.25">
      <c r="A12" s="6" t="s">
        <v>59</v>
      </c>
      <c r="B12" s="6">
        <v>6234800</v>
      </c>
      <c r="C12" s="6">
        <v>7024000</v>
      </c>
      <c r="D12" s="6">
        <v>789200</v>
      </c>
      <c r="G12" s="13"/>
      <c r="N12" s="12"/>
      <c r="P12" s="13"/>
      <c r="W12" s="12"/>
    </row>
    <row r="13" spans="1:23" ht="15" x14ac:dyDescent="0.25">
      <c r="A13" s="6" t="s">
        <v>60</v>
      </c>
      <c r="B13" s="6">
        <v>4534800</v>
      </c>
      <c r="C13" s="6">
        <v>4809300</v>
      </c>
      <c r="D13" s="6">
        <v>274500</v>
      </c>
      <c r="G13" s="13"/>
      <c r="N13" s="12"/>
      <c r="P13" s="13"/>
      <c r="W13" s="12"/>
    </row>
    <row r="14" spans="1:23" ht="15" x14ac:dyDescent="0.25">
      <c r="A14" s="6" t="s">
        <v>61</v>
      </c>
      <c r="B14" s="6">
        <v>8348700</v>
      </c>
      <c r="C14" s="6">
        <v>8834800</v>
      </c>
      <c r="D14" s="6">
        <v>486100</v>
      </c>
      <c r="G14" s="13"/>
      <c r="N14" s="12"/>
      <c r="P14" s="13"/>
      <c r="W14" s="12"/>
    </row>
    <row r="15" spans="1:23" ht="15" x14ac:dyDescent="0.25">
      <c r="G15" s="13"/>
      <c r="N15" s="12"/>
      <c r="P15" s="13"/>
      <c r="W15" s="12"/>
    </row>
    <row r="16" spans="1:23" ht="15" x14ac:dyDescent="0.25">
      <c r="G16" s="13"/>
      <c r="N16" s="12"/>
      <c r="P16" s="13"/>
      <c r="W16" s="12"/>
    </row>
    <row r="17" spans="7:23" ht="15" x14ac:dyDescent="0.25">
      <c r="G17" s="13"/>
      <c r="N17" s="12"/>
      <c r="P17" s="13"/>
      <c r="W17" s="12"/>
    </row>
    <row r="18" spans="7:23" ht="15" x14ac:dyDescent="0.25">
      <c r="G18" s="13"/>
      <c r="N18" s="12"/>
      <c r="P18" s="13"/>
      <c r="W18" s="12"/>
    </row>
    <row r="19" spans="7:23" ht="15.75" thickBot="1" x14ac:dyDescent="0.3">
      <c r="G19" s="14"/>
      <c r="H19" s="15"/>
      <c r="I19" s="15"/>
      <c r="J19" s="15"/>
      <c r="K19" s="15"/>
      <c r="L19" s="15"/>
      <c r="M19" s="15"/>
      <c r="N19" s="16"/>
      <c r="P19" s="13"/>
      <c r="W19" s="12"/>
    </row>
    <row r="20" spans="7:23" ht="15" x14ac:dyDescent="0.25">
      <c r="P20" s="13"/>
      <c r="W20" s="12"/>
    </row>
    <row r="21" spans="7:23" x14ac:dyDescent="0.3">
      <c r="P21" s="13"/>
      <c r="W21" s="12"/>
    </row>
    <row r="22" spans="7:23" x14ac:dyDescent="0.3">
      <c r="P22" s="13"/>
      <c r="W22" s="12"/>
    </row>
    <row r="23" spans="7:23" ht="15" thickBot="1" x14ac:dyDescent="0.35">
      <c r="P23" s="14"/>
      <c r="Q23" s="15"/>
      <c r="R23" s="15"/>
      <c r="S23" s="15"/>
      <c r="T23" s="15"/>
      <c r="U23" s="15"/>
      <c r="V23" s="15"/>
      <c r="W23" s="16"/>
    </row>
  </sheetData>
  <mergeCells count="3">
    <mergeCell ref="A1:D1"/>
    <mergeCell ref="G1:N1"/>
    <mergeCell ref="P1:W1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62" zoomScaleNormal="62" workbookViewId="0">
      <selection activeCell="AB13" sqref="AB13"/>
    </sheetView>
  </sheetViews>
  <sheetFormatPr defaultRowHeight="14.4" x14ac:dyDescent="0.3"/>
  <cols>
    <col min="1" max="1" width="19.44140625" customWidth="1"/>
    <col min="2" max="2" width="19.5546875" customWidth="1"/>
    <col min="9" max="9" width="18.5546875" customWidth="1"/>
    <col min="10" max="10" width="18.33203125" customWidth="1"/>
    <col min="12" max="12" width="12.5546875" customWidth="1"/>
    <col min="13" max="13" width="12.33203125" customWidth="1"/>
    <col min="16" max="16" width="16.6640625" customWidth="1"/>
    <col min="17" max="17" width="12.109375" customWidth="1"/>
    <col min="18" max="18" width="11.33203125" customWidth="1"/>
  </cols>
  <sheetData>
    <row r="1" spans="1:20" ht="15" x14ac:dyDescent="0.25">
      <c r="A1" s="102" t="s">
        <v>64</v>
      </c>
      <c r="B1" s="102"/>
      <c r="C1" s="102"/>
      <c r="D1" s="102"/>
      <c r="E1" s="102"/>
    </row>
    <row r="2" spans="1:20" ht="15" x14ac:dyDescent="0.25">
      <c r="A2" s="102" t="s">
        <v>50</v>
      </c>
      <c r="B2" s="102"/>
      <c r="C2" s="102"/>
      <c r="D2" s="102"/>
      <c r="E2" s="102"/>
      <c r="I2" s="103" t="s">
        <v>65</v>
      </c>
      <c r="J2" s="103"/>
      <c r="K2" s="103"/>
      <c r="L2" s="103"/>
      <c r="M2" s="103"/>
    </row>
    <row r="3" spans="1:20" ht="15" x14ac:dyDescent="0.25">
      <c r="A3" s="6" t="s">
        <v>66</v>
      </c>
      <c r="B3" s="6" t="s">
        <v>67</v>
      </c>
      <c r="C3" s="6" t="s">
        <v>4</v>
      </c>
      <c r="D3" s="6" t="s">
        <v>68</v>
      </c>
      <c r="E3" s="6" t="s">
        <v>69</v>
      </c>
      <c r="I3" s="6" t="s">
        <v>66</v>
      </c>
      <c r="J3" s="6" t="s">
        <v>67</v>
      </c>
      <c r="K3" s="6" t="s">
        <v>4</v>
      </c>
      <c r="L3" s="6" t="s">
        <v>68</v>
      </c>
      <c r="M3" s="6" t="s">
        <v>69</v>
      </c>
    </row>
    <row r="4" spans="1:20" ht="15" x14ac:dyDescent="0.25">
      <c r="A4" s="6" t="s">
        <v>9</v>
      </c>
      <c r="B4" s="6" t="s">
        <v>70</v>
      </c>
      <c r="C4" s="6">
        <v>53</v>
      </c>
      <c r="D4" s="6">
        <v>60000</v>
      </c>
      <c r="E4" s="6">
        <v>3180000</v>
      </c>
      <c r="I4" s="6" t="s">
        <v>9</v>
      </c>
      <c r="J4" s="6" t="s">
        <v>70</v>
      </c>
      <c r="K4" s="6">
        <v>55</v>
      </c>
      <c r="L4" s="6">
        <v>60000</v>
      </c>
      <c r="M4" s="6">
        <v>3300000</v>
      </c>
    </row>
    <row r="5" spans="1:20" ht="36" x14ac:dyDescent="0.55000000000000004">
      <c r="A5" s="6" t="s">
        <v>12</v>
      </c>
      <c r="B5" s="6" t="s">
        <v>70</v>
      </c>
      <c r="C5" s="6">
        <v>48</v>
      </c>
      <c r="D5" s="6">
        <v>45000</v>
      </c>
      <c r="E5" s="6">
        <v>2160000</v>
      </c>
      <c r="I5" s="6" t="s">
        <v>12</v>
      </c>
      <c r="J5" s="6" t="s">
        <v>70</v>
      </c>
      <c r="K5" s="6">
        <v>50</v>
      </c>
      <c r="L5" s="6">
        <v>45000</v>
      </c>
      <c r="M5" s="6">
        <v>2250000</v>
      </c>
      <c r="P5" s="96" t="s">
        <v>106</v>
      </c>
      <c r="Q5" s="97"/>
      <c r="R5" s="98"/>
    </row>
    <row r="6" spans="1:20" ht="18.75" x14ac:dyDescent="0.3">
      <c r="A6" s="6" t="s">
        <v>18</v>
      </c>
      <c r="B6" s="6" t="s">
        <v>70</v>
      </c>
      <c r="C6" s="6">
        <v>56</v>
      </c>
      <c r="D6" s="6">
        <v>26000</v>
      </c>
      <c r="E6" s="6">
        <v>1456000</v>
      </c>
      <c r="I6" s="6" t="s">
        <v>18</v>
      </c>
      <c r="J6" s="6" t="s">
        <v>70</v>
      </c>
      <c r="K6" s="6">
        <v>79</v>
      </c>
      <c r="L6" s="6">
        <v>26000</v>
      </c>
      <c r="M6" s="6">
        <v>2054000</v>
      </c>
      <c r="P6" s="93" t="s">
        <v>93</v>
      </c>
      <c r="Q6" s="94"/>
      <c r="R6" s="95"/>
    </row>
    <row r="7" spans="1:20" ht="15" x14ac:dyDescent="0.25">
      <c r="A7" s="6" t="s">
        <v>15</v>
      </c>
      <c r="B7" s="6" t="s">
        <v>70</v>
      </c>
      <c r="C7" s="6">
        <v>48</v>
      </c>
      <c r="D7" s="6">
        <v>17000</v>
      </c>
      <c r="E7" s="6">
        <v>816000</v>
      </c>
      <c r="I7" s="6" t="s">
        <v>15</v>
      </c>
      <c r="J7" s="6" t="s">
        <v>70</v>
      </c>
      <c r="K7" s="6">
        <v>60</v>
      </c>
      <c r="L7" s="6">
        <v>17000</v>
      </c>
      <c r="M7" s="6">
        <v>1020000</v>
      </c>
      <c r="P7" s="35" t="s">
        <v>91</v>
      </c>
      <c r="Q7" s="36" t="s">
        <v>92</v>
      </c>
      <c r="R7" s="20"/>
    </row>
    <row r="8" spans="1:20" ht="15" x14ac:dyDescent="0.25">
      <c r="A8" s="6" t="s">
        <v>71</v>
      </c>
      <c r="B8" s="6" t="s">
        <v>72</v>
      </c>
      <c r="C8" s="6"/>
      <c r="D8" s="6"/>
      <c r="E8" s="6">
        <v>12000</v>
      </c>
      <c r="I8" s="6" t="s">
        <v>71</v>
      </c>
      <c r="J8" s="6" t="s">
        <v>72</v>
      </c>
      <c r="K8" s="6"/>
      <c r="L8" s="6"/>
      <c r="M8" s="6">
        <v>12000</v>
      </c>
      <c r="P8" s="35" t="s">
        <v>23</v>
      </c>
      <c r="Q8" s="37" t="s">
        <v>70</v>
      </c>
      <c r="R8" s="20" t="s">
        <v>24</v>
      </c>
    </row>
    <row r="9" spans="1:20" ht="15" x14ac:dyDescent="0.25">
      <c r="A9" s="6" t="s">
        <v>73</v>
      </c>
      <c r="B9" s="6" t="s">
        <v>74</v>
      </c>
      <c r="C9" s="6"/>
      <c r="D9" s="6"/>
      <c r="E9" s="6">
        <v>5000</v>
      </c>
      <c r="I9" s="6" t="s">
        <v>73</v>
      </c>
      <c r="J9" s="6" t="s">
        <v>74</v>
      </c>
      <c r="K9" s="6"/>
      <c r="L9" s="6"/>
      <c r="M9" s="6">
        <v>8000</v>
      </c>
      <c r="P9" s="21" t="s">
        <v>12</v>
      </c>
      <c r="Q9" s="37">
        <v>48</v>
      </c>
      <c r="R9" s="20">
        <v>48</v>
      </c>
      <c r="T9" t="s">
        <v>96</v>
      </c>
    </row>
    <row r="10" spans="1:20" ht="15" x14ac:dyDescent="0.25">
      <c r="A10" s="6" t="s">
        <v>75</v>
      </c>
      <c r="B10" s="6" t="s">
        <v>72</v>
      </c>
      <c r="C10" s="6"/>
      <c r="D10" s="6"/>
      <c r="E10" s="6">
        <v>8000</v>
      </c>
      <c r="I10" s="6" t="s">
        <v>75</v>
      </c>
      <c r="J10" s="6" t="s">
        <v>72</v>
      </c>
      <c r="K10" s="6"/>
      <c r="L10" s="6"/>
      <c r="M10" s="6">
        <v>8000</v>
      </c>
      <c r="P10" s="21" t="s">
        <v>9</v>
      </c>
      <c r="Q10" s="37">
        <v>53</v>
      </c>
      <c r="R10" s="20">
        <v>53</v>
      </c>
    </row>
    <row r="11" spans="1:20" ht="15" x14ac:dyDescent="0.25">
      <c r="A11" s="6" t="s">
        <v>76</v>
      </c>
      <c r="B11" s="6" t="s">
        <v>77</v>
      </c>
      <c r="C11" s="6"/>
      <c r="D11" s="6"/>
      <c r="E11" s="6">
        <v>1500</v>
      </c>
      <c r="I11" s="6" t="s">
        <v>76</v>
      </c>
      <c r="J11" s="6" t="s">
        <v>77</v>
      </c>
      <c r="K11" s="6"/>
      <c r="L11" s="6"/>
      <c r="M11" s="6">
        <v>1500</v>
      </c>
      <c r="P11" s="21" t="s">
        <v>18</v>
      </c>
      <c r="Q11" s="37">
        <v>56</v>
      </c>
      <c r="R11" s="20">
        <v>56</v>
      </c>
    </row>
    <row r="12" spans="1:20" ht="15" x14ac:dyDescent="0.25">
      <c r="A12" s="6" t="s">
        <v>78</v>
      </c>
      <c r="B12" s="6" t="s">
        <v>79</v>
      </c>
      <c r="C12" s="6">
        <v>5</v>
      </c>
      <c r="D12" s="6">
        <v>30000</v>
      </c>
      <c r="E12" s="6">
        <v>150000</v>
      </c>
      <c r="I12" s="6" t="s">
        <v>78</v>
      </c>
      <c r="J12" s="6" t="s">
        <v>79</v>
      </c>
      <c r="K12" s="6">
        <v>5</v>
      </c>
      <c r="L12" s="6">
        <v>30000</v>
      </c>
      <c r="M12" s="6">
        <v>150000</v>
      </c>
      <c r="P12" s="21" t="s">
        <v>15</v>
      </c>
      <c r="Q12" s="37">
        <v>48</v>
      </c>
      <c r="R12" s="20">
        <v>48</v>
      </c>
    </row>
    <row r="13" spans="1:20" ht="15" x14ac:dyDescent="0.25">
      <c r="A13" s="6" t="s">
        <v>80</v>
      </c>
      <c r="B13" s="6" t="s">
        <v>79</v>
      </c>
      <c r="C13" s="6"/>
      <c r="D13" s="6"/>
      <c r="E13" s="6">
        <v>20000</v>
      </c>
      <c r="I13" s="6" t="s">
        <v>80</v>
      </c>
      <c r="J13" s="6" t="s">
        <v>79</v>
      </c>
      <c r="K13" s="6"/>
      <c r="L13" s="6"/>
      <c r="M13" s="6">
        <v>20000</v>
      </c>
      <c r="P13" s="21" t="s">
        <v>24</v>
      </c>
      <c r="Q13" s="37">
        <v>205</v>
      </c>
      <c r="R13" s="20">
        <v>205</v>
      </c>
    </row>
    <row r="14" spans="1:20" ht="15" x14ac:dyDescent="0.25">
      <c r="A14" s="6" t="s">
        <v>81</v>
      </c>
      <c r="B14" s="6" t="s">
        <v>77</v>
      </c>
      <c r="C14" s="6"/>
      <c r="D14" s="6"/>
      <c r="E14" s="6">
        <v>2000</v>
      </c>
      <c r="I14" s="6" t="s">
        <v>81</v>
      </c>
      <c r="J14" s="6" t="s">
        <v>77</v>
      </c>
      <c r="K14" s="6"/>
      <c r="L14" s="6"/>
      <c r="M14" s="6">
        <v>3000</v>
      </c>
      <c r="P14" s="22"/>
      <c r="Q14" s="37"/>
      <c r="R14" s="20"/>
    </row>
    <row r="15" spans="1:20" ht="18.75" x14ac:dyDescent="0.3">
      <c r="A15" s="6" t="s">
        <v>82</v>
      </c>
      <c r="B15" s="6" t="s">
        <v>74</v>
      </c>
      <c r="C15" s="6"/>
      <c r="D15" s="6"/>
      <c r="E15" s="6">
        <v>3000</v>
      </c>
      <c r="I15" s="6" t="s">
        <v>82</v>
      </c>
      <c r="J15" s="6" t="s">
        <v>74</v>
      </c>
      <c r="K15" s="6"/>
      <c r="L15" s="6"/>
      <c r="M15" s="6">
        <v>1000</v>
      </c>
      <c r="P15" s="99" t="s">
        <v>94</v>
      </c>
      <c r="Q15" s="100"/>
      <c r="R15" s="101"/>
    </row>
    <row r="16" spans="1:20" ht="15" x14ac:dyDescent="0.25">
      <c r="A16" s="6" t="s">
        <v>83</v>
      </c>
      <c r="B16" s="6" t="s">
        <v>77</v>
      </c>
      <c r="C16" s="6"/>
      <c r="D16" s="6"/>
      <c r="E16" s="6">
        <v>1000</v>
      </c>
      <c r="I16" s="6" t="s">
        <v>83</v>
      </c>
      <c r="J16" s="6" t="s">
        <v>77</v>
      </c>
      <c r="K16" s="6"/>
      <c r="L16" s="6"/>
      <c r="M16" s="6">
        <v>800</v>
      </c>
      <c r="P16" s="35" t="s">
        <v>91</v>
      </c>
      <c r="Q16" s="36" t="s">
        <v>92</v>
      </c>
      <c r="R16" s="20"/>
    </row>
    <row r="17" spans="1:18" ht="15" x14ac:dyDescent="0.25">
      <c r="A17" s="6" t="s">
        <v>84</v>
      </c>
      <c r="B17" s="6"/>
      <c r="C17" s="6"/>
      <c r="D17" s="6"/>
      <c r="E17" s="6">
        <v>40000</v>
      </c>
      <c r="I17" s="6" t="s">
        <v>84</v>
      </c>
      <c r="J17" s="6"/>
      <c r="K17" s="6"/>
      <c r="L17" s="6"/>
      <c r="M17" s="6">
        <v>1170000</v>
      </c>
      <c r="P17" s="35" t="s">
        <v>23</v>
      </c>
      <c r="Q17" s="37" t="s">
        <v>70</v>
      </c>
      <c r="R17" s="20" t="s">
        <v>24</v>
      </c>
    </row>
    <row r="18" spans="1:18" ht="15" x14ac:dyDescent="0.25">
      <c r="P18" s="21" t="s">
        <v>12</v>
      </c>
      <c r="Q18" s="38">
        <v>50</v>
      </c>
      <c r="R18" s="39">
        <v>50</v>
      </c>
    </row>
    <row r="19" spans="1:18" ht="15" x14ac:dyDescent="0.25">
      <c r="A19" s="104" t="s">
        <v>52</v>
      </c>
      <c r="B19" s="104"/>
      <c r="C19" s="104"/>
      <c r="D19" s="104"/>
      <c r="E19" s="104"/>
      <c r="P19" s="21" t="s">
        <v>9</v>
      </c>
      <c r="Q19" s="38">
        <v>55</v>
      </c>
      <c r="R19" s="39">
        <v>55</v>
      </c>
    </row>
    <row r="20" spans="1:18" ht="36" x14ac:dyDescent="0.55000000000000004">
      <c r="A20" s="6" t="s">
        <v>66</v>
      </c>
      <c r="B20" s="6" t="s">
        <v>67</v>
      </c>
      <c r="C20" s="6" t="s">
        <v>4</v>
      </c>
      <c r="D20" s="6" t="s">
        <v>68</v>
      </c>
      <c r="E20" s="6" t="s">
        <v>69</v>
      </c>
      <c r="I20" s="105" t="s">
        <v>105</v>
      </c>
      <c r="J20" s="106"/>
      <c r="K20" s="106"/>
      <c r="L20" s="106"/>
      <c r="M20" s="106"/>
      <c r="P20" s="21" t="s">
        <v>18</v>
      </c>
      <c r="Q20" s="38">
        <v>79</v>
      </c>
      <c r="R20" s="39">
        <v>79</v>
      </c>
    </row>
    <row r="21" spans="1:18" ht="15" x14ac:dyDescent="0.25">
      <c r="A21" s="6" t="s">
        <v>9</v>
      </c>
      <c r="B21" s="6" t="s">
        <v>70</v>
      </c>
      <c r="C21" s="6">
        <v>67</v>
      </c>
      <c r="D21" s="6">
        <v>60000</v>
      </c>
      <c r="E21" s="6">
        <v>4020000</v>
      </c>
      <c r="P21" s="21" t="s">
        <v>15</v>
      </c>
      <c r="Q21" s="38">
        <v>60</v>
      </c>
      <c r="R21" s="39">
        <v>60</v>
      </c>
    </row>
    <row r="22" spans="1:18" ht="15" x14ac:dyDescent="0.25">
      <c r="A22" s="6" t="s">
        <v>12</v>
      </c>
      <c r="B22" s="6" t="s">
        <v>70</v>
      </c>
      <c r="C22" s="6">
        <v>41</v>
      </c>
      <c r="D22" s="6">
        <v>45000</v>
      </c>
      <c r="E22" s="6">
        <v>1845000</v>
      </c>
      <c r="I22" s="5" t="s">
        <v>85</v>
      </c>
      <c r="J22" s="5" t="s">
        <v>88</v>
      </c>
      <c r="K22" s="5" t="s">
        <v>34</v>
      </c>
      <c r="L22" s="5" t="s">
        <v>86</v>
      </c>
      <c r="M22" s="5" t="s">
        <v>87</v>
      </c>
      <c r="P22" s="21" t="s">
        <v>24</v>
      </c>
      <c r="Q22" s="38">
        <v>244</v>
      </c>
      <c r="R22" s="39">
        <v>244</v>
      </c>
    </row>
    <row r="23" spans="1:18" ht="15" x14ac:dyDescent="0.25">
      <c r="A23" s="6" t="s">
        <v>18</v>
      </c>
      <c r="B23" s="6" t="s">
        <v>70</v>
      </c>
      <c r="C23" s="6">
        <v>70</v>
      </c>
      <c r="D23" s="6">
        <v>26000</v>
      </c>
      <c r="E23" s="6">
        <v>1820000</v>
      </c>
      <c r="I23" s="9" t="s">
        <v>30</v>
      </c>
      <c r="J23" s="9">
        <f>SUM(E4:E17)</f>
        <v>7854500</v>
      </c>
      <c r="K23" s="6">
        <v>8750000</v>
      </c>
      <c r="L23" s="9">
        <v>895500</v>
      </c>
      <c r="M23" s="43" t="str">
        <f>IF(L23&gt;0,"profit",IF(L23&lt;0,"loss"))</f>
        <v>profit</v>
      </c>
      <c r="P23" s="22"/>
      <c r="Q23" s="37"/>
      <c r="R23" s="20"/>
    </row>
    <row r="24" spans="1:18" ht="18.75" x14ac:dyDescent="0.3">
      <c r="A24" s="6" t="s">
        <v>15</v>
      </c>
      <c r="B24" s="6" t="s">
        <v>70</v>
      </c>
      <c r="C24" s="6">
        <v>58</v>
      </c>
      <c r="D24" s="6">
        <v>17000</v>
      </c>
      <c r="E24" s="6">
        <v>986000</v>
      </c>
      <c r="I24" s="9" t="s">
        <v>89</v>
      </c>
      <c r="J24" s="9">
        <f>SUM(M4:M17)</f>
        <v>9998300</v>
      </c>
      <c r="K24" s="6">
        <v>9920000</v>
      </c>
      <c r="L24" s="9">
        <v>-78300</v>
      </c>
      <c r="M24" s="43" t="str">
        <f t="shared" ref="M24:M25" si="0">IF(L24&gt;0,"profit",IF(L24&lt;0,"loss"))</f>
        <v>loss</v>
      </c>
      <c r="P24" s="99" t="s">
        <v>95</v>
      </c>
      <c r="Q24" s="100"/>
      <c r="R24" s="101"/>
    </row>
    <row r="25" spans="1:18" ht="15" x14ac:dyDescent="0.25">
      <c r="A25" s="6" t="s">
        <v>71</v>
      </c>
      <c r="B25" s="6" t="s">
        <v>72</v>
      </c>
      <c r="C25" s="6"/>
      <c r="D25" s="6"/>
      <c r="E25" s="6">
        <v>13000</v>
      </c>
      <c r="I25" s="9" t="s">
        <v>90</v>
      </c>
      <c r="J25" s="9">
        <f>SUM(E21:E34)</f>
        <v>8985700</v>
      </c>
      <c r="K25" s="6">
        <v>10000000</v>
      </c>
      <c r="L25" s="9">
        <v>1014300</v>
      </c>
      <c r="M25" s="43" t="str">
        <f t="shared" si="0"/>
        <v>profit</v>
      </c>
      <c r="P25" s="35" t="s">
        <v>91</v>
      </c>
      <c r="Q25" s="36" t="s">
        <v>92</v>
      </c>
      <c r="R25" s="20"/>
    </row>
    <row r="26" spans="1:18" ht="15" x14ac:dyDescent="0.25">
      <c r="A26" s="6" t="s">
        <v>73</v>
      </c>
      <c r="B26" s="6" t="s">
        <v>74</v>
      </c>
      <c r="C26" s="6"/>
      <c r="D26" s="6"/>
      <c r="E26" s="6">
        <v>2000</v>
      </c>
      <c r="P26" s="35" t="s">
        <v>23</v>
      </c>
      <c r="Q26" s="37" t="s">
        <v>70</v>
      </c>
      <c r="R26" s="20" t="s">
        <v>24</v>
      </c>
    </row>
    <row r="27" spans="1:18" ht="15" x14ac:dyDescent="0.25">
      <c r="A27" s="6" t="s">
        <v>75</v>
      </c>
      <c r="B27" s="6" t="s">
        <v>72</v>
      </c>
      <c r="C27" s="6"/>
      <c r="D27" s="6"/>
      <c r="E27" s="6">
        <v>8000</v>
      </c>
      <c r="P27" s="21" t="s">
        <v>12</v>
      </c>
      <c r="Q27" s="38">
        <v>41</v>
      </c>
      <c r="R27" s="39">
        <v>41</v>
      </c>
    </row>
    <row r="28" spans="1:18" ht="15" x14ac:dyDescent="0.25">
      <c r="A28" s="6" t="s">
        <v>76</v>
      </c>
      <c r="B28" s="6" t="s">
        <v>77</v>
      </c>
      <c r="C28" s="6"/>
      <c r="D28" s="6"/>
      <c r="E28" s="6">
        <v>1500</v>
      </c>
      <c r="P28" s="21" t="s">
        <v>9</v>
      </c>
      <c r="Q28" s="38">
        <v>67</v>
      </c>
      <c r="R28" s="39">
        <v>67</v>
      </c>
    </row>
    <row r="29" spans="1:18" ht="15" x14ac:dyDescent="0.25">
      <c r="A29" s="6" t="s">
        <v>78</v>
      </c>
      <c r="B29" s="6" t="s">
        <v>79</v>
      </c>
      <c r="C29" s="6">
        <v>5</v>
      </c>
      <c r="D29" s="6">
        <v>30000</v>
      </c>
      <c r="E29" s="6">
        <v>150000</v>
      </c>
      <c r="P29" s="21" t="s">
        <v>18</v>
      </c>
      <c r="Q29" s="38">
        <v>70</v>
      </c>
      <c r="R29" s="39">
        <v>70</v>
      </c>
    </row>
    <row r="30" spans="1:18" x14ac:dyDescent="0.3">
      <c r="A30" s="6" t="s">
        <v>80</v>
      </c>
      <c r="B30" s="6" t="s">
        <v>79</v>
      </c>
      <c r="C30" s="6"/>
      <c r="D30" s="6"/>
      <c r="E30" s="6">
        <v>20000</v>
      </c>
      <c r="P30" s="21" t="s">
        <v>15</v>
      </c>
      <c r="Q30" s="38">
        <v>58</v>
      </c>
      <c r="R30" s="39">
        <v>58</v>
      </c>
    </row>
    <row r="31" spans="1:18" x14ac:dyDescent="0.3">
      <c r="A31" s="6" t="s">
        <v>81</v>
      </c>
      <c r="B31" s="6" t="s">
        <v>77</v>
      </c>
      <c r="C31" s="6"/>
      <c r="D31" s="6"/>
      <c r="E31" s="6">
        <v>2000</v>
      </c>
      <c r="P31" s="40" t="s">
        <v>24</v>
      </c>
      <c r="Q31" s="41">
        <v>236</v>
      </c>
      <c r="R31" s="42">
        <v>236</v>
      </c>
    </row>
    <row r="32" spans="1:18" x14ac:dyDescent="0.3">
      <c r="A32" s="6" t="s">
        <v>82</v>
      </c>
      <c r="B32" s="6" t="s">
        <v>74</v>
      </c>
      <c r="C32" s="6"/>
      <c r="D32" s="6"/>
      <c r="E32" s="6">
        <v>7000</v>
      </c>
    </row>
    <row r="33" spans="1:5" x14ac:dyDescent="0.3">
      <c r="A33" s="6" t="s">
        <v>83</v>
      </c>
      <c r="B33" s="6" t="s">
        <v>77</v>
      </c>
      <c r="C33" s="6"/>
      <c r="D33" s="6"/>
      <c r="E33" s="6">
        <v>1200</v>
      </c>
    </row>
    <row r="34" spans="1:5" x14ac:dyDescent="0.3">
      <c r="A34" s="6" t="s">
        <v>84</v>
      </c>
      <c r="B34" s="6"/>
      <c r="C34" s="6"/>
      <c r="D34" s="6"/>
      <c r="E34" s="6">
        <v>110000</v>
      </c>
    </row>
  </sheetData>
  <mergeCells count="9">
    <mergeCell ref="P6:R6"/>
    <mergeCell ref="P5:R5"/>
    <mergeCell ref="P15:R15"/>
    <mergeCell ref="P24:R24"/>
    <mergeCell ref="A1:E1"/>
    <mergeCell ref="A2:E2"/>
    <mergeCell ref="I2:M2"/>
    <mergeCell ref="A19:E19"/>
    <mergeCell ref="I20:M20"/>
  </mergeCells>
  <conditionalFormatting sqref="M22:M25">
    <cfRule type="colorScale" priority="3">
      <colorScale>
        <cfvo type="formula" val="$L$23:$L$25&lt;0"/>
        <cfvo type="formula" val="$L$23:$L$25&gt;0"/>
        <color rgb="FFFF0000"/>
        <color theme="9" tint="0.39997558519241921"/>
      </colorScale>
    </cfRule>
  </conditionalFormatting>
  <conditionalFormatting sqref="M23:M25">
    <cfRule type="containsText" dxfId="31" priority="1" operator="containsText" text="loss">
      <formula>NOT(ISERROR(SEARCH("loss",M23)))</formula>
    </cfRule>
    <cfRule type="containsText" dxfId="30" priority="2" operator="containsText" text="profit">
      <formula>NOT(ISERROR(SEARCH("profit",M23)))</formula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formula" val="&quot;loss&quot;"/>
        <cfvo type="formula" val="&quot;profit&quot;"/>
        <color rgb="FFFF7128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Asus</cp:lastModifiedBy>
  <cp:lastPrinted>2024-10-04T03:59:05Z</cp:lastPrinted>
  <dcterms:created xsi:type="dcterms:W3CDTF">2024-05-29T21:50:26Z</dcterms:created>
  <dcterms:modified xsi:type="dcterms:W3CDTF">2024-12-04T15:44:16Z</dcterms:modified>
</cp:coreProperties>
</file>