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/>
  <mc:AlternateContent xmlns:mc="http://schemas.openxmlformats.org/markup-compatibility/2006">
    <mc:Choice Requires="x15">
      <x15ac:absPath xmlns:x15ac="http://schemas.microsoft.com/office/spreadsheetml/2010/11/ac" url="/Users/roumyadas/Desktop/IPL_Simulation/Teams/"/>
    </mc:Choice>
  </mc:AlternateContent>
  <xr:revisionPtr revIDLastSave="0" documentId="13_ncr:1_{81B4DD17-EA9A-E248-960D-A933EB38C2CF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Player_sets" sheetId="3" r:id="rId1"/>
    <sheet name="Accelerated" sheetId="13" r:id="rId2"/>
    <sheet name="Acc_2" sheetId="14" r:id="rId3"/>
    <sheet name="Auction_Live" sheetId="5" r:id="rId4"/>
    <sheet name="Live_Stats" sheetId="6" r:id="rId5"/>
    <sheet name="Auction_Event" sheetId="11" r:id="rId6"/>
    <sheet name="Roster_updated" sheetId="7" r:id="rId7"/>
    <sheet name="Auction_Rules" sheetId="12" r:id="rId8"/>
    <sheet name="Set terminology" sheetId="9" r:id="rId9"/>
    <sheet name="Trade_details" sheetId="10" r:id="rId10"/>
  </sheets>
  <definedNames>
    <definedName name="_xlnm._FilterDatabase" localSheetId="2" hidden="1">Acc_2!$A$1:$P$12</definedName>
    <definedName name="_xlnm._FilterDatabase" localSheetId="1" hidden="1">Accelerated!$A$1:$P$59</definedName>
    <definedName name="_xlnm._FilterDatabase" localSheetId="5" hidden="1">Auction_Event!$B$1:$B$549</definedName>
    <definedName name="_xlnm._FilterDatabase" localSheetId="3" hidden="1">Auction_Live!$A$1:$Q$625</definedName>
    <definedName name="_xlnm._FilterDatabase" localSheetId="0" hidden="1">Player_sets!$A$1:$G$626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4" l="1"/>
  <c r="J13" i="14"/>
  <c r="J5" i="14"/>
  <c r="J2" i="14"/>
  <c r="J4" i="14"/>
  <c r="J3" i="14"/>
  <c r="J10" i="14"/>
  <c r="J9" i="14"/>
  <c r="J12" i="14"/>
  <c r="J7" i="14"/>
  <c r="J6" i="14"/>
  <c r="J8" i="14"/>
  <c r="J11" i="14"/>
  <c r="J61" i="13"/>
  <c r="J62" i="13"/>
  <c r="J63" i="13"/>
  <c r="J64" i="13"/>
  <c r="J65" i="13"/>
  <c r="J66" i="13"/>
  <c r="J67" i="13"/>
  <c r="J68" i="13"/>
  <c r="J69" i="13"/>
  <c r="J70" i="13"/>
  <c r="J60" i="13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J40" i="5"/>
  <c r="J41" i="5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" i="11"/>
  <c r="R6" i="6" a="1"/>
  <c r="R6" i="6"/>
  <c r="E9" i="6"/>
  <c r="E7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140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41" i="5"/>
  <c r="J142" i="5"/>
  <c r="J143" i="5"/>
  <c r="J144" i="5"/>
  <c r="J145" i="5"/>
  <c r="J146" i="5"/>
  <c r="J147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139" i="5"/>
  <c r="J218" i="5"/>
  <c r="J219" i="5"/>
  <c r="J148" i="5"/>
  <c r="J220" i="5"/>
  <c r="J221" i="5"/>
  <c r="J222" i="5"/>
  <c r="J149" i="5"/>
  <c r="J150" i="5"/>
  <c r="J151" i="5"/>
  <c r="J223" i="5"/>
  <c r="J224" i="5"/>
  <c r="J225" i="5"/>
  <c r="J226" i="5"/>
  <c r="J227" i="5"/>
  <c r="J228" i="5"/>
  <c r="J229" i="5"/>
  <c r="J230" i="5"/>
  <c r="J231" i="5"/>
  <c r="J232" i="5"/>
  <c r="J167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168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152" i="5"/>
  <c r="J357" i="5"/>
  <c r="J358" i="5"/>
  <c r="J359" i="5"/>
  <c r="J360" i="5"/>
  <c r="J361" i="5"/>
  <c r="J362" i="5"/>
  <c r="J363" i="5"/>
  <c r="J364" i="5"/>
  <c r="J169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140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41" i="5"/>
  <c r="O142" i="5"/>
  <c r="O143" i="5"/>
  <c r="O144" i="5"/>
  <c r="O145" i="5"/>
  <c r="O146" i="5"/>
  <c r="O147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139" i="5"/>
  <c r="O218" i="5"/>
  <c r="O219" i="5"/>
  <c r="O148" i="5"/>
  <c r="O220" i="5"/>
  <c r="O221" i="5"/>
  <c r="O222" i="5"/>
  <c r="O149" i="5"/>
  <c r="O150" i="5"/>
  <c r="O151" i="5"/>
  <c r="O223" i="5"/>
  <c r="O224" i="5"/>
  <c r="O225" i="5"/>
  <c r="O226" i="5"/>
  <c r="O227" i="5"/>
  <c r="O228" i="5"/>
  <c r="O229" i="5"/>
  <c r="O230" i="5"/>
  <c r="O231" i="5"/>
  <c r="O232" i="5"/>
  <c r="O167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168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152" i="5"/>
  <c r="O357" i="5"/>
  <c r="O358" i="5"/>
  <c r="O359" i="5"/>
  <c r="O360" i="5"/>
  <c r="O361" i="5"/>
  <c r="O362" i="5"/>
  <c r="O363" i="5"/>
  <c r="O364" i="5"/>
  <c r="O169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2" i="5"/>
  <c r="T6" i="6"/>
  <c r="I2" i="5"/>
  <c r="J2" i="5" s="1"/>
  <c r="E15" i="6"/>
  <c r="E14" i="6"/>
  <c r="E13" i="6"/>
  <c r="E10" i="6"/>
  <c r="E6" i="6"/>
  <c r="E8" i="6"/>
  <c r="E11" i="6"/>
  <c r="E12" i="6"/>
  <c r="F21" i="6" s="1"/>
  <c r="G6" i="6"/>
  <c r="I67" i="7" a="1"/>
  <c r="I67" i="7" s="1"/>
  <c r="C67" i="7" a="1"/>
  <c r="C67" i="7" s="1"/>
  <c r="U36" i="7" a="1"/>
  <c r="U36" i="7" s="1"/>
  <c r="O36" i="7" a="1"/>
  <c r="O36" i="7" s="1"/>
  <c r="I36" i="7" a="1"/>
  <c r="I36" i="7" s="1"/>
  <c r="C36" i="7" a="1"/>
  <c r="C36" i="7" s="1"/>
  <c r="U5" i="7" a="1"/>
  <c r="U5" i="7" s="1"/>
  <c r="O5" i="7" a="1"/>
  <c r="O5" i="7" s="1"/>
  <c r="I5" i="7" a="1"/>
  <c r="I5" i="7" s="1"/>
  <c r="C5" i="7" a="1"/>
  <c r="C5" i="7" s="1"/>
  <c r="R9" i="6"/>
  <c r="R8" i="6"/>
  <c r="R11" i="6"/>
  <c r="F7" i="6"/>
  <c r="F8" i="6"/>
  <c r="F9" i="6"/>
  <c r="F10" i="6"/>
  <c r="F11" i="6"/>
  <c r="F12" i="6"/>
  <c r="F13" i="6"/>
  <c r="F14" i="6"/>
  <c r="F15" i="6"/>
  <c r="F6" i="6"/>
  <c r="G7" i="6"/>
  <c r="G8" i="6"/>
  <c r="G9" i="6"/>
  <c r="G10" i="6"/>
  <c r="G11" i="6"/>
  <c r="G12" i="6"/>
  <c r="G13" i="6"/>
  <c r="G14" i="6"/>
  <c r="G15" i="6"/>
  <c r="C1" i="11" l="1" a="1"/>
  <c r="C1" i="11" s="1"/>
  <c r="F19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<sst xmlns="http://schemas.openxmlformats.org/spreadsheetml/2006/main" count="8059" uniqueCount="903">
  <si>
    <t>Sl_no</t>
  </si>
  <si>
    <t>Set_Order</t>
  </si>
  <si>
    <t>Set</t>
  </si>
  <si>
    <t>Name</t>
  </si>
  <si>
    <t>Country</t>
  </si>
  <si>
    <t>Specialism</t>
  </si>
  <si>
    <t>Base_Price (Lakh INR)</t>
  </si>
  <si>
    <t>Base_Price (CR INR)</t>
  </si>
  <si>
    <t>C/U/A</t>
  </si>
  <si>
    <t>2024_team</t>
  </si>
  <si>
    <t>M1</t>
  </si>
  <si>
    <t>Jos Buttler</t>
  </si>
  <si>
    <t>England</t>
  </si>
  <si>
    <t>WICKETKEEPER</t>
  </si>
  <si>
    <t>Capped</t>
  </si>
  <si>
    <t>RR</t>
  </si>
  <si>
    <t>Shreyas Iyer</t>
  </si>
  <si>
    <t>India</t>
  </si>
  <si>
    <t>BATTER</t>
  </si>
  <si>
    <t>KKR</t>
  </si>
  <si>
    <t>Rishabh Pant</t>
  </si>
  <si>
    <t>DC</t>
  </si>
  <si>
    <t>Kagiso Rabada</t>
  </si>
  <si>
    <t>South Africa</t>
  </si>
  <si>
    <t>BOWLER</t>
  </si>
  <si>
    <t>PBKS</t>
  </si>
  <si>
    <t>Arshdeep Singh</t>
  </si>
  <si>
    <t>Mitchell Starc</t>
  </si>
  <si>
    <t>Australia</t>
  </si>
  <si>
    <t>Jasprit Bumrah</t>
  </si>
  <si>
    <t>MI</t>
  </si>
  <si>
    <t>SuryaKumar Yadav</t>
  </si>
  <si>
    <t>Ruturaj Gaikwad</t>
  </si>
  <si>
    <t>CSK</t>
  </si>
  <si>
    <t>Ravindra Jadeja</t>
  </si>
  <si>
    <t>ALL-ROUNDER</t>
  </si>
  <si>
    <t>Heinrich Klaasen</t>
  </si>
  <si>
    <t>SRH</t>
  </si>
  <si>
    <t>Pat Cummins</t>
  </si>
  <si>
    <t>Virat Kohli</t>
  </si>
  <si>
    <t>RCB</t>
  </si>
  <si>
    <t>Sanju Samson</t>
  </si>
  <si>
    <t>M2</t>
  </si>
  <si>
    <t>Andre Russell</t>
  </si>
  <si>
    <t>West Indies</t>
  </si>
  <si>
    <t>Nicholas Pooran</t>
  </si>
  <si>
    <t>LSG</t>
  </si>
  <si>
    <t>Rashid Khan</t>
  </si>
  <si>
    <t>Afghanistan</t>
  </si>
  <si>
    <t>GT</t>
  </si>
  <si>
    <t>Yuzvendra Chahal</t>
  </si>
  <si>
    <t>Liam Livingstone</t>
  </si>
  <si>
    <t>David Miller</t>
  </si>
  <si>
    <t>KL Rahul</t>
  </si>
  <si>
    <t>Mohammad Shami</t>
  </si>
  <si>
    <t>Mohammad Siraj</t>
  </si>
  <si>
    <t>Hardik Pandya</t>
  </si>
  <si>
    <t>Yashasvi Jaiswal</t>
  </si>
  <si>
    <t>RInku Singh</t>
  </si>
  <si>
    <t>Sunil Narine</t>
  </si>
  <si>
    <t>Shubman Gill</t>
  </si>
  <si>
    <t>BA1</t>
  </si>
  <si>
    <t>Harry Brook</t>
  </si>
  <si>
    <t>Devon Conway</t>
  </si>
  <si>
    <t>New Zealand</t>
  </si>
  <si>
    <t>Jake Fraser-Mcgurk</t>
  </si>
  <si>
    <t>Aiden Markram</t>
  </si>
  <si>
    <t>Devdutt Padikkal</t>
  </si>
  <si>
    <t>Rahul Tripathi</t>
  </si>
  <si>
    <t>David Warner</t>
  </si>
  <si>
    <t>Rohit Sharma</t>
  </si>
  <si>
    <t>Tilak Varma</t>
  </si>
  <si>
    <t>Travis Head</t>
  </si>
  <si>
    <t>AL1</t>
  </si>
  <si>
    <t>Ben Stokes</t>
  </si>
  <si>
    <t>Cameron Green</t>
  </si>
  <si>
    <t>Ravichandaran Ashwin</t>
  </si>
  <si>
    <t>Venkatesh Iyer</t>
  </si>
  <si>
    <t>Mitchell Marsh</t>
  </si>
  <si>
    <t>Glenn Maxwell</t>
  </si>
  <si>
    <t>Harshal Patel</t>
  </si>
  <si>
    <t>Rachin Ravindra</t>
  </si>
  <si>
    <t>Marcus Stoinis</t>
  </si>
  <si>
    <t>Shivam Dube</t>
  </si>
  <si>
    <t>Abhishek Sharma</t>
  </si>
  <si>
    <t>Nitish Kumar Reddy</t>
  </si>
  <si>
    <t>Axar Patel</t>
  </si>
  <si>
    <t>WK1</t>
  </si>
  <si>
    <t>Jonny Bairstow</t>
  </si>
  <si>
    <t>Quinton De Kock</t>
  </si>
  <si>
    <t>Rahmanullah Gurbaz</t>
  </si>
  <si>
    <t>Ishan Kishan</t>
  </si>
  <si>
    <t>Phil Salt</t>
  </si>
  <si>
    <t>Jitesh Sharma</t>
  </si>
  <si>
    <t>Dhruv Jurel</t>
  </si>
  <si>
    <t>Tristan Stubbs</t>
  </si>
  <si>
    <t>FA1</t>
  </si>
  <si>
    <t>Syed Khaleel Ahmed</t>
  </si>
  <si>
    <t>Jofra Archer</t>
  </si>
  <si>
    <t>Trent Boult</t>
  </si>
  <si>
    <t>Josh Hazlewood</t>
  </si>
  <si>
    <t>Avesh Khan</t>
  </si>
  <si>
    <t>Prasidh Krishna</t>
  </si>
  <si>
    <t>T. Natarajan</t>
  </si>
  <si>
    <t>Anrich Nortje</t>
  </si>
  <si>
    <t>Matheesha Pathirana</t>
  </si>
  <si>
    <t>Sri Lanka</t>
  </si>
  <si>
    <t>Mayank Yadav</t>
  </si>
  <si>
    <t>SP1</t>
  </si>
  <si>
    <t>Noor Ahmad</t>
  </si>
  <si>
    <t>Rahul Chahar</t>
  </si>
  <si>
    <t>Wanindu Hasaranga</t>
  </si>
  <si>
    <t>Waqar Salamkheil</t>
  </si>
  <si>
    <t>Maheesh Theekshana</t>
  </si>
  <si>
    <t>Adam Zampa</t>
  </si>
  <si>
    <t>Kuldeep Yadav</t>
  </si>
  <si>
    <t>Varun Chakaravarthy</t>
  </si>
  <si>
    <t>Uncapped</t>
  </si>
  <si>
    <t>Ravi Bishnoi</t>
  </si>
  <si>
    <t>UBA1</t>
  </si>
  <si>
    <t>Yash Dhull</t>
  </si>
  <si>
    <t>Abhinav Manohar</t>
  </si>
  <si>
    <t>Karun Nair</t>
  </si>
  <si>
    <t>Angkrish Raghuvanshi</t>
  </si>
  <si>
    <t>Anmolpreet Singh</t>
  </si>
  <si>
    <t>Atharva Taide</t>
  </si>
  <si>
    <t>Nehal Wadhera</t>
  </si>
  <si>
    <t>Shashank Singh</t>
  </si>
  <si>
    <t>ShahRukh Khan</t>
  </si>
  <si>
    <t>UAL1</t>
  </si>
  <si>
    <t>Harpreet Brar</t>
  </si>
  <si>
    <t>Naman Dhir</t>
  </si>
  <si>
    <t>Mahipal Lomror</t>
  </si>
  <si>
    <t>Sameer Rizvi</t>
  </si>
  <si>
    <t>Abdul Samad</t>
  </si>
  <si>
    <t>Vijay Shankar</t>
  </si>
  <si>
    <t>Ashutosh Sharma</t>
  </si>
  <si>
    <t>Nishant Sindhu</t>
  </si>
  <si>
    <t>Utkarsh Singh</t>
  </si>
  <si>
    <t>Ayush Badoni</t>
  </si>
  <si>
    <t>Rahul Tewatia</t>
  </si>
  <si>
    <t>UWK1</t>
  </si>
  <si>
    <t>Aryan Juyal</t>
  </si>
  <si>
    <t>Kumar Kushagra</t>
  </si>
  <si>
    <t>Robin Minz</t>
  </si>
  <si>
    <t>Anuj Rawat</t>
  </si>
  <si>
    <t>Luvnith Sisodia</t>
  </si>
  <si>
    <t>Vishnu Vinod</t>
  </si>
  <si>
    <t>Upendra Singh Yadav</t>
  </si>
  <si>
    <t>MSD</t>
  </si>
  <si>
    <t>Prabhsimran Singh</t>
  </si>
  <si>
    <t>Abhishek Porel</t>
  </si>
  <si>
    <t>UFA1</t>
  </si>
  <si>
    <t>Vaibhav Arora</t>
  </si>
  <si>
    <t>Rasikh Dar</t>
  </si>
  <si>
    <t>Akash Madhwal</t>
  </si>
  <si>
    <t>Mohit Sharma</t>
  </si>
  <si>
    <t>Simarjeet Singh</t>
  </si>
  <si>
    <t>Yash Thakur</t>
  </si>
  <si>
    <t>Kartik Tyagi</t>
  </si>
  <si>
    <t>Vyshak Vijaykumar</t>
  </si>
  <si>
    <t>Yash Dayal</t>
  </si>
  <si>
    <t>Sandeep Sharma</t>
  </si>
  <si>
    <t>Mohsin Khan</t>
  </si>
  <si>
    <t>USP1</t>
  </si>
  <si>
    <t>Piyush Chawla</t>
  </si>
  <si>
    <t>Shreyas Gopal</t>
  </si>
  <si>
    <t>Mayank Markande</t>
  </si>
  <si>
    <t>Suyash Sharma</t>
  </si>
  <si>
    <t>Karn Sharma</t>
  </si>
  <si>
    <t>Kumar Kartikeya Singh</t>
  </si>
  <si>
    <t>Manav Suthar</t>
  </si>
  <si>
    <t>BA2</t>
  </si>
  <si>
    <t>Mayank Agarawal</t>
  </si>
  <si>
    <t>Faf Du Plessis</t>
  </si>
  <si>
    <t>Glenn Phillips</t>
  </si>
  <si>
    <t>Rovman Powell</t>
  </si>
  <si>
    <t>Ajinkya Rahane</t>
  </si>
  <si>
    <t>Prithvi Shaw</t>
  </si>
  <si>
    <t>Kane Williamson</t>
  </si>
  <si>
    <t>Rajat Patidar</t>
  </si>
  <si>
    <t>Riyan Parag</t>
  </si>
  <si>
    <t>Shimron Hetmyer</t>
  </si>
  <si>
    <t>Sai Sudharsan</t>
  </si>
  <si>
    <t>Sherfane Rutherford</t>
  </si>
  <si>
    <t>AL2</t>
  </si>
  <si>
    <t>Ramandeep Singh</t>
  </si>
  <si>
    <t>Sam Curran</t>
  </si>
  <si>
    <t>Marco Jansen</t>
  </si>
  <si>
    <t>Daryl Mitchell</t>
  </si>
  <si>
    <t>Krunal Pandya</t>
  </si>
  <si>
    <t>Nitish Rana</t>
  </si>
  <si>
    <t>Washington Sundar</t>
  </si>
  <si>
    <t>Shardul Thakur</t>
  </si>
  <si>
    <t>Shahbaz Ahamad</t>
  </si>
  <si>
    <t>Will Jacks</t>
  </si>
  <si>
    <t>Azmatullah Omarzai</t>
  </si>
  <si>
    <t>R. Sai Kishore</t>
  </si>
  <si>
    <t>Jacob Bethell</t>
  </si>
  <si>
    <t>WK2</t>
  </si>
  <si>
    <t>K.S Bharat</t>
  </si>
  <si>
    <t>Alex Carey</t>
  </si>
  <si>
    <t>Donovan Ferreira</t>
  </si>
  <si>
    <t>Shai Hope</t>
  </si>
  <si>
    <t>Josh Inglis</t>
  </si>
  <si>
    <t>Ryan Rickelton</t>
  </si>
  <si>
    <t>Mi</t>
  </si>
  <si>
    <t>FA2</t>
  </si>
  <si>
    <t>Deepak Chahar</t>
  </si>
  <si>
    <t>Gerald Coetzee</t>
  </si>
  <si>
    <t>Akash Deep</t>
  </si>
  <si>
    <t>Tushar Deshpande</t>
  </si>
  <si>
    <t>Lockie Ferguson</t>
  </si>
  <si>
    <t>Bhuvneshwar Kumar</t>
  </si>
  <si>
    <t>Mukesh Kumar</t>
  </si>
  <si>
    <t>Harshit Rana</t>
  </si>
  <si>
    <t>Spencer Johnson</t>
  </si>
  <si>
    <t>Fazalhaq Farooqi</t>
  </si>
  <si>
    <t>Nathan Ellis</t>
  </si>
  <si>
    <t>SP2</t>
  </si>
  <si>
    <t>Allah Ghazanfar</t>
  </si>
  <si>
    <t>Akeal Hosein</t>
  </si>
  <si>
    <t>Keshav Maharaj</t>
  </si>
  <si>
    <t>Mujeeb Ur Rahman</t>
  </si>
  <si>
    <t>Adil Rashid</t>
  </si>
  <si>
    <t>Vijayakanth Viyaskanth</t>
  </si>
  <si>
    <t>UBA2</t>
  </si>
  <si>
    <t>Ricky Bhui</t>
  </si>
  <si>
    <t>Swastik Chhikara</t>
  </si>
  <si>
    <t>Aarya Desai</t>
  </si>
  <si>
    <t>Shubham Dubey</t>
  </si>
  <si>
    <t>Madhav Kaushik</t>
  </si>
  <si>
    <t>Pukhraj Mann</t>
  </si>
  <si>
    <t>Shaik Rasheed</t>
  </si>
  <si>
    <t>Himmat Singh</t>
  </si>
  <si>
    <t>UAL2</t>
  </si>
  <si>
    <t>Mayank Dagar</t>
  </si>
  <si>
    <t>Anshul Kamboj</t>
  </si>
  <si>
    <t>Mohd. Arshad Khan</t>
  </si>
  <si>
    <t>Darshan Nalkande</t>
  </si>
  <si>
    <t>Suyash Prabhudessai</t>
  </si>
  <si>
    <t>Anukul Roy</t>
  </si>
  <si>
    <t>Swapnil Singh</t>
  </si>
  <si>
    <t>Sanvir Singh</t>
  </si>
  <si>
    <t>UWK2</t>
  </si>
  <si>
    <t>Avanish Aravelly</t>
  </si>
  <si>
    <t>Vansh Bedi</t>
  </si>
  <si>
    <t>Saurav Chauhan</t>
  </si>
  <si>
    <t>Harvik Desai</t>
  </si>
  <si>
    <t>Tom Kohler-Cadmore</t>
  </si>
  <si>
    <t>Kunal Rathore</t>
  </si>
  <si>
    <t>B.R Sharath</t>
  </si>
  <si>
    <t>UFA2</t>
  </si>
  <si>
    <t>Gurnoor Singh Brar</t>
  </si>
  <si>
    <t>Mukesh Choudhary</t>
  </si>
  <si>
    <t>Sakib Hussain</t>
  </si>
  <si>
    <t>Vidwath Kaverappa</t>
  </si>
  <si>
    <t>Rajan Kumar</t>
  </si>
  <si>
    <t>Sushant Mishra</t>
  </si>
  <si>
    <t>Arjun Tendulkar</t>
  </si>
  <si>
    <t>USP2</t>
  </si>
  <si>
    <t>Zeeshan Ansari</t>
  </si>
  <si>
    <t>Prince Choudhary</t>
  </si>
  <si>
    <t>Himanshu Sharma</t>
  </si>
  <si>
    <t>M. Siddharth</t>
  </si>
  <si>
    <t>Digvesh Singh</t>
  </si>
  <si>
    <t>Prashant Solanki</t>
  </si>
  <si>
    <t>Jhathavedh Subramanyan</t>
  </si>
  <si>
    <t>BA3</t>
  </si>
  <si>
    <t>Finn Allen</t>
  </si>
  <si>
    <t>Dewald Brevis</t>
  </si>
  <si>
    <t>Ben Duckett</t>
  </si>
  <si>
    <t>Manish Pandey</t>
  </si>
  <si>
    <t>Rilee Rossouw</t>
  </si>
  <si>
    <t>Ashton Turner</t>
  </si>
  <si>
    <t>James Vince</t>
  </si>
  <si>
    <t>AL3</t>
  </si>
  <si>
    <t>Moeen Ali</t>
  </si>
  <si>
    <t>Tim David</t>
  </si>
  <si>
    <t>Deepak Hooda</t>
  </si>
  <si>
    <t>Romario Shepherd</t>
  </si>
  <si>
    <t>WK3</t>
  </si>
  <si>
    <t>Tom Banton</t>
  </si>
  <si>
    <t>Sam Billings</t>
  </si>
  <si>
    <t>Jordan Cox</t>
  </si>
  <si>
    <t>Ben McDermott</t>
  </si>
  <si>
    <t>Kusal Mendis</t>
  </si>
  <si>
    <t>Kusal Perera</t>
  </si>
  <si>
    <t>Josh Philippe</t>
  </si>
  <si>
    <t>Tim Seifert</t>
  </si>
  <si>
    <t>FA3</t>
  </si>
  <si>
    <t>Nandre Burger</t>
  </si>
  <si>
    <t>Umran Malik</t>
  </si>
  <si>
    <t>Mustafizur Rahman</t>
  </si>
  <si>
    <t>Bangladesh</t>
  </si>
  <si>
    <t>Ishant Sharma</t>
  </si>
  <si>
    <t>Nuwan Thushara</t>
  </si>
  <si>
    <t>Naveen Ul Haq</t>
  </si>
  <si>
    <t>Jaydev Unadkat</t>
  </si>
  <si>
    <t>Umesh Yadav</t>
  </si>
  <si>
    <t>SP3</t>
  </si>
  <si>
    <t>Rishad Hossain</t>
  </si>
  <si>
    <t>Zahir Khan Pakten</t>
  </si>
  <si>
    <t>Nqabayomzi Peter</t>
  </si>
  <si>
    <t>Tanveer Sangha</t>
  </si>
  <si>
    <t>Tabraiz Shamsi</t>
  </si>
  <si>
    <t>Jeffery Vandersay</t>
  </si>
  <si>
    <t>UBA3</t>
  </si>
  <si>
    <t>Sachin Baby</t>
  </si>
  <si>
    <t>Priyam Garg</t>
  </si>
  <si>
    <t>Harnoor Pannu</t>
  </si>
  <si>
    <t>Smaran Ravichandran</t>
  </si>
  <si>
    <t>Shashwat Rawat</t>
  </si>
  <si>
    <t>Andre Siddarth</t>
  </si>
  <si>
    <t>Avneesh Sudha</t>
  </si>
  <si>
    <t>Apoorv Wankhade</t>
  </si>
  <si>
    <t>UAL3</t>
  </si>
  <si>
    <t>Yudhvir Charak</t>
  </si>
  <si>
    <t>Rajvardhan Hangargekar</t>
  </si>
  <si>
    <t>Tanush Kotian</t>
  </si>
  <si>
    <t>Arshin Kulkarni</t>
  </si>
  <si>
    <t>Shams Mulani</t>
  </si>
  <si>
    <t>Shivam Singh</t>
  </si>
  <si>
    <t>Lalit Yadav</t>
  </si>
  <si>
    <t>UWK3</t>
  </si>
  <si>
    <t>Mohammed Azharuddeen</t>
  </si>
  <si>
    <t>L.R Chethan</t>
  </si>
  <si>
    <t>Aryaman Singh Dhaliwal</t>
  </si>
  <si>
    <t>Urvil Patel</t>
  </si>
  <si>
    <t>Sanskar Rawat</t>
  </si>
  <si>
    <t>Bipin Saurabh</t>
  </si>
  <si>
    <t>Tanay Thyagarajann</t>
  </si>
  <si>
    <t>UFA3</t>
  </si>
  <si>
    <t>Money Grewal</t>
  </si>
  <si>
    <t>Ashwani Kumar</t>
  </si>
  <si>
    <t>Ishan Porel</t>
  </si>
  <si>
    <t>Abhilash Shetty</t>
  </si>
  <si>
    <t>Akash Singh</t>
  </si>
  <si>
    <t>Gurjapneet Singh</t>
  </si>
  <si>
    <t>Basil Thampi</t>
  </si>
  <si>
    <t>USP3</t>
  </si>
  <si>
    <t>Murugan Ashwin</t>
  </si>
  <si>
    <t>Shreyas Chavan</t>
  </si>
  <si>
    <t>Chintal Gandhi</t>
  </si>
  <si>
    <t>Raghav Goyal</t>
  </si>
  <si>
    <t>Jagadeesha Suchith</t>
  </si>
  <si>
    <t>Roshan Waghsare</t>
  </si>
  <si>
    <t>Bailapudi Yeswanth</t>
  </si>
  <si>
    <t>BA4</t>
  </si>
  <si>
    <t>Sediqullah Atal</t>
  </si>
  <si>
    <t>Matthew Breetzke</t>
  </si>
  <si>
    <t>Mark Chapman</t>
  </si>
  <si>
    <t>Brandon King</t>
  </si>
  <si>
    <t>Evin Lewis</t>
  </si>
  <si>
    <t>Pathum Nissanka</t>
  </si>
  <si>
    <t>Bhanuka Rajapaksa</t>
  </si>
  <si>
    <t>Steve Smith</t>
  </si>
  <si>
    <t>AL4</t>
  </si>
  <si>
    <t>Gus Atkinson</t>
  </si>
  <si>
    <t>Tom Curran</t>
  </si>
  <si>
    <t>Krishnappa Gowtham</t>
  </si>
  <si>
    <t>Mohammad Nabi</t>
  </si>
  <si>
    <t>Gulbadin Naib</t>
  </si>
  <si>
    <t>Sikandar Raza</t>
  </si>
  <si>
    <t>Zimbabwe</t>
  </si>
  <si>
    <t>Mitchell Santner</t>
  </si>
  <si>
    <t>Jayant Yadav</t>
  </si>
  <si>
    <t>WK4</t>
  </si>
  <si>
    <t>Johnson Charles</t>
  </si>
  <si>
    <t>Litton Das</t>
  </si>
  <si>
    <t>Andre Fletcher</t>
  </si>
  <si>
    <t>Tom Latham</t>
  </si>
  <si>
    <t>Ollie Pope</t>
  </si>
  <si>
    <t>Kyle Verreynne</t>
  </si>
  <si>
    <t>FA4</t>
  </si>
  <si>
    <t>Richard Gleeson</t>
  </si>
  <si>
    <t>Matt Henry</t>
  </si>
  <si>
    <t>Alzarri Joseph</t>
  </si>
  <si>
    <t>Kwena Maphaka</t>
  </si>
  <si>
    <t>Kuldeep Sen</t>
  </si>
  <si>
    <t>Reece Topley</t>
  </si>
  <si>
    <t>Lizaad Williams</t>
  </si>
  <si>
    <t>Luke Wood</t>
  </si>
  <si>
    <t>UBA4</t>
  </si>
  <si>
    <t>Sachin Dhas</t>
  </si>
  <si>
    <t>Leus Du Plooy</t>
  </si>
  <si>
    <t>Ashwin Hebbar</t>
  </si>
  <si>
    <t>Rohan Kunnummal</t>
  </si>
  <si>
    <t>Ayush Pandey</t>
  </si>
  <si>
    <t>Akshat Raghuwanshi</t>
  </si>
  <si>
    <t>Shoun Roger</t>
  </si>
  <si>
    <t>Virat Singh</t>
  </si>
  <si>
    <t>UAL4</t>
  </si>
  <si>
    <t>Priyansh Arya</t>
  </si>
  <si>
    <t>Manoj Bhandage</t>
  </si>
  <si>
    <t>Pravin Dubey</t>
  </si>
  <si>
    <t>Ajay Mandal</t>
  </si>
  <si>
    <t>Prerak Mankad</t>
  </si>
  <si>
    <t>Vipraj Nigam</t>
  </si>
  <si>
    <t>Vicky Ostwal</t>
  </si>
  <si>
    <t>Shivalik Sharma</t>
  </si>
  <si>
    <t>UWK4</t>
  </si>
  <si>
    <t>Salil Arora</t>
  </si>
  <si>
    <t>Dinesh Bana</t>
  </si>
  <si>
    <t>Ajitesh Guruswamy</t>
  </si>
  <si>
    <t>Narayan Jagadeesan</t>
  </si>
  <si>
    <t>Shrijith Krishnan</t>
  </si>
  <si>
    <t>Michael Pepper</t>
  </si>
  <si>
    <t>Vishnu Solanki</t>
  </si>
  <si>
    <t>UFA4</t>
  </si>
  <si>
    <t>K.M Asif</t>
  </si>
  <si>
    <t>Akhil Chaudhary</t>
  </si>
  <si>
    <t>Himanshu Chauhan</t>
  </si>
  <si>
    <t>Arpit Guleria</t>
  </si>
  <si>
    <t>Nishanth Saranu</t>
  </si>
  <si>
    <t>Kuldip Yadav</t>
  </si>
  <si>
    <t>Prithviraj Yarra</t>
  </si>
  <si>
    <t>USP4</t>
  </si>
  <si>
    <t>Shubham Agrawal</t>
  </si>
  <si>
    <t>Jass Inder Baidwan</t>
  </si>
  <si>
    <t>Jasmer Dhankhar</t>
  </si>
  <si>
    <t>Pulkit Narang</t>
  </si>
  <si>
    <t>Saumy Pandey</t>
  </si>
  <si>
    <t>Mohit Rathee</t>
  </si>
  <si>
    <t>Himanshu Singh</t>
  </si>
  <si>
    <t>BA5</t>
  </si>
  <si>
    <t>Towhid Hridoy</t>
  </si>
  <si>
    <t>Mikyle Louis</t>
  </si>
  <si>
    <t>Harry Tector</t>
  </si>
  <si>
    <t>Ireland</t>
  </si>
  <si>
    <t>Rassie Van Der Dussen</t>
  </si>
  <si>
    <t>Will Young</t>
  </si>
  <si>
    <t>Najibullah Zadran</t>
  </si>
  <si>
    <t>Ibrahim Zadran</t>
  </si>
  <si>
    <t>AL5</t>
  </si>
  <si>
    <t>Sean Abbott</t>
  </si>
  <si>
    <t>Brydon Carse</t>
  </si>
  <si>
    <t>Aaron Hardie</t>
  </si>
  <si>
    <t>Sarfaraz Khan</t>
  </si>
  <si>
    <t>Kyle Mayers</t>
  </si>
  <si>
    <t>Kamindu Mendis</t>
  </si>
  <si>
    <t>Matthew Short</t>
  </si>
  <si>
    <t>FA5</t>
  </si>
  <si>
    <t>Jason Behrendorff</t>
  </si>
  <si>
    <t>Dushmantha Chameera</t>
  </si>
  <si>
    <t>Shamar Joseph</t>
  </si>
  <si>
    <t>Josh Little</t>
  </si>
  <si>
    <t>Shivam Mavi</t>
  </si>
  <si>
    <t>Jhye Richardson</t>
  </si>
  <si>
    <t>Navdeep Saini</t>
  </si>
  <si>
    <t>UBA5</t>
  </si>
  <si>
    <t>Tanmay Agarwal</t>
  </si>
  <si>
    <t>Amandeep Khare</t>
  </si>
  <si>
    <t>Ayush Mhatre</t>
  </si>
  <si>
    <t>Salman Nizar</t>
  </si>
  <si>
    <t>Aniket Verma</t>
  </si>
  <si>
    <t>Sumeet Verma</t>
  </si>
  <si>
    <t>Manan Vohra</t>
  </si>
  <si>
    <t>Samarth Vyas</t>
  </si>
  <si>
    <t>UAL5</t>
  </si>
  <si>
    <t>Raj Angad Bawa</t>
  </si>
  <si>
    <t>Emanjot Chahal</t>
  </si>
  <si>
    <t>Musheer Khan</t>
  </si>
  <si>
    <t>Manvanth Kumar L</t>
  </si>
  <si>
    <t>Mayank Rawat</t>
  </si>
  <si>
    <t>Suryansh Shedge</t>
  </si>
  <si>
    <t>Hritik Shokeen</t>
  </si>
  <si>
    <t>Sonu Yadav</t>
  </si>
  <si>
    <t>UWK5</t>
  </si>
  <si>
    <t>S. Rithik Easwaran</t>
  </si>
  <si>
    <t>Anmol Malhotra</t>
  </si>
  <si>
    <t>Pradosh Paul</t>
  </si>
  <si>
    <t>Karteek Sharma</t>
  </si>
  <si>
    <t>Tejasvi Singh</t>
  </si>
  <si>
    <t>Siddharth Yadav</t>
  </si>
  <si>
    <t>UFA5</t>
  </si>
  <si>
    <t>Saurabh Dubey</t>
  </si>
  <si>
    <t>Aaqib Khan</t>
  </si>
  <si>
    <t>Kulwant Khejroliya</t>
  </si>
  <si>
    <t>Ankit Singh Rajpoot</t>
  </si>
  <si>
    <t>Divesh Sharma</t>
  </si>
  <si>
    <t>Naman Tiwari</t>
  </si>
  <si>
    <t>Prince Yadav</t>
  </si>
  <si>
    <t>USP5</t>
  </si>
  <si>
    <t>Kunal Singh Chibb</t>
  </si>
  <si>
    <t>Yuvraj Chudasama</t>
  </si>
  <si>
    <t>Deepak Devadiga</t>
  </si>
  <si>
    <t>Ramesh Prasad</t>
  </si>
  <si>
    <t>Shivam Shukla</t>
  </si>
  <si>
    <t>Tejpreet Singh</t>
  </si>
  <si>
    <t>AL6</t>
  </si>
  <si>
    <t>Qais Ahmad</t>
  </si>
  <si>
    <t>Charith Asalanka</t>
  </si>
  <si>
    <t>Michael Bracewell</t>
  </si>
  <si>
    <t>Gudakesh Motie</t>
  </si>
  <si>
    <t>Daniel Mousley</t>
  </si>
  <si>
    <t>Jamie Overton</t>
  </si>
  <si>
    <t>Dunith Wellalage</t>
  </si>
  <si>
    <t>FA6</t>
  </si>
  <si>
    <t>Ottneil Baartman</t>
  </si>
  <si>
    <t>Xavier Bartlett</t>
  </si>
  <si>
    <t>Dilshan Madushanka</t>
  </si>
  <si>
    <t>Adam Milne</t>
  </si>
  <si>
    <t>Lungisani Ngidi</t>
  </si>
  <si>
    <t>William O'Rourke</t>
  </si>
  <si>
    <t>Chetan Sakariya</t>
  </si>
  <si>
    <t>Sandeep Warrier</t>
  </si>
  <si>
    <t>UBA6</t>
  </si>
  <si>
    <t>Musaif Ajaz</t>
  </si>
  <si>
    <t>Agni Chopra</t>
  </si>
  <si>
    <t>Abhimanyu Easwaran</t>
  </si>
  <si>
    <t>Sudip Gharami</t>
  </si>
  <si>
    <t>Shubham Khajuria</t>
  </si>
  <si>
    <t>Akhil Rawat</t>
  </si>
  <si>
    <t>Prateek Yadav</t>
  </si>
  <si>
    <t>UAL6</t>
  </si>
  <si>
    <t>Abdul Bazith</t>
  </si>
  <si>
    <t>K.C Cariappa</t>
  </si>
  <si>
    <t>Yuvraj Chaudhary</t>
  </si>
  <si>
    <t>Aman Khan</t>
  </si>
  <si>
    <t>Sumit Kumar</t>
  </si>
  <si>
    <t>Kamlesh Nagarkoti</t>
  </si>
  <si>
    <t>Hardik Raj</t>
  </si>
  <si>
    <t>Harsh Tyagi</t>
  </si>
  <si>
    <t>Associate</t>
  </si>
  <si>
    <t>UWK6</t>
  </si>
  <si>
    <t>M. Ajnas</t>
  </si>
  <si>
    <t>Unmukt Chand</t>
  </si>
  <si>
    <t>USA</t>
  </si>
  <si>
    <t>Tejasvi Dahiya</t>
  </si>
  <si>
    <t>Sumit Ghadigaonkar</t>
  </si>
  <si>
    <t>Baba Indrajith</t>
  </si>
  <si>
    <t>Muhammed Khan</t>
  </si>
  <si>
    <t>Bhagmender Lather</t>
  </si>
  <si>
    <t>UFA6</t>
  </si>
  <si>
    <t>Baltej Dhanda</t>
  </si>
  <si>
    <t>Ali Khan</t>
  </si>
  <si>
    <t>Ravi Kumar</t>
  </si>
  <si>
    <t>Vineet Panwar</t>
  </si>
  <si>
    <t>Vidyadhar Patil</t>
  </si>
  <si>
    <t>Aradhya Shukla</t>
  </si>
  <si>
    <t>Abhinandan Singh</t>
  </si>
  <si>
    <t>AL7</t>
  </si>
  <si>
    <t>Cooper Connolly</t>
  </si>
  <si>
    <t>Dushan Hemantha</t>
  </si>
  <si>
    <t>Jason Holder</t>
  </si>
  <si>
    <t>Karim Janat</t>
  </si>
  <si>
    <t>Jimmy Neesham</t>
  </si>
  <si>
    <t>Daniel Sams</t>
  </si>
  <si>
    <t>William Sutherland</t>
  </si>
  <si>
    <t>FA7</t>
  </si>
  <si>
    <t>Taskin Ahmed</t>
  </si>
  <si>
    <t>Ben Dwarshuis</t>
  </si>
  <si>
    <t>Obed McCoy</t>
  </si>
  <si>
    <t>Riley Meredith</t>
  </si>
  <si>
    <t>Lance Morris</t>
  </si>
  <si>
    <t>Olly Stone</t>
  </si>
  <si>
    <t>Daniel Worrall</t>
  </si>
  <si>
    <t>UBA7</t>
  </si>
  <si>
    <t>Pyla Avinash</t>
  </si>
  <si>
    <t>Kiran Chormale</t>
  </si>
  <si>
    <t>Ashish Dahariya</t>
  </si>
  <si>
    <t>Tushar Raheja</t>
  </si>
  <si>
    <t>Sarthak Ranjan</t>
  </si>
  <si>
    <t>Abhijeet Tomar</t>
  </si>
  <si>
    <t>UAL7</t>
  </si>
  <si>
    <t>Krish Bhagat</t>
  </si>
  <si>
    <t>Sohraab Dhaliwal</t>
  </si>
  <si>
    <t>Harsh Dubey</t>
  </si>
  <si>
    <t>Ramakrishna Ghosh</t>
  </si>
  <si>
    <t>Raj Limbani</t>
  </si>
  <si>
    <t>Ninad Rathva</t>
  </si>
  <si>
    <t>Vivrant Sharma</t>
  </si>
  <si>
    <t>Shiva Singh</t>
  </si>
  <si>
    <t>UFA7</t>
  </si>
  <si>
    <t>Sayed Irfan Aftab</t>
  </si>
  <si>
    <t>Anirudh Chowdhary</t>
  </si>
  <si>
    <t>Anshuman Hooda</t>
  </si>
  <si>
    <t>Siddharth Kaul</t>
  </si>
  <si>
    <t>Prashant Sai Painkra</t>
  </si>
  <si>
    <t>Venkata Satyanarayana Penmetsa</t>
  </si>
  <si>
    <t>Yeddala Reddy</t>
  </si>
  <si>
    <t>AL8</t>
  </si>
  <si>
    <t>Zak Foulkes</t>
  </si>
  <si>
    <t>Chris Green</t>
  </si>
  <si>
    <t>Shakib Al Hasan</t>
  </si>
  <si>
    <t>Mehidy Hasan Miraz</t>
  </si>
  <si>
    <t>Wiaan Mulder</t>
  </si>
  <si>
    <t>Dwaine Pretorius</t>
  </si>
  <si>
    <t>Dasun Shanaka</t>
  </si>
  <si>
    <t>FA8</t>
  </si>
  <si>
    <t>Shoriful Islam</t>
  </si>
  <si>
    <t>Blessing Muzarabani</t>
  </si>
  <si>
    <t>Matthew Potts</t>
  </si>
  <si>
    <t>Tanzim Hasan Sakib</t>
  </si>
  <si>
    <t>Benjamin Sears</t>
  </si>
  <si>
    <t>Tim Southee</t>
  </si>
  <si>
    <t>John Turner</t>
  </si>
  <si>
    <t>UBA8</t>
  </si>
  <si>
    <t>Joshua Brown</t>
  </si>
  <si>
    <t>Oliver Davies</t>
  </si>
  <si>
    <t>Bevan John Jacobs</t>
  </si>
  <si>
    <t>Atharva Kale</t>
  </si>
  <si>
    <t>Abhishek Nair</t>
  </si>
  <si>
    <t>Vishwanath Pratap Singh</t>
  </si>
  <si>
    <t>UAL8</t>
  </si>
  <si>
    <t>Nasir Lone</t>
  </si>
  <si>
    <t>Brandon McMullen</t>
  </si>
  <si>
    <t>Scotland</t>
  </si>
  <si>
    <t>S. Midhun</t>
  </si>
  <si>
    <t>Abid Mushtaq</t>
  </si>
  <si>
    <t>Mahesh Pithiya</t>
  </si>
  <si>
    <t>Maramreddy Reddy</t>
  </si>
  <si>
    <t>Atit Sheth</t>
  </si>
  <si>
    <t>Jonty Sidhu</t>
  </si>
  <si>
    <t>UFA8</t>
  </si>
  <si>
    <t>Mohit Avasthi</t>
  </si>
  <si>
    <t>Faridoon Dawoodzai</t>
  </si>
  <si>
    <t>Praful Hinge</t>
  </si>
  <si>
    <t>Pankaj Jaswal</t>
  </si>
  <si>
    <t>Vijay Kumar</t>
  </si>
  <si>
    <t>Ashok Sharma</t>
  </si>
  <si>
    <t>Mujtaba Yousuf</t>
  </si>
  <si>
    <t>AL9</t>
  </si>
  <si>
    <t>Ashton Agar</t>
  </si>
  <si>
    <t>Roston Chase</t>
  </si>
  <si>
    <t>Junior Dala</t>
  </si>
  <si>
    <t>Mahedi Hasan</t>
  </si>
  <si>
    <t>Nangeyalia Kharote</t>
  </si>
  <si>
    <t>Dan Lawrence</t>
  </si>
  <si>
    <t>Nathan Smith</t>
  </si>
  <si>
    <t>FA9</t>
  </si>
  <si>
    <t>James Anderson</t>
  </si>
  <si>
    <t>Kyle Jamieson</t>
  </si>
  <si>
    <t>Chris Jordan</t>
  </si>
  <si>
    <t>Hasan Mahmud</t>
  </si>
  <si>
    <t>Tymal Mills</t>
  </si>
  <si>
    <t>David Payne</t>
  </si>
  <si>
    <t>Nahid Rana</t>
  </si>
  <si>
    <t>UBA9</t>
  </si>
  <si>
    <t>Prayas Ray Barman</t>
  </si>
  <si>
    <t>Jafar Jamal</t>
  </si>
  <si>
    <t>Ayaz Khan</t>
  </si>
  <si>
    <t>Kaushik Maity</t>
  </si>
  <si>
    <t>Rituraj Sharma</t>
  </si>
  <si>
    <t>Vaibhav Suryavanshi</t>
  </si>
  <si>
    <t>UAL9</t>
  </si>
  <si>
    <t>Kartik Chadha</t>
  </si>
  <si>
    <t>Writtick Chatterjee</t>
  </si>
  <si>
    <t>Prerit Dutta</t>
  </si>
  <si>
    <t>Rajneesh Gurbani</t>
  </si>
  <si>
    <t>Shubhang Hegde</t>
  </si>
  <si>
    <t>Saransh Jain</t>
  </si>
  <si>
    <t>Ripal Patel</t>
  </si>
  <si>
    <t>Akash Vashisht</t>
  </si>
  <si>
    <t>UFA9</t>
  </si>
  <si>
    <t>Anirudh Kanwar</t>
  </si>
  <si>
    <t>Shubham Kapse</t>
  </si>
  <si>
    <t>Atif Mushtaq</t>
  </si>
  <si>
    <t>Dipesh Parwani</t>
  </si>
  <si>
    <t>Manish Reddy</t>
  </si>
  <si>
    <t>Chetan Sharma</t>
  </si>
  <si>
    <t>Avinash Singh</t>
  </si>
  <si>
    <t>AL10</t>
  </si>
  <si>
    <t>Alick Athanaze</t>
  </si>
  <si>
    <t>Hilton Cartwright</t>
  </si>
  <si>
    <t>Dominic Drakes</t>
  </si>
  <si>
    <t>FA10</t>
  </si>
  <si>
    <t>Daryn Dupavillon</t>
  </si>
  <si>
    <t>Matthew Forde</t>
  </si>
  <si>
    <t>Patrick Kruger</t>
  </si>
  <si>
    <t>Lahiru Kumara</t>
  </si>
  <si>
    <t>Michael Neser</t>
  </si>
  <si>
    <t>Richard Ngarava</t>
  </si>
  <si>
    <t>Wayne Parnell</t>
  </si>
  <si>
    <t>Keemo Paul</t>
  </si>
  <si>
    <t>Odean Smith</t>
  </si>
  <si>
    <t>Beau Webster</t>
  </si>
  <si>
    <t>Andrew Tye</t>
  </si>
  <si>
    <t>UAL10</t>
  </si>
  <si>
    <t>Ajay Ahlawat</t>
  </si>
  <si>
    <t>Corbin Bosch</t>
  </si>
  <si>
    <t>Mayank Gusain</t>
  </si>
  <si>
    <t>Mukhtar Hussain</t>
  </si>
  <si>
    <t>Girinath Reddy</t>
  </si>
  <si>
    <t>Jalaj Saxena</t>
  </si>
  <si>
    <t>Yajas Sharma</t>
  </si>
  <si>
    <t>Sanjay Yadav</t>
  </si>
  <si>
    <t>UFA10</t>
  </si>
  <si>
    <t>Vishal Godara</t>
  </si>
  <si>
    <t>Eshan Malinga</t>
  </si>
  <si>
    <t>Samarth Nagraj</t>
  </si>
  <si>
    <t>Abhishek Saini</t>
  </si>
  <si>
    <t>Dumindu Sewmina</t>
  </si>
  <si>
    <t>Pradyuman Kumar Singh</t>
  </si>
  <si>
    <t>Vasu Vats</t>
  </si>
  <si>
    <t>UAL11</t>
  </si>
  <si>
    <t>Umang Kumar</t>
  </si>
  <si>
    <t>Mohamed Ali</t>
  </si>
  <si>
    <t>Atharva Ankolekar</t>
  </si>
  <si>
    <t>Vaisakh Chandran</t>
  </si>
  <si>
    <t>Auqib Dar</t>
  </si>
  <si>
    <t>Rohit Rayudu</t>
  </si>
  <si>
    <t>Uday Saharan</t>
  </si>
  <si>
    <t>Ayush Vartak</t>
  </si>
  <si>
    <t>UAL12</t>
  </si>
  <si>
    <t>Baba Aparajith</t>
  </si>
  <si>
    <t>Sumit Kumar Beniwal</t>
  </si>
  <si>
    <t>Nishunk Birla</t>
  </si>
  <si>
    <t>Digvijay Deshmukh</t>
  </si>
  <si>
    <t>Lakshay Jain</t>
  </si>
  <si>
    <t>Duan Jansen</t>
  </si>
  <si>
    <t>Kritagya Singh</t>
  </si>
  <si>
    <t>P. Vignesh</t>
  </si>
  <si>
    <t>UAL13</t>
  </si>
  <si>
    <t>Sabhay Chadha</t>
  </si>
  <si>
    <t>Ben Howell</t>
  </si>
  <si>
    <t>Hemanth Kumar</t>
  </si>
  <si>
    <t>Rohan Rana</t>
  </si>
  <si>
    <t>Bharat Sharma</t>
  </si>
  <si>
    <t>Pratham Singh</t>
  </si>
  <si>
    <t>Tripurana Vijay</t>
  </si>
  <si>
    <t>Ravi Yadav</t>
  </si>
  <si>
    <t>UAL14</t>
  </si>
  <si>
    <t>Arjun Azad</t>
  </si>
  <si>
    <t>Abhay Choudhary</t>
  </si>
  <si>
    <t>Gaurav Gambhir</t>
  </si>
  <si>
    <t>Shubham Garhwal</t>
  </si>
  <si>
    <t>Tejasvi Jaiswal</t>
  </si>
  <si>
    <t>Sairaj Patil</t>
  </si>
  <si>
    <t>Madhav Tiwari</t>
  </si>
  <si>
    <t>Kamal Tripathi</t>
  </si>
  <si>
    <t>UAL15</t>
  </si>
  <si>
    <t>Prashant Chauhan</t>
  </si>
  <si>
    <t>Yash Dabas</t>
  </si>
  <si>
    <t>Dhruv Kaushik</t>
  </si>
  <si>
    <t>Khrievitso Kense</t>
  </si>
  <si>
    <t>Akash Parkar</t>
  </si>
  <si>
    <t>Vignesh Puthur</t>
  </si>
  <si>
    <t>Tripuresh Singh</t>
  </si>
  <si>
    <t>Vijay Yadav</t>
  </si>
  <si>
    <t>Saurabh Netravalkar</t>
  </si>
  <si>
    <t>US</t>
  </si>
  <si>
    <t>Hardik Tamore</t>
  </si>
  <si>
    <t>Specialism </t>
  </si>
  <si>
    <t>Procedure</t>
  </si>
  <si>
    <t>Day</t>
  </si>
  <si>
    <t>Indian_FL</t>
  </si>
  <si>
    <t>Overseas_FL</t>
  </si>
  <si>
    <t>Price</t>
  </si>
  <si>
    <t>Team</t>
  </si>
  <si>
    <t>RTM</t>
  </si>
  <si>
    <t>Usual</t>
  </si>
  <si>
    <t>Accelerated</t>
  </si>
  <si>
    <t>Purse_remain</t>
  </si>
  <si>
    <t>Roster_size</t>
  </si>
  <si>
    <t>Overseas_count</t>
  </si>
  <si>
    <t>RTMs</t>
  </si>
  <si>
    <t>Uncapped_RTMs_remain</t>
  </si>
  <si>
    <t>Capped_RTMs_remain</t>
  </si>
  <si>
    <t>Most Expensive Player retained</t>
  </si>
  <si>
    <t>NA</t>
  </si>
  <si>
    <t>Most Expensive Player bought</t>
  </si>
  <si>
    <t>Indians Sold+retained</t>
  </si>
  <si>
    <t>Overseas Sold+retained</t>
  </si>
  <si>
    <t>#Unsold Players</t>
  </si>
  <si>
    <t>total_players_sold+retained</t>
  </si>
  <si>
    <t>Total_Spent</t>
  </si>
  <si>
    <t>Event (only for SOLD)</t>
  </si>
  <si>
    <t>Roster Size</t>
  </si>
  <si>
    <t>18-25</t>
  </si>
  <si>
    <t>OS Size</t>
  </si>
  <si>
    <t>Max 8</t>
  </si>
  <si>
    <t>Auction Purse</t>
  </si>
  <si>
    <t>120 CR INR</t>
  </si>
  <si>
    <t>Retentions</t>
  </si>
  <si>
    <t>NONE</t>
  </si>
  <si>
    <t>#</t>
  </si>
  <si>
    <t>Bidding Rules</t>
  </si>
  <si>
    <t>All</t>
  </si>
  <si>
    <t>bids allowed - 0.1 (till 1 CR), 0.25, 0.5, 0.75, 1</t>
  </si>
  <si>
    <t>difference between previous &amp; next bid cannot be more than 1 (except M1, M2 sets)</t>
  </si>
  <si>
    <t>subject</t>
  </si>
  <si>
    <t>Trading Rules</t>
  </si>
  <si>
    <t>Trades</t>
  </si>
  <si>
    <t>NO TRADES ALLOWED BEOFRE END OF FIRST SEASON OF SIMULATION</t>
  </si>
  <si>
    <t>release of players during Auction</t>
  </si>
  <si>
    <t>NOT ALLOWED</t>
  </si>
  <si>
    <t>Type of Trades</t>
  </si>
  <si>
    <t>Trades allowed (after every Season, till next Auction) -- Players to be traded at their AUCTION PRICE. NO p2p (non-monetary) trades allowed.</t>
  </si>
  <si>
    <t>Max #additions or #removals of players allowed via trade</t>
  </si>
  <si>
    <t>5, every window</t>
  </si>
  <si>
    <t>Accelerated Stage</t>
  </si>
  <si>
    <t>Player Number</t>
  </si>
  <si>
    <t>175 onwards</t>
  </si>
  <si>
    <t>unsold players</t>
  </si>
  <si>
    <t>All UNSOLD players from USUAL stage move to ACCELERATED STAGE by default</t>
  </si>
  <si>
    <t>player acquisition for UNSOLD &amp; 'rest' set_order players</t>
  </si>
  <si>
    <t>after USUAL stage is over, all Franchise rep.s will be requested to send in their wishlist of players from the pool of UNSOLD &amp; ACCELERATED players. ALL players (from the pool) will move to ACCELERATED STAGE for bidding process.</t>
  </si>
  <si>
    <t>max wishlist size</t>
  </si>
  <si>
    <t>NO MORE AUCTION before Season 1 ends</t>
  </si>
  <si>
    <t>2 MORE MINI AUCTIONS WILL HAPPEN, BEFORE ANOTHER MEGA AUCTION</t>
  </si>
  <si>
    <t>Auction Long-term</t>
  </si>
  <si>
    <t>CornerStones</t>
  </si>
  <si>
    <t>Every franchise will have to identify 3 players who they CANNOT sell or trade out in this cycle (1 mega auction, 2 mini auction, 3 seasons of Simulation)</t>
  </si>
  <si>
    <t>Retention of players before Mini auction</t>
  </si>
  <si>
    <t>Min. 8 (at their auction price)</t>
  </si>
  <si>
    <t>Retention before Next Mega auction</t>
  </si>
  <si>
    <t>3-5 (exact number, and purse deduction to be decided later)</t>
  </si>
  <si>
    <t>Set_terminology</t>
  </si>
  <si>
    <t>Meaning</t>
  </si>
  <si>
    <t>M</t>
  </si>
  <si>
    <t>Marquee</t>
  </si>
  <si>
    <t>BA</t>
  </si>
  <si>
    <t>Capped Batter</t>
  </si>
  <si>
    <t>WK</t>
  </si>
  <si>
    <t>Capped Wicketkeeper</t>
  </si>
  <si>
    <t>FA</t>
  </si>
  <si>
    <t>Capped Fast Bowler</t>
  </si>
  <si>
    <t>SP</t>
  </si>
  <si>
    <t>Capped Spinner</t>
  </si>
  <si>
    <t>AL</t>
  </si>
  <si>
    <t>Capped All-Rounder</t>
  </si>
  <si>
    <t>UBA</t>
  </si>
  <si>
    <t>Uncapped Batter</t>
  </si>
  <si>
    <t>UWK</t>
  </si>
  <si>
    <t>Uncapped Wicketkeeper</t>
  </si>
  <si>
    <t>UFA</t>
  </si>
  <si>
    <t>Uncapped Fast Bowler</t>
  </si>
  <si>
    <t>USP</t>
  </si>
  <si>
    <t>Uncapped Spinner</t>
  </si>
  <si>
    <t>UAL</t>
  </si>
  <si>
    <t>Uncapped All-Rounder</t>
  </si>
  <si>
    <t>R</t>
  </si>
  <si>
    <t>Retained players</t>
  </si>
  <si>
    <t>Direct P2P trades (no change in Purse)</t>
  </si>
  <si>
    <t>P2P+Cash trades</t>
  </si>
  <si>
    <t>Cash Trades</t>
  </si>
  <si>
    <t>Jagjit Singh</t>
  </si>
  <si>
    <t>Full_Text</t>
  </si>
  <si>
    <t>Set: AL1 -- Name: Rachin Ravindra -- Country: New Zealand -- Specialism: ALL-ROUNDER -- Base Price (CR): 1.5</t>
  </si>
  <si>
    <t>Set: WK1 -- Name: Jonny Bairstow -- Country: England -- Specialism: WICKETKEEPER -- Base Price (CR): 2</t>
  </si>
  <si>
    <t>Set: WK2 -- Name: Josh Inglis -- Country: Australia -- Specialism: WICKETKEEPER -- Base Price (CR): 2</t>
  </si>
  <si>
    <t>Set: UAL2 -- Name: Mayank Dagar -- Country: India -- Specialism: ALL-ROUNDER -- Base Price (CR): 0.3</t>
  </si>
  <si>
    <t>Set: UAL2 -- Name: Anshul Kamboj -- Country: India -- Specialism: ALL-ROUNDER -- Base Price (CR): 0.3</t>
  </si>
  <si>
    <t>Set: UAL2 -- Name: Mohd. Arshad Khan -- Country: India -- Specialism: ALL-ROUNDER -- Base Price (CR): 0.3</t>
  </si>
  <si>
    <t>Set: UAL2 -- Name: Suyash Prabhudessai -- Country: India -- Specialism: ALL-ROUNDER -- Base Price (CR): 0.3</t>
  </si>
  <si>
    <t>Set: UAL2 -- Name: Anukul Roy -- Country: India -- Specialism: ALL-ROUNDER -- Base Price (CR): 0.3</t>
  </si>
  <si>
    <t>Set: UAL2 -- Name: Swapnil Singh -- Country: India -- Specialism: ALL-ROUNDER -- Base Price (CR): 0.3</t>
  </si>
  <si>
    <t>Set: UAL2 -- Name: Sanvir Singh -- Country: India -- Specialism: ALL-ROUNDER -- Base Price (CR): 0.3</t>
  </si>
  <si>
    <t>Set: UWK2 -- Name: Harvik Desai -- Country: India -- Specialism: WICKETKEEPER -- Base Price (CR): 0.3</t>
  </si>
  <si>
    <t>Set: UWK2 -- Name: Tom Kohler-Cadmore -- Country: England -- Specialism: WICKETKEEPER -- Base Price (CR): 0.3</t>
  </si>
  <si>
    <t>Set: UFA2 -- Name: Mukesh Choudhary -- Country: India -- Specialism: BOWLER -- Base Price (CR): 0.3</t>
  </si>
  <si>
    <t>Set: USP2 -- Name: M. Siddharth -- Country: India -- Specialism: BOWLER -- Base Price (CR): 0.3</t>
  </si>
  <si>
    <t>Set: BA3 -- Name: Dewald Brevis -- Country: South Africa -- Specialism: BATTER -- Base Price (CR): 0.75</t>
  </si>
  <si>
    <t>Set: BA3 -- Name: Ben Duckett -- Country: England -- Specialism: BATTER -- Base Price (CR): 2</t>
  </si>
  <si>
    <t>Set: BA3 -- Name: Manish Pandey -- Country: India -- Specialism: BATTER -- Base Price (CR): 1</t>
  </si>
  <si>
    <t>Set: AL3 -- Name: Moeen Ali -- Country: England -- Specialism: ALL-ROUNDER -- Base Price (CR): 0.75</t>
  </si>
  <si>
    <t>Set: AL3 -- Name: Tim David -- Country: Australia -- Specialism: ALL-ROUNDER -- Base Price (CR): 1.5</t>
  </si>
  <si>
    <t>Set: AL3 -- Name: Deepak Hooda -- Country: India -- Specialism: ALL-ROUNDER -- Base Price (CR): 2</t>
  </si>
  <si>
    <t>Set: WK3 -- Name: Tim Seifert -- Country: New Zealand -- Specialism: WICKETKEEPER -- Base Price (CR): 0.75</t>
  </si>
  <si>
    <t>Set: FA3 -- Name: Nandre Burger -- Country: South Africa -- Specialism: BOWLER -- Base Price (CR): 2</t>
  </si>
  <si>
    <t>Set: FA3 -- Name: Mustafizur Rahman -- Country: Bangladesh -- Specialism: BOWLER -- Base Price (CR): 0.75</t>
  </si>
  <si>
    <t>Set: FA3 -- Name: Ishant Sharma -- Country: India -- Specialism: BOWLER -- Base Price (CR): 2</t>
  </si>
  <si>
    <t>Set: FA3 -- Name: Nuwan Thushara -- Country: Sri Lanka -- Specialism: BOWLER -- Base Price (CR): 1</t>
  </si>
  <si>
    <t>Set: FA3 -- Name: Jaydev Unadkat -- Country: India -- Specialism: BOWLER -- Base Price (CR): 0.75</t>
  </si>
  <si>
    <t>Set: FA3 -- Name: Umesh Yadav -- Country: India -- Specialism: BOWLER -- Base Price (CR): 0.75</t>
  </si>
  <si>
    <t>Set: UAL3 -- Name: Yudhvir Charak -- Country: India -- Specialism: ALL-ROUNDER -- Base Price (CR): 0.3</t>
  </si>
  <si>
    <t>Set: UAL3 -- Name: Tanush Kotian -- Country: India -- Specialism: ALL-ROUNDER -- Base Price (CR): 0.3</t>
  </si>
  <si>
    <t>Set: UAL3 -- Name: Arshin Kulkarni -- Country: India -- Specialism: ALL-ROUNDER -- Base Price (CR): 0.3</t>
  </si>
  <si>
    <t>Set: UAL3 -- Name: Shams Mulani -- Country: India -- Specialism: ALL-ROUNDER -- Base Price (CR): 0.3</t>
  </si>
  <si>
    <t>Set: UWK3 -- Name: Urvil Patel -- Country: India -- Specialism: WICKETKEEPER -- Base Price (CR): 0.3</t>
  </si>
  <si>
    <t>Set: UFA3 -- Name: Ishan Porel -- Country: India -- Specialism: BOWLER -- Base Price (CR): 0.3</t>
  </si>
  <si>
    <t>Set: AL4 -- Name: Sikandar Raza -- Country: Zimbabwe -- Specialism: ALL-ROUNDER -- Base Price (CR): 0.75</t>
  </si>
  <si>
    <t>Set: AL4 -- Name: Mitchell Santner -- Country: New Zealand -- Specialism: ALL-ROUNDER -- Base Price (CR): 0.75</t>
  </si>
  <si>
    <t>Set: UAL4 -- Name: Priyansh Arya -- Country: India -- Specialism: ALL-ROUNDER -- Base Price (CR): 0.3</t>
  </si>
  <si>
    <t>Set: UWK4 -- Name: Narayan Jagadeesan -- Country: India -- Specialism: WICKETKEEPER -- Base Price (CR): 0.5</t>
  </si>
  <si>
    <t>Set: FA5 -- Name: Jhye Richardson -- Country: Australia -- Specialism: BOWLER -- Base Price (CR): 0.3</t>
  </si>
  <si>
    <t>Set: UAL5 -- Name: Suryansh Shedge -- Country: India -- Specialism: ALL-ROUNDER -- Base Price (CR): 0.3</t>
  </si>
  <si>
    <t>Set: UAL5 -- Name: Hritik Shokeen -- Country: India -- Specialism: ALL-ROUNDER -- Base Price (CR): 0.3</t>
  </si>
  <si>
    <t>Set: AL6 -- Name: Jamie Overton -- Country: England -- Specialism: ALL-ROUNDER -- Base Price (CR): 0.75</t>
  </si>
  <si>
    <t>Set: AL6 -- Name: Dunith Wellalage -- Country: Sri Lanka -- Specialism: ALL-ROUNDER -- Base Price (CR): 0.75</t>
  </si>
  <si>
    <t>Set: FA6 -- Name: Ottneil Baartman -- Country: South Africa -- Specialism: BOWLER -- Base Price (CR): 0.75</t>
  </si>
  <si>
    <t>Set: FA6 -- Name: Xavier Bartlett -- Country: Australia -- Specialism: BOWLER -- Base Price (CR): 2</t>
  </si>
  <si>
    <t>Set: FA6 -- Name: Chetan Sakariya -- Country: India -- Specialism: BOWLER -- Base Price (CR): 0.3</t>
  </si>
  <si>
    <t>Set: AL7 -- Name: Dushan Hemantha -- Country: Sri Lanka -- Specialism: ALL-ROUNDER -- Base Price (CR): 0.75</t>
  </si>
  <si>
    <t>Set: FA7 -- Name: Taskin Ahmed -- Country: Bangladesh -- Specialism: BOWLER -- Base Price (CR): 1.25</t>
  </si>
  <si>
    <t>Set: UBA7 -- Name: Kiran Chormale -- Country: India -- Specialism: BATTER -- Base Price (CR): 0.3</t>
  </si>
  <si>
    <t>Set: UBA7 -- Name: Ashish Dahariya -- Country: India -- Specialism: BATTER -- Base Price (CR): 0.3</t>
  </si>
  <si>
    <t>Set: UBA7 -- Name: Tushar Raheja -- Country: India -- Specialism: BATTER -- Base Price (CR): 0.3</t>
  </si>
  <si>
    <t>Set: UAL7 -- Name: Sohraab Dhaliwal -- Country: India -- Specialism: ALL-ROUNDER -- Base Price (CR): 0.3</t>
  </si>
  <si>
    <t>Set: UAL7 -- Name: Harsh Dubey -- Country: India -- Specialism: ALL-ROUNDER -- Base Price (CR): 0.3</t>
  </si>
  <si>
    <t>Set: FA8 -- Name: Tim Southee -- Country: New Zealand -- Specialism: BOWLER -- Base Price (CR): 0.3</t>
  </si>
  <si>
    <t>Set: FA9 -- Name: James Anderson -- Country: England -- Specialism: BOWLER -- Base Price (CR): 2</t>
  </si>
  <si>
    <t>Set: FA9 -- Name: Chris Jordan -- Country: England -- Specialism: BOWLER -- Base Price (CR): 2</t>
  </si>
  <si>
    <t>Set: UBA9 -- Name: Vaibhav Suryavanshi -- Country: India -- Specialism: BATTER -- Base Price (CR): 0.3</t>
  </si>
  <si>
    <t>Set: UAL15 -- Name: Saurabh Netravalkar -- Country: US -- Specialism: ALL-ROUNDER -- Base Price (CR): 0.3</t>
  </si>
  <si>
    <t>Set: UBA2 -- Name: Shubham Dubey -- Country: India -- Specialism: BATTER -- Base Price (CR): 0.3</t>
  </si>
  <si>
    <t>outside</t>
  </si>
  <si>
    <t>Amit Mishra</t>
  </si>
  <si>
    <t>**</t>
  </si>
  <si>
    <t>Abhinav Mukund</t>
  </si>
  <si>
    <t>Bhanu Pania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</si>
</sst>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theme="8" tint="-0.249977111117893"/>
      <name val="Aptos Narrow"/>
      <family val="2"/>
      <scheme val="minor"/>
    </font>
    <font>
      <sz val="12"/>
      <color theme="1"/>
      <name val="Gg Sans"/>
      <charset val="1"/>
    </font>
    <font>
      <sz val="12"/>
      <color rgb="FF000000"/>
      <name val="Calibri"/>
      <family val="2"/>
      <charset val="1"/>
    </font>
    <font>
      <sz val="11"/>
      <color rgb="FF242424"/>
      <name val="Aptos Narrow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  <charset val="1"/>
    </font>
    <font>
      <strike/>
      <sz val="11"/>
      <color theme="1"/>
      <name val="Aptos Narrow"/>
      <family val="2"/>
      <scheme val="minor"/>
    </font>
    <font>
      <sz val="11"/>
      <color rgb="FF242424"/>
      <name val="Aptos Narrow"/>
    </font>
    <font>
      <b/>
      <sz val="11"/>
      <color rgb="FFFF000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/>
    <xf numFmtId="0" fontId="1" fillId="0" borderId="2" xfId="0" applyFont="1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3" xfId="0" applyBorder="1"/>
    <xf numFmtId="0" fontId="7" fillId="0" borderId="0" xfId="0" applyFont="1"/>
    <xf numFmtId="0" fontId="0" fillId="0" borderId="8" xfId="0" applyBorder="1"/>
    <xf numFmtId="0" fontId="0" fillId="0" borderId="10" xfId="0" applyBorder="1"/>
    <xf numFmtId="0" fontId="0" fillId="0" borderId="9" xfId="0" applyBorder="1" applyAlignment="1">
      <alignment wrapText="1"/>
    </xf>
    <xf numFmtId="0" fontId="7" fillId="0" borderId="1" xfId="0" applyFont="1" applyBorder="1"/>
    <xf numFmtId="0" fontId="8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2" fillId="0" borderId="1" xfId="0" applyFont="1" applyBorder="1"/>
    <xf numFmtId="0" fontId="1" fillId="0" borderId="0" xfId="0" applyFont="1"/>
    <xf numFmtId="0" fontId="0" fillId="0" borderId="7" xfId="0" applyBorder="1" applyAlignment="1">
      <alignment wrapText="1"/>
    </xf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5" fillId="0" borderId="0" xfId="0" applyFont="1"/>
    <xf numFmtId="0" fontId="6" fillId="0" borderId="0" xfId="0" applyFont="1"/>
    <xf numFmtId="0" fontId="9" fillId="0" borderId="1" xfId="0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0" fillId="0" borderId="5" xfId="0" applyBorder="1"/>
    <xf numFmtId="0" fontId="5" fillId="0" borderId="3" xfId="0" applyFont="1" applyBorder="1"/>
    <xf numFmtId="0" fontId="5" fillId="0" borderId="10" xfId="0" applyFont="1" applyBorder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5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814F-3259-4040-99B9-C02BC481D9F4}">
  <dimension ref="A1:J626"/>
  <sheetViews>
    <sheetView workbookViewId="0">
      <pane ySplit="1" topLeftCell="A241" activePane="bottomLeft" state="frozen"/>
      <selection activeCell="M296" sqref="M296"/>
      <selection pane="bottomLeft" activeCell="A258" sqref="A258:F258"/>
    </sheetView>
  </sheetViews>
  <sheetFormatPr baseColWidth="10" defaultColWidth="8.83203125" defaultRowHeight="15"/>
  <cols>
    <col min="1" max="1" width="8.33203125" bestFit="1" customWidth="1"/>
    <col min="2" max="2" width="12.5" bestFit="1" customWidth="1"/>
    <col min="3" max="3" width="7.1640625" bestFit="1" customWidth="1"/>
    <col min="4" max="4" width="24.5" bestFit="1" customWidth="1"/>
    <col min="5" max="5" width="13" bestFit="1" customWidth="1"/>
    <col min="6" max="6" width="15" bestFit="1" customWidth="1"/>
    <col min="7" max="7" width="21.83203125" bestFit="1" customWidth="1"/>
    <col min="8" max="8" width="18" bestFit="1" customWidth="1"/>
    <col min="9" max="9" width="10.33203125" bestFit="1" customWidth="1"/>
    <col min="10" max="10" width="16.1640625" hidden="1" customWidth="1"/>
  </cols>
  <sheetData>
    <row r="1" spans="1:10" ht="16">
      <c r="A1" s="31" t="s">
        <v>0</v>
      </c>
      <c r="B1" s="31" t="s">
        <v>1</v>
      </c>
      <c r="C1" s="31" t="s">
        <v>2</v>
      </c>
      <c r="D1" t="s">
        <v>3</v>
      </c>
      <c r="E1" s="31" t="s">
        <v>4</v>
      </c>
      <c r="F1" s="31" t="s">
        <v>5</v>
      </c>
      <c r="G1" t="s">
        <v>6</v>
      </c>
      <c r="H1" t="s">
        <v>7</v>
      </c>
      <c r="I1" s="38" t="s">
        <v>8</v>
      </c>
      <c r="J1" s="38" t="s">
        <v>9</v>
      </c>
    </row>
    <row r="2" spans="1:10" ht="16">
      <c r="A2" s="38">
        <v>1</v>
      </c>
      <c r="B2" s="38">
        <v>1</v>
      </c>
      <c r="C2" s="38" t="s">
        <v>10</v>
      </c>
      <c r="D2" t="s">
        <v>11</v>
      </c>
      <c r="E2" s="38" t="s">
        <v>12</v>
      </c>
      <c r="F2" s="38" t="s">
        <v>13</v>
      </c>
      <c r="G2">
        <v>200</v>
      </c>
      <c r="H2">
        <v>2</v>
      </c>
      <c r="I2" s="38" t="s">
        <v>14</v>
      </c>
      <c r="J2" s="38" t="s">
        <v>15</v>
      </c>
    </row>
    <row r="3" spans="1:10" ht="16">
      <c r="A3" s="38">
        <v>2</v>
      </c>
      <c r="B3" s="38">
        <v>1</v>
      </c>
      <c r="C3" s="38" t="s">
        <v>10</v>
      </c>
      <c r="D3" t="s">
        <v>16</v>
      </c>
      <c r="E3" s="38" t="s">
        <v>17</v>
      </c>
      <c r="F3" s="38" t="s">
        <v>18</v>
      </c>
      <c r="G3">
        <v>200</v>
      </c>
      <c r="H3">
        <v>2</v>
      </c>
      <c r="I3" s="38" t="s">
        <v>14</v>
      </c>
      <c r="J3" s="38" t="s">
        <v>19</v>
      </c>
    </row>
    <row r="4" spans="1:10" ht="16">
      <c r="A4" s="38">
        <v>3</v>
      </c>
      <c r="B4" s="38">
        <v>1</v>
      </c>
      <c r="C4" s="38" t="s">
        <v>10</v>
      </c>
      <c r="D4" t="s">
        <v>20</v>
      </c>
      <c r="E4" s="38" t="s">
        <v>17</v>
      </c>
      <c r="F4" s="38" t="s">
        <v>18</v>
      </c>
      <c r="G4">
        <v>200</v>
      </c>
      <c r="H4">
        <v>2</v>
      </c>
      <c r="I4" s="38" t="s">
        <v>14</v>
      </c>
      <c r="J4" s="38" t="s">
        <v>21</v>
      </c>
    </row>
    <row r="5" spans="1:10" ht="16">
      <c r="A5" s="38">
        <v>4</v>
      </c>
      <c r="B5" s="38">
        <v>1</v>
      </c>
      <c r="C5" s="38" t="s">
        <v>10</v>
      </c>
      <c r="D5" t="s">
        <v>22</v>
      </c>
      <c r="E5" s="38" t="s">
        <v>23</v>
      </c>
      <c r="F5" s="38" t="s">
        <v>24</v>
      </c>
      <c r="G5">
        <v>200</v>
      </c>
      <c r="H5">
        <v>2</v>
      </c>
      <c r="I5" s="38" t="s">
        <v>14</v>
      </c>
      <c r="J5" s="38" t="s">
        <v>25</v>
      </c>
    </row>
    <row r="6" spans="1:10" ht="16">
      <c r="A6" s="38">
        <v>5</v>
      </c>
      <c r="B6" s="38">
        <v>1</v>
      </c>
      <c r="C6" s="38" t="s">
        <v>10</v>
      </c>
      <c r="D6" t="s">
        <v>26</v>
      </c>
      <c r="E6" s="38" t="s">
        <v>17</v>
      </c>
      <c r="F6" s="38" t="s">
        <v>24</v>
      </c>
      <c r="G6">
        <v>200</v>
      </c>
      <c r="H6">
        <v>2</v>
      </c>
      <c r="I6" s="38" t="s">
        <v>14</v>
      </c>
      <c r="J6" s="38" t="s">
        <v>25</v>
      </c>
    </row>
    <row r="7" spans="1:10" ht="16">
      <c r="A7" s="38">
        <v>6</v>
      </c>
      <c r="B7" s="38">
        <v>1</v>
      </c>
      <c r="C7" s="38" t="s">
        <v>10</v>
      </c>
      <c r="D7" t="s">
        <v>27</v>
      </c>
      <c r="E7" s="38" t="s">
        <v>28</v>
      </c>
      <c r="F7" s="38" t="s">
        <v>24</v>
      </c>
      <c r="G7">
        <v>200</v>
      </c>
      <c r="H7">
        <v>2</v>
      </c>
      <c r="I7" s="38" t="s">
        <v>14</v>
      </c>
      <c r="J7" s="38" t="s">
        <v>19</v>
      </c>
    </row>
    <row r="8" spans="1:10" ht="16">
      <c r="A8" s="38">
        <v>7</v>
      </c>
      <c r="B8" s="31">
        <v>1</v>
      </c>
      <c r="C8" s="31" t="s">
        <v>10</v>
      </c>
      <c r="D8" s="31" t="s">
        <v>29</v>
      </c>
      <c r="E8" s="31" t="s">
        <v>17</v>
      </c>
      <c r="F8" s="31" t="s">
        <v>24</v>
      </c>
      <c r="G8">
        <v>200</v>
      </c>
      <c r="H8">
        <v>2</v>
      </c>
      <c r="I8" s="38" t="s">
        <v>14</v>
      </c>
      <c r="J8" t="s">
        <v>30</v>
      </c>
    </row>
    <row r="9" spans="1:10" ht="16">
      <c r="A9" s="38">
        <v>8</v>
      </c>
      <c r="B9" s="31">
        <v>1</v>
      </c>
      <c r="C9" s="31" t="s">
        <v>10</v>
      </c>
      <c r="D9" s="31" t="s">
        <v>31</v>
      </c>
      <c r="E9" s="31" t="s">
        <v>17</v>
      </c>
      <c r="F9" s="31" t="s">
        <v>18</v>
      </c>
      <c r="G9">
        <v>200</v>
      </c>
      <c r="H9">
        <v>2</v>
      </c>
      <c r="I9" s="38" t="s">
        <v>14</v>
      </c>
      <c r="J9" t="s">
        <v>30</v>
      </c>
    </row>
    <row r="10" spans="1:10" ht="16">
      <c r="A10" s="38">
        <v>9</v>
      </c>
      <c r="B10" s="31">
        <v>1</v>
      </c>
      <c r="C10" s="31" t="s">
        <v>10</v>
      </c>
      <c r="D10" s="31" t="s">
        <v>32</v>
      </c>
      <c r="E10" s="31" t="s">
        <v>17</v>
      </c>
      <c r="F10" s="31" t="s">
        <v>18</v>
      </c>
      <c r="G10">
        <v>200</v>
      </c>
      <c r="H10">
        <v>2</v>
      </c>
      <c r="I10" s="38" t="s">
        <v>14</v>
      </c>
      <c r="J10" t="s">
        <v>33</v>
      </c>
    </row>
    <row r="11" spans="1:10" ht="16">
      <c r="A11" s="38">
        <v>10</v>
      </c>
      <c r="B11" s="31">
        <v>1</v>
      </c>
      <c r="C11" s="31" t="s">
        <v>10</v>
      </c>
      <c r="D11" s="31" t="s">
        <v>34</v>
      </c>
      <c r="E11" s="31" t="s">
        <v>17</v>
      </c>
      <c r="F11" s="31" t="s">
        <v>35</v>
      </c>
      <c r="G11">
        <v>200</v>
      </c>
      <c r="H11">
        <v>2</v>
      </c>
      <c r="I11" s="38" t="s">
        <v>14</v>
      </c>
      <c r="J11" t="s">
        <v>33</v>
      </c>
    </row>
    <row r="12" spans="1:10" ht="16">
      <c r="A12" s="38">
        <v>11</v>
      </c>
      <c r="B12" s="31">
        <v>1</v>
      </c>
      <c r="C12" s="31" t="s">
        <v>10</v>
      </c>
      <c r="D12" s="31" t="s">
        <v>36</v>
      </c>
      <c r="E12" s="31" t="s">
        <v>23</v>
      </c>
      <c r="F12" s="31" t="s">
        <v>13</v>
      </c>
      <c r="G12">
        <v>200</v>
      </c>
      <c r="H12">
        <v>2</v>
      </c>
      <c r="I12" s="38" t="s">
        <v>14</v>
      </c>
      <c r="J12" t="s">
        <v>37</v>
      </c>
    </row>
    <row r="13" spans="1:10" ht="16">
      <c r="A13" s="38">
        <v>12</v>
      </c>
      <c r="B13" s="31">
        <v>1</v>
      </c>
      <c r="C13" s="31" t="s">
        <v>10</v>
      </c>
      <c r="D13" s="31" t="s">
        <v>38</v>
      </c>
      <c r="E13" s="31" t="s">
        <v>28</v>
      </c>
      <c r="F13" s="31" t="s">
        <v>35</v>
      </c>
      <c r="G13">
        <v>200</v>
      </c>
      <c r="H13">
        <v>2</v>
      </c>
      <c r="I13" s="38" t="s">
        <v>14</v>
      </c>
      <c r="J13" t="s">
        <v>37</v>
      </c>
    </row>
    <row r="14" spans="1:10" ht="16">
      <c r="A14" s="38">
        <v>13</v>
      </c>
      <c r="B14" s="31">
        <v>1</v>
      </c>
      <c r="C14" s="31" t="s">
        <v>10</v>
      </c>
      <c r="D14" s="31" t="s">
        <v>39</v>
      </c>
      <c r="E14" s="31" t="s">
        <v>17</v>
      </c>
      <c r="F14" s="31" t="s">
        <v>18</v>
      </c>
      <c r="G14">
        <v>200</v>
      </c>
      <c r="H14">
        <v>2</v>
      </c>
      <c r="I14" s="38" t="s">
        <v>14</v>
      </c>
      <c r="J14" t="s">
        <v>40</v>
      </c>
    </row>
    <row r="15" spans="1:10" ht="15" customHeight="1">
      <c r="A15" s="38">
        <v>14</v>
      </c>
      <c r="B15" s="31">
        <v>1</v>
      </c>
      <c r="C15" s="31" t="s">
        <v>10</v>
      </c>
      <c r="D15" s="31" t="s">
        <v>41</v>
      </c>
      <c r="E15" s="31" t="s">
        <v>17</v>
      </c>
      <c r="F15" s="31" t="s">
        <v>13</v>
      </c>
      <c r="G15">
        <v>200</v>
      </c>
      <c r="H15">
        <v>2</v>
      </c>
      <c r="I15" s="38" t="s">
        <v>14</v>
      </c>
      <c r="J15" t="s">
        <v>15</v>
      </c>
    </row>
    <row r="16" spans="1:10" ht="16">
      <c r="A16" s="38">
        <v>15</v>
      </c>
      <c r="B16" s="38">
        <v>2</v>
      </c>
      <c r="C16" s="38" t="s">
        <v>42</v>
      </c>
      <c r="D16" s="31" t="s">
        <v>43</v>
      </c>
      <c r="E16" s="31" t="s">
        <v>44</v>
      </c>
      <c r="F16" s="31" t="s">
        <v>35</v>
      </c>
      <c r="G16">
        <v>200</v>
      </c>
      <c r="H16">
        <v>2</v>
      </c>
      <c r="I16" s="38" t="s">
        <v>14</v>
      </c>
      <c r="J16" t="s">
        <v>19</v>
      </c>
    </row>
    <row r="17" spans="1:10" ht="16">
      <c r="A17" s="38">
        <v>16</v>
      </c>
      <c r="B17" s="38">
        <v>2</v>
      </c>
      <c r="C17" s="38" t="s">
        <v>42</v>
      </c>
      <c r="D17" s="31" t="s">
        <v>45</v>
      </c>
      <c r="E17" s="31" t="s">
        <v>44</v>
      </c>
      <c r="F17" s="31" t="s">
        <v>13</v>
      </c>
      <c r="G17">
        <v>200</v>
      </c>
      <c r="H17">
        <v>2</v>
      </c>
      <c r="I17" s="38" t="s">
        <v>14</v>
      </c>
      <c r="J17" t="s">
        <v>46</v>
      </c>
    </row>
    <row r="18" spans="1:10" ht="16">
      <c r="A18" s="38">
        <v>17</v>
      </c>
      <c r="B18" s="38">
        <v>2</v>
      </c>
      <c r="C18" s="38" t="s">
        <v>42</v>
      </c>
      <c r="D18" s="31" t="s">
        <v>47</v>
      </c>
      <c r="E18" s="31" t="s">
        <v>48</v>
      </c>
      <c r="F18" s="31" t="s">
        <v>35</v>
      </c>
      <c r="G18">
        <v>200</v>
      </c>
      <c r="H18">
        <v>2</v>
      </c>
      <c r="I18" s="38" t="s">
        <v>14</v>
      </c>
      <c r="J18" t="s">
        <v>49</v>
      </c>
    </row>
    <row r="19" spans="1:10" ht="16">
      <c r="A19" s="38">
        <v>18</v>
      </c>
      <c r="B19" s="38">
        <v>2</v>
      </c>
      <c r="C19" s="38" t="s">
        <v>42</v>
      </c>
      <c r="D19" t="s">
        <v>50</v>
      </c>
      <c r="E19" s="38" t="s">
        <v>17</v>
      </c>
      <c r="F19" s="38" t="s">
        <v>24</v>
      </c>
      <c r="G19">
        <v>200</v>
      </c>
      <c r="H19">
        <v>2</v>
      </c>
      <c r="I19" s="38" t="s">
        <v>14</v>
      </c>
      <c r="J19" s="38" t="s">
        <v>15</v>
      </c>
    </row>
    <row r="20" spans="1:10" ht="16">
      <c r="A20" s="38">
        <v>19</v>
      </c>
      <c r="B20" s="38">
        <v>2</v>
      </c>
      <c r="C20" s="38" t="s">
        <v>42</v>
      </c>
      <c r="D20" t="s">
        <v>51</v>
      </c>
      <c r="E20" s="38" t="s">
        <v>12</v>
      </c>
      <c r="F20" s="38" t="s">
        <v>35</v>
      </c>
      <c r="G20">
        <v>200</v>
      </c>
      <c r="H20">
        <v>2</v>
      </c>
      <c r="I20" s="38" t="s">
        <v>14</v>
      </c>
      <c r="J20" s="38" t="s">
        <v>25</v>
      </c>
    </row>
    <row r="21" spans="1:10" ht="16">
      <c r="A21" s="38">
        <v>20</v>
      </c>
      <c r="B21" s="38">
        <v>2</v>
      </c>
      <c r="C21" s="38" t="s">
        <v>42</v>
      </c>
      <c r="D21" t="s">
        <v>52</v>
      </c>
      <c r="E21" s="38" t="s">
        <v>23</v>
      </c>
      <c r="F21" s="38" t="s">
        <v>18</v>
      </c>
      <c r="G21">
        <v>150</v>
      </c>
      <c r="H21">
        <v>1.5</v>
      </c>
      <c r="I21" s="38" t="s">
        <v>14</v>
      </c>
      <c r="J21" s="38" t="s">
        <v>49</v>
      </c>
    </row>
    <row r="22" spans="1:10" ht="16">
      <c r="A22" s="38">
        <v>21</v>
      </c>
      <c r="B22" s="38">
        <v>2</v>
      </c>
      <c r="C22" s="38" t="s">
        <v>42</v>
      </c>
      <c r="D22" t="s">
        <v>53</v>
      </c>
      <c r="E22" s="38" t="s">
        <v>17</v>
      </c>
      <c r="F22" s="38" t="s">
        <v>13</v>
      </c>
      <c r="G22">
        <v>200</v>
      </c>
      <c r="H22">
        <v>2</v>
      </c>
      <c r="I22" s="38" t="s">
        <v>14</v>
      </c>
      <c r="J22" s="38" t="s">
        <v>46</v>
      </c>
    </row>
    <row r="23" spans="1:10" ht="16">
      <c r="A23" s="38">
        <v>22</v>
      </c>
      <c r="B23" s="38">
        <v>2</v>
      </c>
      <c r="C23" s="38" t="s">
        <v>42</v>
      </c>
      <c r="D23" t="s">
        <v>54</v>
      </c>
      <c r="E23" s="38" t="s">
        <v>17</v>
      </c>
      <c r="F23" s="38" t="s">
        <v>24</v>
      </c>
      <c r="G23">
        <v>200</v>
      </c>
      <c r="H23">
        <v>2</v>
      </c>
      <c r="I23" s="38" t="s">
        <v>14</v>
      </c>
      <c r="J23" s="38" t="s">
        <v>49</v>
      </c>
    </row>
    <row r="24" spans="1:10" ht="16">
      <c r="A24" s="38">
        <v>23</v>
      </c>
      <c r="B24" s="38">
        <v>2</v>
      </c>
      <c r="C24" s="38" t="s">
        <v>42</v>
      </c>
      <c r="D24" t="s">
        <v>55</v>
      </c>
      <c r="E24" s="38" t="s">
        <v>17</v>
      </c>
      <c r="F24" s="38" t="s">
        <v>24</v>
      </c>
      <c r="G24">
        <v>200</v>
      </c>
      <c r="H24">
        <v>2</v>
      </c>
      <c r="I24" s="38" t="s">
        <v>14</v>
      </c>
      <c r="J24" s="38" t="s">
        <v>40</v>
      </c>
    </row>
    <row r="25" spans="1:10" ht="16">
      <c r="A25" s="38">
        <v>24</v>
      </c>
      <c r="B25" s="31">
        <v>2</v>
      </c>
      <c r="C25" s="31" t="s">
        <v>42</v>
      </c>
      <c r="D25" s="31" t="s">
        <v>56</v>
      </c>
      <c r="E25" s="31" t="s">
        <v>17</v>
      </c>
      <c r="F25" s="31" t="s">
        <v>35</v>
      </c>
      <c r="G25">
        <v>200</v>
      </c>
      <c r="H25">
        <v>2</v>
      </c>
      <c r="I25" s="38" t="s">
        <v>14</v>
      </c>
      <c r="J25" t="s">
        <v>30</v>
      </c>
    </row>
    <row r="26" spans="1:10" ht="15" customHeight="1">
      <c r="A26" s="38">
        <v>25</v>
      </c>
      <c r="B26" s="31">
        <v>2</v>
      </c>
      <c r="C26" s="31" t="s">
        <v>42</v>
      </c>
      <c r="D26" s="31" t="s">
        <v>57</v>
      </c>
      <c r="E26" s="31" t="s">
        <v>17</v>
      </c>
      <c r="F26" s="31" t="s">
        <v>18</v>
      </c>
      <c r="G26">
        <v>200</v>
      </c>
      <c r="H26">
        <v>2</v>
      </c>
      <c r="I26" s="38" t="s">
        <v>14</v>
      </c>
      <c r="J26" t="s">
        <v>15</v>
      </c>
    </row>
    <row r="27" spans="1:10" ht="16">
      <c r="A27" s="38">
        <v>26</v>
      </c>
      <c r="B27" s="31">
        <v>2</v>
      </c>
      <c r="C27" s="31" t="s">
        <v>42</v>
      </c>
      <c r="D27" s="31" t="s">
        <v>58</v>
      </c>
      <c r="E27" s="31" t="s">
        <v>17</v>
      </c>
      <c r="F27" s="31" t="s">
        <v>18</v>
      </c>
      <c r="G27">
        <v>150</v>
      </c>
      <c r="H27">
        <v>1.5</v>
      </c>
      <c r="I27" s="38" t="s">
        <v>14</v>
      </c>
      <c r="J27" t="s">
        <v>19</v>
      </c>
    </row>
    <row r="28" spans="1:10" ht="16">
      <c r="A28" s="38">
        <v>27</v>
      </c>
      <c r="B28" s="31">
        <v>2</v>
      </c>
      <c r="C28" s="31" t="s">
        <v>42</v>
      </c>
      <c r="D28" s="31" t="s">
        <v>59</v>
      </c>
      <c r="E28" s="31" t="s">
        <v>44</v>
      </c>
      <c r="F28" s="31" t="s">
        <v>35</v>
      </c>
      <c r="G28">
        <v>200</v>
      </c>
      <c r="H28">
        <v>2</v>
      </c>
      <c r="I28" s="38" t="s">
        <v>14</v>
      </c>
      <c r="J28" t="s">
        <v>19</v>
      </c>
    </row>
    <row r="29" spans="1:10" ht="16">
      <c r="A29" s="38">
        <v>28</v>
      </c>
      <c r="B29" s="31">
        <v>2</v>
      </c>
      <c r="C29" s="31" t="s">
        <v>42</v>
      </c>
      <c r="D29" s="31" t="s">
        <v>60</v>
      </c>
      <c r="E29" s="31" t="s">
        <v>17</v>
      </c>
      <c r="F29" s="31" t="s">
        <v>18</v>
      </c>
      <c r="G29">
        <v>200</v>
      </c>
      <c r="H29">
        <v>2</v>
      </c>
      <c r="I29" s="38" t="s">
        <v>14</v>
      </c>
      <c r="J29" t="s">
        <v>49</v>
      </c>
    </row>
    <row r="30" spans="1:10" ht="16">
      <c r="A30" s="38">
        <v>29</v>
      </c>
      <c r="B30" s="38">
        <v>3</v>
      </c>
      <c r="C30" s="38" t="s">
        <v>61</v>
      </c>
      <c r="D30" t="s">
        <v>62</v>
      </c>
      <c r="E30" s="38" t="s">
        <v>12</v>
      </c>
      <c r="F30" s="38" t="s">
        <v>18</v>
      </c>
      <c r="G30">
        <v>200</v>
      </c>
      <c r="H30">
        <v>2</v>
      </c>
      <c r="I30" s="38" t="s">
        <v>14</v>
      </c>
      <c r="J30" s="38" t="s">
        <v>21</v>
      </c>
    </row>
    <row r="31" spans="1:10" ht="16">
      <c r="A31" s="38">
        <v>30</v>
      </c>
      <c r="B31" s="38">
        <v>3</v>
      </c>
      <c r="C31" s="38" t="s">
        <v>61</v>
      </c>
      <c r="D31" t="s">
        <v>63</v>
      </c>
      <c r="E31" s="38" t="s">
        <v>64</v>
      </c>
      <c r="F31" s="38" t="s">
        <v>18</v>
      </c>
      <c r="G31">
        <v>200</v>
      </c>
      <c r="H31">
        <v>2</v>
      </c>
      <c r="I31" s="38" t="s">
        <v>14</v>
      </c>
      <c r="J31" s="38" t="s">
        <v>33</v>
      </c>
    </row>
    <row r="32" spans="1:10" ht="16">
      <c r="A32" s="38">
        <v>31</v>
      </c>
      <c r="B32" s="38">
        <v>3</v>
      </c>
      <c r="C32" s="38" t="s">
        <v>61</v>
      </c>
      <c r="D32" t="s">
        <v>65</v>
      </c>
      <c r="E32" s="38" t="s">
        <v>28</v>
      </c>
      <c r="F32" s="38" t="s">
        <v>18</v>
      </c>
      <c r="G32">
        <v>200</v>
      </c>
      <c r="H32">
        <v>2</v>
      </c>
      <c r="I32" s="38" t="s">
        <v>14</v>
      </c>
      <c r="J32" s="38" t="s">
        <v>21</v>
      </c>
    </row>
    <row r="33" spans="1:10" ht="16">
      <c r="A33" s="38">
        <v>32</v>
      </c>
      <c r="B33" s="38">
        <v>3</v>
      </c>
      <c r="C33" s="38" t="s">
        <v>61</v>
      </c>
      <c r="D33" t="s">
        <v>66</v>
      </c>
      <c r="E33" s="38" t="s">
        <v>23</v>
      </c>
      <c r="F33" s="38" t="s">
        <v>18</v>
      </c>
      <c r="G33">
        <v>200</v>
      </c>
      <c r="H33">
        <v>2</v>
      </c>
      <c r="I33" s="38" t="s">
        <v>14</v>
      </c>
      <c r="J33" s="38" t="s">
        <v>37</v>
      </c>
    </row>
    <row r="34" spans="1:10" ht="16">
      <c r="A34" s="38">
        <v>33</v>
      </c>
      <c r="B34" s="38">
        <v>3</v>
      </c>
      <c r="C34" s="38" t="s">
        <v>61</v>
      </c>
      <c r="D34" t="s">
        <v>67</v>
      </c>
      <c r="E34" s="38" t="s">
        <v>17</v>
      </c>
      <c r="F34" s="38" t="s">
        <v>18</v>
      </c>
      <c r="G34">
        <v>200</v>
      </c>
      <c r="H34">
        <v>2</v>
      </c>
      <c r="I34" s="38" t="s">
        <v>14</v>
      </c>
      <c r="J34" s="38" t="s">
        <v>46</v>
      </c>
    </row>
    <row r="35" spans="1:10" ht="16">
      <c r="A35" s="38">
        <v>34</v>
      </c>
      <c r="B35" s="38">
        <v>3</v>
      </c>
      <c r="C35" s="38" t="s">
        <v>61</v>
      </c>
      <c r="D35" t="s">
        <v>68</v>
      </c>
      <c r="E35" s="38" t="s">
        <v>17</v>
      </c>
      <c r="F35" s="38" t="s">
        <v>18</v>
      </c>
      <c r="G35">
        <v>75</v>
      </c>
      <c r="H35">
        <v>0.75</v>
      </c>
      <c r="I35" s="38" t="s">
        <v>14</v>
      </c>
      <c r="J35" s="38" t="s">
        <v>37</v>
      </c>
    </row>
    <row r="36" spans="1:10" ht="15" customHeight="1">
      <c r="A36" s="38">
        <v>35</v>
      </c>
      <c r="B36" s="38">
        <v>3</v>
      </c>
      <c r="C36" s="38" t="s">
        <v>61</v>
      </c>
      <c r="D36" t="s">
        <v>69</v>
      </c>
      <c r="E36" s="38" t="s">
        <v>28</v>
      </c>
      <c r="F36" s="38" t="s">
        <v>18</v>
      </c>
      <c r="G36">
        <v>200</v>
      </c>
      <c r="H36">
        <v>2</v>
      </c>
      <c r="I36" s="38" t="s">
        <v>14</v>
      </c>
      <c r="J36" s="38" t="s">
        <v>21</v>
      </c>
    </row>
    <row r="37" spans="1:10" ht="16">
      <c r="A37" s="38">
        <v>36</v>
      </c>
      <c r="B37" s="31">
        <v>3</v>
      </c>
      <c r="C37" s="31" t="s">
        <v>61</v>
      </c>
      <c r="D37" s="31" t="s">
        <v>70</v>
      </c>
      <c r="E37" s="31" t="s">
        <v>17</v>
      </c>
      <c r="F37" s="38" t="s">
        <v>18</v>
      </c>
      <c r="G37">
        <v>150</v>
      </c>
      <c r="H37">
        <v>1.5</v>
      </c>
      <c r="I37" s="38" t="s">
        <v>14</v>
      </c>
      <c r="J37" t="s">
        <v>30</v>
      </c>
    </row>
    <row r="38" spans="1:10" ht="16">
      <c r="A38" s="38">
        <v>37</v>
      </c>
      <c r="B38" s="31">
        <v>3</v>
      </c>
      <c r="C38" s="31" t="s">
        <v>61</v>
      </c>
      <c r="D38" s="31" t="s">
        <v>71</v>
      </c>
      <c r="E38" s="31" t="s">
        <v>17</v>
      </c>
      <c r="F38" s="38" t="s">
        <v>18</v>
      </c>
      <c r="G38">
        <v>150</v>
      </c>
      <c r="H38">
        <v>1.5</v>
      </c>
      <c r="I38" s="38" t="s">
        <v>14</v>
      </c>
      <c r="J38" t="s">
        <v>30</v>
      </c>
    </row>
    <row r="39" spans="1:10" ht="16">
      <c r="A39" s="38">
        <v>38</v>
      </c>
      <c r="B39" s="31">
        <v>3</v>
      </c>
      <c r="C39" s="31" t="s">
        <v>61</v>
      </c>
      <c r="D39" s="31" t="s">
        <v>72</v>
      </c>
      <c r="E39" s="31" t="s">
        <v>28</v>
      </c>
      <c r="F39" s="38" t="s">
        <v>18</v>
      </c>
      <c r="G39">
        <v>200</v>
      </c>
      <c r="H39">
        <v>2</v>
      </c>
      <c r="I39" s="38" t="s">
        <v>14</v>
      </c>
      <c r="J39" t="s">
        <v>37</v>
      </c>
    </row>
    <row r="40" spans="1:10" ht="16">
      <c r="A40" s="38">
        <v>39</v>
      </c>
      <c r="B40" s="38">
        <v>4</v>
      </c>
      <c r="C40" s="38" t="s">
        <v>73</v>
      </c>
      <c r="D40" s="31" t="s">
        <v>74</v>
      </c>
      <c r="E40" s="31" t="s">
        <v>12</v>
      </c>
      <c r="F40" s="31" t="s">
        <v>35</v>
      </c>
      <c r="G40">
        <v>150</v>
      </c>
      <c r="H40">
        <v>1.5</v>
      </c>
      <c r="I40" s="38" t="s">
        <v>14</v>
      </c>
      <c r="J40" s="38" t="s">
        <v>15</v>
      </c>
    </row>
    <row r="41" spans="1:10" ht="16">
      <c r="A41" s="38">
        <v>40</v>
      </c>
      <c r="B41" s="38">
        <v>4</v>
      </c>
      <c r="C41" s="38" t="s">
        <v>73</v>
      </c>
      <c r="D41" s="31" t="s">
        <v>75</v>
      </c>
      <c r="E41" s="31" t="s">
        <v>28</v>
      </c>
      <c r="F41" s="31" t="s">
        <v>35</v>
      </c>
      <c r="G41">
        <v>150</v>
      </c>
      <c r="H41">
        <v>1.5</v>
      </c>
      <c r="I41" s="38" t="s">
        <v>14</v>
      </c>
      <c r="J41" s="38" t="s">
        <v>19</v>
      </c>
    </row>
    <row r="42" spans="1:10" ht="16">
      <c r="A42" s="38">
        <v>41</v>
      </c>
      <c r="B42" s="38">
        <v>4</v>
      </c>
      <c r="C42" s="38" t="s">
        <v>73</v>
      </c>
      <c r="D42" t="s">
        <v>76</v>
      </c>
      <c r="E42" s="38" t="s">
        <v>17</v>
      </c>
      <c r="F42" s="38" t="s">
        <v>35</v>
      </c>
      <c r="G42">
        <v>200</v>
      </c>
      <c r="H42">
        <v>2</v>
      </c>
      <c r="I42" s="38" t="s">
        <v>14</v>
      </c>
      <c r="J42" s="38" t="s">
        <v>21</v>
      </c>
    </row>
    <row r="43" spans="1:10" ht="16">
      <c r="A43" s="38">
        <v>42</v>
      </c>
      <c r="B43" s="38">
        <v>4</v>
      </c>
      <c r="C43" s="38" t="s">
        <v>73</v>
      </c>
      <c r="D43" t="s">
        <v>77</v>
      </c>
      <c r="E43" s="38" t="s">
        <v>17</v>
      </c>
      <c r="F43" s="38" t="s">
        <v>35</v>
      </c>
      <c r="G43">
        <v>200</v>
      </c>
      <c r="H43">
        <v>2</v>
      </c>
      <c r="I43" s="38" t="s">
        <v>14</v>
      </c>
      <c r="J43" s="38" t="s">
        <v>40</v>
      </c>
    </row>
    <row r="44" spans="1:10" ht="16">
      <c r="A44" s="38">
        <v>43</v>
      </c>
      <c r="B44" s="38">
        <v>4</v>
      </c>
      <c r="C44" s="38" t="s">
        <v>73</v>
      </c>
      <c r="D44" t="s">
        <v>78</v>
      </c>
      <c r="E44" s="38" t="s">
        <v>28</v>
      </c>
      <c r="F44" s="38" t="s">
        <v>35</v>
      </c>
      <c r="G44">
        <v>200</v>
      </c>
      <c r="H44">
        <v>2</v>
      </c>
      <c r="I44" s="38" t="s">
        <v>14</v>
      </c>
      <c r="J44" s="38" t="s">
        <v>25</v>
      </c>
    </row>
    <row r="45" spans="1:10" ht="16">
      <c r="A45" s="38">
        <v>44</v>
      </c>
      <c r="B45" s="38">
        <v>4</v>
      </c>
      <c r="C45" s="38" t="s">
        <v>73</v>
      </c>
      <c r="D45" t="s">
        <v>79</v>
      </c>
      <c r="E45" s="38" t="s">
        <v>28</v>
      </c>
      <c r="F45" s="38" t="s">
        <v>35</v>
      </c>
      <c r="G45">
        <v>150</v>
      </c>
      <c r="H45">
        <v>1.5</v>
      </c>
      <c r="I45" s="38" t="s">
        <v>14</v>
      </c>
      <c r="J45" s="38" t="s">
        <v>33</v>
      </c>
    </row>
    <row r="46" spans="1:10" ht="16">
      <c r="A46" s="38">
        <v>45</v>
      </c>
      <c r="B46" s="38">
        <v>4</v>
      </c>
      <c r="C46" s="38" t="s">
        <v>73</v>
      </c>
      <c r="D46" t="s">
        <v>80</v>
      </c>
      <c r="E46" s="38" t="s">
        <v>17</v>
      </c>
      <c r="F46" s="38" t="s">
        <v>35</v>
      </c>
      <c r="G46">
        <v>200</v>
      </c>
      <c r="H46">
        <v>2</v>
      </c>
      <c r="I46" s="38" t="s">
        <v>14</v>
      </c>
      <c r="J46" s="38" t="s">
        <v>46</v>
      </c>
    </row>
    <row r="47" spans="1:10" ht="16">
      <c r="A47" s="38">
        <v>46</v>
      </c>
      <c r="B47" s="38">
        <v>4</v>
      </c>
      <c r="C47" s="38" t="s">
        <v>73</v>
      </c>
      <c r="D47" t="s">
        <v>81</v>
      </c>
      <c r="E47" s="38" t="s">
        <v>64</v>
      </c>
      <c r="F47" s="31" t="s">
        <v>35</v>
      </c>
      <c r="G47">
        <v>150</v>
      </c>
      <c r="H47">
        <v>1.5</v>
      </c>
      <c r="I47" s="38" t="s">
        <v>14</v>
      </c>
      <c r="J47" t="s">
        <v>33</v>
      </c>
    </row>
    <row r="48" spans="1:10" ht="16">
      <c r="A48" s="38">
        <v>47</v>
      </c>
      <c r="B48" s="38">
        <v>4</v>
      </c>
      <c r="C48" s="38" t="s">
        <v>73</v>
      </c>
      <c r="D48" t="s">
        <v>82</v>
      </c>
      <c r="E48" s="38" t="s">
        <v>28</v>
      </c>
      <c r="F48" s="31" t="s">
        <v>35</v>
      </c>
      <c r="G48">
        <v>200</v>
      </c>
      <c r="H48">
        <v>2</v>
      </c>
      <c r="I48" s="38" t="s">
        <v>14</v>
      </c>
      <c r="J48" t="s">
        <v>37</v>
      </c>
    </row>
    <row r="49" spans="1:10" ht="16">
      <c r="A49" s="38">
        <v>48</v>
      </c>
      <c r="B49" s="31">
        <v>4</v>
      </c>
      <c r="C49" s="31" t="s">
        <v>73</v>
      </c>
      <c r="D49" s="31" t="s">
        <v>83</v>
      </c>
      <c r="E49" s="31" t="s">
        <v>17</v>
      </c>
      <c r="F49" s="31" t="s">
        <v>35</v>
      </c>
      <c r="G49">
        <v>150</v>
      </c>
      <c r="H49">
        <v>1.5</v>
      </c>
      <c r="I49" s="38" t="s">
        <v>14</v>
      </c>
      <c r="J49" t="s">
        <v>37</v>
      </c>
    </row>
    <row r="50" spans="1:10" ht="16">
      <c r="A50" s="38">
        <v>49</v>
      </c>
      <c r="B50" s="31">
        <v>4</v>
      </c>
      <c r="C50" s="31" t="s">
        <v>73</v>
      </c>
      <c r="D50" s="31" t="s">
        <v>84</v>
      </c>
      <c r="E50" s="31" t="s">
        <v>17</v>
      </c>
      <c r="F50" s="31" t="s">
        <v>35</v>
      </c>
      <c r="G50">
        <v>200</v>
      </c>
      <c r="H50">
        <v>2</v>
      </c>
      <c r="I50" s="38" t="s">
        <v>14</v>
      </c>
      <c r="J50" t="s">
        <v>21</v>
      </c>
    </row>
    <row r="51" spans="1:10" ht="16">
      <c r="A51" s="38">
        <v>50</v>
      </c>
      <c r="B51" s="31">
        <v>4</v>
      </c>
      <c r="C51" s="31" t="s">
        <v>73</v>
      </c>
      <c r="D51" s="31" t="s">
        <v>85</v>
      </c>
      <c r="E51" s="31" t="s">
        <v>17</v>
      </c>
      <c r="F51" s="31" t="s">
        <v>35</v>
      </c>
      <c r="G51">
        <v>200</v>
      </c>
      <c r="H51">
        <v>2</v>
      </c>
      <c r="I51" s="38" t="s">
        <v>14</v>
      </c>
      <c r="J51" s="38" t="s">
        <v>25</v>
      </c>
    </row>
    <row r="52" spans="1:10" ht="16">
      <c r="A52" s="38">
        <v>51</v>
      </c>
      <c r="B52" s="31">
        <v>4</v>
      </c>
      <c r="C52" s="31" t="s">
        <v>73</v>
      </c>
      <c r="D52" s="31" t="s">
        <v>86</v>
      </c>
      <c r="E52" s="31" t="s">
        <v>17</v>
      </c>
      <c r="F52" s="31" t="s">
        <v>35</v>
      </c>
      <c r="G52">
        <v>200</v>
      </c>
      <c r="H52">
        <v>2</v>
      </c>
      <c r="I52" s="38" t="s">
        <v>14</v>
      </c>
      <c r="J52" s="38" t="s">
        <v>46</v>
      </c>
    </row>
    <row r="53" spans="1:10" ht="16">
      <c r="A53" s="38">
        <v>52</v>
      </c>
      <c r="B53" s="38">
        <v>5</v>
      </c>
      <c r="C53" s="38" t="s">
        <v>87</v>
      </c>
      <c r="D53" t="s">
        <v>88</v>
      </c>
      <c r="E53" s="38" t="s">
        <v>12</v>
      </c>
      <c r="F53" s="38" t="s">
        <v>13</v>
      </c>
      <c r="G53">
        <v>200</v>
      </c>
      <c r="H53">
        <v>2</v>
      </c>
      <c r="I53" s="38" t="s">
        <v>14</v>
      </c>
      <c r="J53" s="38" t="s">
        <v>19</v>
      </c>
    </row>
    <row r="54" spans="1:10" ht="16">
      <c r="A54" s="38">
        <v>53</v>
      </c>
      <c r="B54" s="38">
        <v>5</v>
      </c>
      <c r="C54" s="38" t="s">
        <v>87</v>
      </c>
      <c r="D54" t="s">
        <v>89</v>
      </c>
      <c r="E54" s="38" t="s">
        <v>23</v>
      </c>
      <c r="F54" s="38" t="s">
        <v>13</v>
      </c>
      <c r="G54">
        <v>200</v>
      </c>
      <c r="H54">
        <v>2</v>
      </c>
      <c r="I54" s="38" t="s">
        <v>14</v>
      </c>
      <c r="J54" s="38" t="s">
        <v>30</v>
      </c>
    </row>
    <row r="55" spans="1:10" ht="16">
      <c r="A55" s="38">
        <v>54</v>
      </c>
      <c r="B55" s="38">
        <v>5</v>
      </c>
      <c r="C55" s="38" t="s">
        <v>87</v>
      </c>
      <c r="D55" t="s">
        <v>90</v>
      </c>
      <c r="E55" s="38" t="s">
        <v>48</v>
      </c>
      <c r="F55" s="38" t="s">
        <v>13</v>
      </c>
      <c r="G55">
        <v>200</v>
      </c>
      <c r="H55">
        <v>2</v>
      </c>
      <c r="I55" s="38" t="s">
        <v>14</v>
      </c>
      <c r="J55" s="38" t="s">
        <v>19</v>
      </c>
    </row>
    <row r="56" spans="1:10" ht="16">
      <c r="A56" s="38">
        <v>55</v>
      </c>
      <c r="B56" s="38">
        <v>5</v>
      </c>
      <c r="C56" s="38" t="s">
        <v>87</v>
      </c>
      <c r="D56" t="s">
        <v>91</v>
      </c>
      <c r="E56" s="38" t="s">
        <v>17</v>
      </c>
      <c r="F56" s="38" t="s">
        <v>13</v>
      </c>
      <c r="G56">
        <v>100</v>
      </c>
      <c r="H56">
        <v>1</v>
      </c>
      <c r="I56" s="38" t="s">
        <v>14</v>
      </c>
      <c r="J56" s="38" t="s">
        <v>25</v>
      </c>
    </row>
    <row r="57" spans="1:10" ht="16">
      <c r="A57" s="38">
        <v>56</v>
      </c>
      <c r="B57" s="38">
        <v>5</v>
      </c>
      <c r="C57" s="38" t="s">
        <v>87</v>
      </c>
      <c r="D57" t="s">
        <v>92</v>
      </c>
      <c r="E57" s="38" t="s">
        <v>12</v>
      </c>
      <c r="F57" s="38" t="s">
        <v>13</v>
      </c>
      <c r="G57">
        <v>150</v>
      </c>
      <c r="H57">
        <v>1.5</v>
      </c>
      <c r="I57" s="38" t="s">
        <v>14</v>
      </c>
      <c r="J57" t="s">
        <v>15</v>
      </c>
    </row>
    <row r="58" spans="1:10" ht="16">
      <c r="A58" s="38">
        <v>57</v>
      </c>
      <c r="B58" s="38">
        <v>5</v>
      </c>
      <c r="C58" s="38" t="s">
        <v>87</v>
      </c>
      <c r="D58" t="s">
        <v>93</v>
      </c>
      <c r="E58" s="38" t="s">
        <v>17</v>
      </c>
      <c r="F58" s="38" t="s">
        <v>13</v>
      </c>
      <c r="G58">
        <v>200</v>
      </c>
      <c r="H58">
        <v>2</v>
      </c>
      <c r="I58" s="38" t="s">
        <v>14</v>
      </c>
      <c r="J58" t="s">
        <v>21</v>
      </c>
    </row>
    <row r="59" spans="1:10" ht="16">
      <c r="A59" s="38">
        <v>58</v>
      </c>
      <c r="B59" s="31">
        <v>5</v>
      </c>
      <c r="C59" s="31" t="s">
        <v>87</v>
      </c>
      <c r="D59" s="31" t="s">
        <v>94</v>
      </c>
      <c r="E59" s="31" t="s">
        <v>17</v>
      </c>
      <c r="F59" s="38" t="s">
        <v>13</v>
      </c>
      <c r="G59">
        <v>200</v>
      </c>
      <c r="H59">
        <v>2</v>
      </c>
      <c r="I59" s="38" t="s">
        <v>14</v>
      </c>
      <c r="J59" s="38" t="s">
        <v>21</v>
      </c>
    </row>
    <row r="60" spans="1:10" ht="16">
      <c r="A60" s="38">
        <v>59</v>
      </c>
      <c r="B60" s="31">
        <v>5</v>
      </c>
      <c r="C60" s="31" t="s">
        <v>87</v>
      </c>
      <c r="D60" s="31" t="s">
        <v>95</v>
      </c>
      <c r="E60" s="31" t="s">
        <v>23</v>
      </c>
      <c r="F60" s="38" t="s">
        <v>13</v>
      </c>
      <c r="G60">
        <v>200</v>
      </c>
      <c r="H60">
        <v>2</v>
      </c>
      <c r="I60" s="38" t="s">
        <v>14</v>
      </c>
      <c r="J60" s="38"/>
    </row>
    <row r="61" spans="1:10" ht="16">
      <c r="A61" s="38">
        <v>60</v>
      </c>
      <c r="B61" s="38">
        <v>6</v>
      </c>
      <c r="C61" s="38" t="s">
        <v>96</v>
      </c>
      <c r="D61" t="s">
        <v>97</v>
      </c>
      <c r="E61" s="38" t="s">
        <v>17</v>
      </c>
      <c r="F61" s="38" t="s">
        <v>24</v>
      </c>
      <c r="G61">
        <v>200</v>
      </c>
      <c r="H61">
        <v>2</v>
      </c>
      <c r="I61" s="38" t="s">
        <v>14</v>
      </c>
      <c r="J61" s="38" t="s">
        <v>15</v>
      </c>
    </row>
    <row r="62" spans="1:10" ht="16">
      <c r="A62" s="38">
        <v>61</v>
      </c>
      <c r="B62" s="38">
        <v>6</v>
      </c>
      <c r="C62" s="38" t="s">
        <v>96</v>
      </c>
      <c r="D62" t="s">
        <v>98</v>
      </c>
      <c r="E62" s="38" t="s">
        <v>12</v>
      </c>
      <c r="F62" s="38" t="s">
        <v>24</v>
      </c>
      <c r="G62">
        <v>200</v>
      </c>
      <c r="H62">
        <v>2</v>
      </c>
      <c r="I62" s="38" t="s">
        <v>14</v>
      </c>
      <c r="J62" s="38"/>
    </row>
    <row r="63" spans="1:10" ht="16">
      <c r="A63" s="38">
        <v>62</v>
      </c>
      <c r="B63" s="38">
        <v>6</v>
      </c>
      <c r="C63" s="38" t="s">
        <v>96</v>
      </c>
      <c r="D63" t="s">
        <v>99</v>
      </c>
      <c r="E63" s="38" t="s">
        <v>64</v>
      </c>
      <c r="F63" s="38" t="s">
        <v>24</v>
      </c>
      <c r="G63">
        <v>200</v>
      </c>
      <c r="H63">
        <v>2</v>
      </c>
      <c r="I63" s="38" t="s">
        <v>14</v>
      </c>
      <c r="J63" s="38" t="s">
        <v>15</v>
      </c>
    </row>
    <row r="64" spans="1:10" ht="16">
      <c r="A64" s="38">
        <v>63</v>
      </c>
      <c r="B64" s="38">
        <v>6</v>
      </c>
      <c r="C64" s="38" t="s">
        <v>96</v>
      </c>
      <c r="D64" t="s">
        <v>100</v>
      </c>
      <c r="E64" s="38" t="s">
        <v>28</v>
      </c>
      <c r="F64" s="38" t="s">
        <v>24</v>
      </c>
      <c r="G64">
        <v>200</v>
      </c>
      <c r="H64">
        <v>2</v>
      </c>
      <c r="I64" s="38" t="s">
        <v>14</v>
      </c>
      <c r="J64" s="38" t="s">
        <v>15</v>
      </c>
    </row>
    <row r="65" spans="1:10" ht="16">
      <c r="A65" s="38">
        <v>64</v>
      </c>
      <c r="B65" s="38">
        <v>6</v>
      </c>
      <c r="C65" s="38" t="s">
        <v>96</v>
      </c>
      <c r="D65" t="s">
        <v>101</v>
      </c>
      <c r="E65" s="38" t="s">
        <v>17</v>
      </c>
      <c r="F65" s="38" t="s">
        <v>24</v>
      </c>
      <c r="G65">
        <v>200</v>
      </c>
      <c r="H65">
        <v>2</v>
      </c>
      <c r="I65" s="38" t="s">
        <v>14</v>
      </c>
      <c r="J65" s="38" t="s">
        <v>37</v>
      </c>
    </row>
    <row r="66" spans="1:10" ht="16">
      <c r="A66" s="38">
        <v>65</v>
      </c>
      <c r="B66" s="38">
        <v>6</v>
      </c>
      <c r="C66" s="38" t="s">
        <v>96</v>
      </c>
      <c r="D66" t="s">
        <v>102</v>
      </c>
      <c r="E66" s="38" t="s">
        <v>17</v>
      </c>
      <c r="F66" s="38" t="s">
        <v>24</v>
      </c>
      <c r="G66">
        <v>200</v>
      </c>
      <c r="H66">
        <v>2</v>
      </c>
      <c r="I66" s="38" t="s">
        <v>14</v>
      </c>
      <c r="J66" s="38" t="s">
        <v>21</v>
      </c>
    </row>
    <row r="67" spans="1:10" ht="16">
      <c r="A67" s="38">
        <v>66</v>
      </c>
      <c r="B67" s="38">
        <v>6</v>
      </c>
      <c r="C67" s="38" t="s">
        <v>96</v>
      </c>
      <c r="D67" t="s">
        <v>103</v>
      </c>
      <c r="E67" s="38" t="s">
        <v>17</v>
      </c>
      <c r="F67" s="31" t="s">
        <v>24</v>
      </c>
      <c r="G67">
        <v>150</v>
      </c>
      <c r="H67">
        <v>1.5</v>
      </c>
      <c r="I67" s="38" t="s">
        <v>14</v>
      </c>
      <c r="J67" t="s">
        <v>33</v>
      </c>
    </row>
    <row r="68" spans="1:10" ht="16">
      <c r="A68" s="38">
        <v>67</v>
      </c>
      <c r="B68" s="38">
        <v>6</v>
      </c>
      <c r="C68" s="38" t="s">
        <v>96</v>
      </c>
      <c r="D68" t="s">
        <v>104</v>
      </c>
      <c r="E68" s="38" t="s">
        <v>23</v>
      </c>
      <c r="F68" s="31" t="s">
        <v>24</v>
      </c>
      <c r="G68">
        <v>150</v>
      </c>
      <c r="H68">
        <v>1.5</v>
      </c>
      <c r="I68" s="38" t="s">
        <v>14</v>
      </c>
      <c r="J68" t="s">
        <v>46</v>
      </c>
    </row>
    <row r="69" spans="1:10" ht="16">
      <c r="A69" s="38">
        <v>68</v>
      </c>
      <c r="B69" s="31">
        <v>6</v>
      </c>
      <c r="C69" s="31" t="s">
        <v>96</v>
      </c>
      <c r="D69" s="31" t="s">
        <v>105</v>
      </c>
      <c r="E69" s="31" t="s">
        <v>106</v>
      </c>
      <c r="F69" s="38" t="s">
        <v>24</v>
      </c>
      <c r="G69">
        <v>200</v>
      </c>
      <c r="H69">
        <v>2</v>
      </c>
      <c r="I69" s="38" t="s">
        <v>14</v>
      </c>
      <c r="J69" s="38" t="s">
        <v>49</v>
      </c>
    </row>
    <row r="70" spans="1:10" ht="16">
      <c r="A70" s="38">
        <v>69</v>
      </c>
      <c r="B70" s="31">
        <v>6</v>
      </c>
      <c r="C70" s="31" t="s">
        <v>96</v>
      </c>
      <c r="D70" s="31" t="s">
        <v>107</v>
      </c>
      <c r="E70" s="31" t="s">
        <v>17</v>
      </c>
      <c r="F70" s="38" t="s">
        <v>24</v>
      </c>
      <c r="G70">
        <v>100</v>
      </c>
      <c r="H70">
        <v>1</v>
      </c>
      <c r="I70" s="38" t="s">
        <v>14</v>
      </c>
      <c r="J70" s="38" t="s">
        <v>25</v>
      </c>
    </row>
    <row r="71" spans="1:10" ht="16">
      <c r="A71" s="38">
        <v>70</v>
      </c>
      <c r="B71" s="38">
        <v>7</v>
      </c>
      <c r="C71" s="38" t="s">
        <v>108</v>
      </c>
      <c r="D71" t="s">
        <v>109</v>
      </c>
      <c r="E71" s="38" t="s">
        <v>48</v>
      </c>
      <c r="F71" s="38" t="s">
        <v>24</v>
      </c>
      <c r="G71">
        <v>200</v>
      </c>
      <c r="H71">
        <v>2</v>
      </c>
      <c r="I71" s="38" t="s">
        <v>14</v>
      </c>
      <c r="J71" s="38" t="s">
        <v>37</v>
      </c>
    </row>
    <row r="72" spans="1:10" ht="16">
      <c r="A72" s="38">
        <v>71</v>
      </c>
      <c r="B72" s="38">
        <v>7</v>
      </c>
      <c r="C72" s="38" t="s">
        <v>108</v>
      </c>
      <c r="D72" t="s">
        <v>110</v>
      </c>
      <c r="E72" s="38" t="s">
        <v>17</v>
      </c>
      <c r="F72" s="38" t="s">
        <v>24</v>
      </c>
      <c r="G72">
        <v>75</v>
      </c>
      <c r="H72">
        <v>0.75</v>
      </c>
      <c r="I72" s="38" t="s">
        <v>14</v>
      </c>
      <c r="J72" s="38"/>
    </row>
    <row r="73" spans="1:10" ht="16">
      <c r="A73" s="38">
        <v>72</v>
      </c>
      <c r="B73" s="38">
        <v>7</v>
      </c>
      <c r="C73" s="38" t="s">
        <v>108</v>
      </c>
      <c r="D73" t="s">
        <v>111</v>
      </c>
      <c r="E73" s="38" t="s">
        <v>106</v>
      </c>
      <c r="F73" s="38" t="s">
        <v>24</v>
      </c>
      <c r="G73">
        <v>200</v>
      </c>
      <c r="H73">
        <v>2</v>
      </c>
      <c r="I73" s="38" t="s">
        <v>14</v>
      </c>
      <c r="J73" s="38" t="s">
        <v>33</v>
      </c>
    </row>
    <row r="74" spans="1:10" ht="16">
      <c r="A74" s="38">
        <v>73</v>
      </c>
      <c r="B74" s="38">
        <v>7</v>
      </c>
      <c r="C74" s="38" t="s">
        <v>108</v>
      </c>
      <c r="D74" t="s">
        <v>112</v>
      </c>
      <c r="E74" s="38" t="s">
        <v>48</v>
      </c>
      <c r="F74" s="38" t="s">
        <v>24</v>
      </c>
      <c r="G74">
        <v>200</v>
      </c>
      <c r="H74">
        <v>2</v>
      </c>
      <c r="I74" s="38" t="s">
        <v>14</v>
      </c>
      <c r="J74" s="38" t="s">
        <v>15</v>
      </c>
    </row>
    <row r="75" spans="1:10" ht="16">
      <c r="A75" s="38">
        <v>74</v>
      </c>
      <c r="B75" s="38">
        <v>7</v>
      </c>
      <c r="C75" s="38" t="s">
        <v>108</v>
      </c>
      <c r="D75" t="s">
        <v>113</v>
      </c>
      <c r="E75" s="38" t="s">
        <v>106</v>
      </c>
      <c r="F75" s="38" t="s">
        <v>24</v>
      </c>
      <c r="G75">
        <v>200</v>
      </c>
      <c r="H75">
        <v>2</v>
      </c>
      <c r="I75" s="38" t="s">
        <v>14</v>
      </c>
      <c r="J75" t="s">
        <v>21</v>
      </c>
    </row>
    <row r="76" spans="1:10" ht="16">
      <c r="A76" s="38">
        <v>75</v>
      </c>
      <c r="B76" s="38">
        <v>7</v>
      </c>
      <c r="C76" s="38" t="s">
        <v>108</v>
      </c>
      <c r="D76" t="s">
        <v>114</v>
      </c>
      <c r="E76" s="38" t="s">
        <v>28</v>
      </c>
      <c r="F76" s="38" t="s">
        <v>24</v>
      </c>
      <c r="G76">
        <v>200</v>
      </c>
      <c r="H76">
        <v>2</v>
      </c>
      <c r="I76" s="38" t="s">
        <v>14</v>
      </c>
      <c r="J76" t="s">
        <v>19</v>
      </c>
    </row>
    <row r="77" spans="1:10" ht="16">
      <c r="A77" s="38">
        <v>76</v>
      </c>
      <c r="B77" s="31">
        <v>7</v>
      </c>
      <c r="C77" s="31" t="s">
        <v>108</v>
      </c>
      <c r="D77" s="31" t="s">
        <v>115</v>
      </c>
      <c r="E77" s="31" t="s">
        <v>17</v>
      </c>
      <c r="F77" s="38" t="s">
        <v>24</v>
      </c>
      <c r="G77">
        <v>200</v>
      </c>
      <c r="H77">
        <v>2</v>
      </c>
      <c r="I77" s="38" t="s">
        <v>14</v>
      </c>
      <c r="J77" t="s">
        <v>46</v>
      </c>
    </row>
    <row r="78" spans="1:10" ht="16">
      <c r="A78" s="38">
        <v>77</v>
      </c>
      <c r="B78" s="31">
        <v>7</v>
      </c>
      <c r="C78" s="31" t="s">
        <v>108</v>
      </c>
      <c r="D78" s="31" t="s">
        <v>116</v>
      </c>
      <c r="E78" s="31" t="s">
        <v>17</v>
      </c>
      <c r="F78" s="38" t="s">
        <v>24</v>
      </c>
      <c r="G78">
        <v>30</v>
      </c>
      <c r="H78">
        <v>0.3</v>
      </c>
      <c r="I78" s="38" t="s">
        <v>117</v>
      </c>
      <c r="J78" s="38" t="s">
        <v>21</v>
      </c>
    </row>
    <row r="79" spans="1:10" ht="16">
      <c r="A79" s="38">
        <v>78</v>
      </c>
      <c r="B79" s="31">
        <v>7</v>
      </c>
      <c r="C79" s="31" t="s">
        <v>108</v>
      </c>
      <c r="D79" s="31" t="s">
        <v>118</v>
      </c>
      <c r="E79" s="31" t="s">
        <v>17</v>
      </c>
      <c r="F79" s="38" t="s">
        <v>24</v>
      </c>
      <c r="G79">
        <v>30</v>
      </c>
      <c r="H79">
        <v>0.3</v>
      </c>
      <c r="I79" s="38" t="s">
        <v>117</v>
      </c>
      <c r="J79" s="38" t="s">
        <v>49</v>
      </c>
    </row>
    <row r="80" spans="1:10" ht="16">
      <c r="A80" s="38">
        <v>79</v>
      </c>
      <c r="B80" s="38">
        <v>8</v>
      </c>
      <c r="C80" s="38" t="s">
        <v>119</v>
      </c>
      <c r="D80" t="s">
        <v>120</v>
      </c>
      <c r="E80" s="38" t="s">
        <v>17</v>
      </c>
      <c r="F80" s="38" t="s">
        <v>18</v>
      </c>
      <c r="G80">
        <v>30</v>
      </c>
      <c r="H80">
        <v>0.3</v>
      </c>
      <c r="I80" s="38" t="s">
        <v>117</v>
      </c>
      <c r="J80" s="38"/>
    </row>
    <row r="81" spans="1:10" ht="16">
      <c r="A81" s="38">
        <v>80</v>
      </c>
      <c r="B81" s="38">
        <v>8</v>
      </c>
      <c r="C81" s="38" t="s">
        <v>119</v>
      </c>
      <c r="D81" t="s">
        <v>121</v>
      </c>
      <c r="E81" s="38" t="s">
        <v>17</v>
      </c>
      <c r="F81" s="38" t="s">
        <v>18</v>
      </c>
      <c r="G81">
        <v>30</v>
      </c>
      <c r="H81">
        <v>0.3</v>
      </c>
      <c r="I81" s="38" t="s">
        <v>117</v>
      </c>
      <c r="J81" s="38" t="s">
        <v>19</v>
      </c>
    </row>
    <row r="82" spans="1:10" ht="16">
      <c r="A82" s="38">
        <v>81</v>
      </c>
      <c r="B82" s="38">
        <v>8</v>
      </c>
      <c r="C82" s="38" t="s">
        <v>119</v>
      </c>
      <c r="D82" t="s">
        <v>122</v>
      </c>
      <c r="E82" s="38" t="s">
        <v>17</v>
      </c>
      <c r="F82" s="38" t="s">
        <v>18</v>
      </c>
      <c r="G82">
        <v>30</v>
      </c>
      <c r="H82">
        <v>0.3</v>
      </c>
      <c r="I82" s="38" t="s">
        <v>117</v>
      </c>
      <c r="J82" s="38" t="s">
        <v>37</v>
      </c>
    </row>
    <row r="83" spans="1:10" ht="16">
      <c r="A83" s="38">
        <v>82</v>
      </c>
      <c r="B83" s="38">
        <v>8</v>
      </c>
      <c r="C83" s="38" t="s">
        <v>119</v>
      </c>
      <c r="D83" t="s">
        <v>123</v>
      </c>
      <c r="E83" s="38" t="s">
        <v>17</v>
      </c>
      <c r="F83" s="38" t="s">
        <v>18</v>
      </c>
      <c r="G83">
        <v>30</v>
      </c>
      <c r="H83">
        <v>0.3</v>
      </c>
      <c r="I83" s="38" t="s">
        <v>117</v>
      </c>
      <c r="J83" s="38" t="s">
        <v>25</v>
      </c>
    </row>
    <row r="84" spans="1:10" ht="16">
      <c r="A84" s="38">
        <v>83</v>
      </c>
      <c r="B84" s="38">
        <v>8</v>
      </c>
      <c r="C84" s="38" t="s">
        <v>119</v>
      </c>
      <c r="D84" t="s">
        <v>124</v>
      </c>
      <c r="E84" s="38" t="s">
        <v>17</v>
      </c>
      <c r="F84" s="38" t="s">
        <v>18</v>
      </c>
      <c r="G84">
        <v>30</v>
      </c>
      <c r="H84">
        <v>0.3</v>
      </c>
      <c r="I84" s="38" t="s">
        <v>117</v>
      </c>
      <c r="J84" s="38" t="s">
        <v>30</v>
      </c>
    </row>
    <row r="85" spans="1:10" ht="16">
      <c r="A85" s="38">
        <v>84</v>
      </c>
      <c r="B85" s="38">
        <v>8</v>
      </c>
      <c r="C85" s="38" t="s">
        <v>119</v>
      </c>
      <c r="D85" t="s">
        <v>125</v>
      </c>
      <c r="E85" s="38" t="s">
        <v>17</v>
      </c>
      <c r="F85" s="38" t="s">
        <v>18</v>
      </c>
      <c r="G85">
        <v>30</v>
      </c>
      <c r="H85">
        <v>0.3</v>
      </c>
      <c r="I85" s="38" t="s">
        <v>117</v>
      </c>
      <c r="J85" t="s">
        <v>25</v>
      </c>
    </row>
    <row r="86" spans="1:10" ht="16">
      <c r="A86" s="38">
        <v>85</v>
      </c>
      <c r="B86" s="38">
        <v>8</v>
      </c>
      <c r="C86" s="38" t="s">
        <v>119</v>
      </c>
      <c r="D86" t="s">
        <v>126</v>
      </c>
      <c r="E86" s="38" t="s">
        <v>17</v>
      </c>
      <c r="F86" s="38" t="s">
        <v>18</v>
      </c>
      <c r="G86">
        <v>30</v>
      </c>
      <c r="H86">
        <v>0.3</v>
      </c>
      <c r="I86" s="38" t="s">
        <v>117</v>
      </c>
      <c r="J86" t="s">
        <v>49</v>
      </c>
    </row>
    <row r="87" spans="1:10" ht="16">
      <c r="A87" s="38">
        <v>86</v>
      </c>
      <c r="B87" s="31">
        <v>8</v>
      </c>
      <c r="C87" s="31" t="s">
        <v>119</v>
      </c>
      <c r="D87" s="31" t="s">
        <v>127</v>
      </c>
      <c r="E87" s="31" t="s">
        <v>17</v>
      </c>
      <c r="F87" s="38" t="s">
        <v>18</v>
      </c>
      <c r="G87">
        <v>30</v>
      </c>
      <c r="H87">
        <v>0.3</v>
      </c>
      <c r="I87" s="38" t="s">
        <v>117</v>
      </c>
      <c r="J87" s="38" t="s">
        <v>25</v>
      </c>
    </row>
    <row r="88" spans="1:10" ht="15" customHeight="1">
      <c r="A88" s="38">
        <v>87</v>
      </c>
      <c r="B88" s="31">
        <v>8</v>
      </c>
      <c r="C88" s="31" t="s">
        <v>119</v>
      </c>
      <c r="D88" s="31" t="s">
        <v>128</v>
      </c>
      <c r="E88" s="31" t="s">
        <v>17</v>
      </c>
      <c r="F88" s="38" t="s">
        <v>18</v>
      </c>
      <c r="G88">
        <v>30</v>
      </c>
      <c r="H88">
        <v>0.3</v>
      </c>
      <c r="I88" s="38" t="s">
        <v>117</v>
      </c>
      <c r="J88" s="38" t="s">
        <v>30</v>
      </c>
    </row>
    <row r="89" spans="1:10" ht="16">
      <c r="A89" s="38">
        <v>88</v>
      </c>
      <c r="B89" s="38">
        <v>9</v>
      </c>
      <c r="C89" s="38" t="s">
        <v>129</v>
      </c>
      <c r="D89" t="s">
        <v>130</v>
      </c>
      <c r="E89" s="38" t="s">
        <v>17</v>
      </c>
      <c r="F89" s="38" t="s">
        <v>35</v>
      </c>
      <c r="G89">
        <v>50</v>
      </c>
      <c r="H89">
        <v>0.5</v>
      </c>
      <c r="I89" s="38" t="s">
        <v>117</v>
      </c>
      <c r="J89" s="38" t="s">
        <v>40</v>
      </c>
    </row>
    <row r="90" spans="1:10" ht="16">
      <c r="A90" s="38">
        <v>89</v>
      </c>
      <c r="B90" s="38">
        <v>9</v>
      </c>
      <c r="C90" s="38" t="s">
        <v>129</v>
      </c>
      <c r="D90" t="s">
        <v>131</v>
      </c>
      <c r="E90" s="38" t="s">
        <v>17</v>
      </c>
      <c r="F90" s="38" t="s">
        <v>35</v>
      </c>
      <c r="G90">
        <v>30</v>
      </c>
      <c r="H90">
        <v>0.3</v>
      </c>
      <c r="I90" s="38" t="s">
        <v>117</v>
      </c>
      <c r="J90" s="38" t="s">
        <v>33</v>
      </c>
    </row>
    <row r="91" spans="1:10" ht="16">
      <c r="A91" s="38">
        <v>90</v>
      </c>
      <c r="B91" s="38">
        <v>9</v>
      </c>
      <c r="C91" s="38" t="s">
        <v>129</v>
      </c>
      <c r="D91" t="s">
        <v>132</v>
      </c>
      <c r="E91" s="38" t="s">
        <v>17</v>
      </c>
      <c r="F91" s="38" t="s">
        <v>35</v>
      </c>
      <c r="G91">
        <v>30</v>
      </c>
      <c r="H91">
        <v>0.3</v>
      </c>
      <c r="I91" s="38" t="s">
        <v>117</v>
      </c>
      <c r="J91" s="38" t="s">
        <v>37</v>
      </c>
    </row>
    <row r="92" spans="1:10" ht="15" customHeight="1">
      <c r="A92" s="38">
        <v>91</v>
      </c>
      <c r="B92" s="38">
        <v>9</v>
      </c>
      <c r="C92" s="38" t="s">
        <v>129</v>
      </c>
      <c r="D92" t="s">
        <v>133</v>
      </c>
      <c r="E92" s="38" t="s">
        <v>17</v>
      </c>
      <c r="F92" s="38" t="s">
        <v>35</v>
      </c>
      <c r="G92">
        <v>30</v>
      </c>
      <c r="H92">
        <v>0.3</v>
      </c>
      <c r="I92" s="38" t="s">
        <v>117</v>
      </c>
      <c r="J92" s="38" t="s">
        <v>49</v>
      </c>
    </row>
    <row r="93" spans="1:10" ht="16">
      <c r="A93" s="38">
        <v>92</v>
      </c>
      <c r="B93" s="38">
        <v>9</v>
      </c>
      <c r="C93" s="38" t="s">
        <v>129</v>
      </c>
      <c r="D93" t="s">
        <v>134</v>
      </c>
      <c r="E93" s="38" t="s">
        <v>17</v>
      </c>
      <c r="F93" s="38" t="s">
        <v>35</v>
      </c>
      <c r="G93">
        <v>30</v>
      </c>
      <c r="H93">
        <v>0.3</v>
      </c>
      <c r="I93" s="38" t="s">
        <v>117</v>
      </c>
      <c r="J93" s="38" t="s">
        <v>25</v>
      </c>
    </row>
    <row r="94" spans="1:10" ht="16">
      <c r="A94" s="38">
        <v>93</v>
      </c>
      <c r="B94" s="38">
        <v>9</v>
      </c>
      <c r="C94" s="38" t="s">
        <v>129</v>
      </c>
      <c r="D94" t="s">
        <v>135</v>
      </c>
      <c r="E94" s="38" t="s">
        <v>17</v>
      </c>
      <c r="F94" s="38" t="s">
        <v>35</v>
      </c>
      <c r="G94">
        <v>30</v>
      </c>
      <c r="H94">
        <v>0.3</v>
      </c>
      <c r="I94" s="38" t="s">
        <v>117</v>
      </c>
      <c r="J94" s="38" t="s">
        <v>33</v>
      </c>
    </row>
    <row r="95" spans="1:10" ht="15" customHeight="1">
      <c r="A95" s="38">
        <v>94</v>
      </c>
      <c r="B95" s="38">
        <v>9</v>
      </c>
      <c r="C95" s="38" t="s">
        <v>129</v>
      </c>
      <c r="D95" t="s">
        <v>136</v>
      </c>
      <c r="E95" s="38" t="s">
        <v>17</v>
      </c>
      <c r="F95" s="38" t="s">
        <v>35</v>
      </c>
      <c r="G95">
        <v>30</v>
      </c>
      <c r="H95">
        <v>0.3</v>
      </c>
      <c r="I95" s="38" t="s">
        <v>117</v>
      </c>
      <c r="J95" s="38"/>
    </row>
    <row r="96" spans="1:10" ht="16">
      <c r="A96" s="38">
        <v>95</v>
      </c>
      <c r="B96" s="38">
        <v>9</v>
      </c>
      <c r="C96" s="38" t="s">
        <v>129</v>
      </c>
      <c r="D96" t="s">
        <v>137</v>
      </c>
      <c r="E96" s="38" t="s">
        <v>17</v>
      </c>
      <c r="F96" s="31" t="s">
        <v>35</v>
      </c>
      <c r="G96">
        <v>30</v>
      </c>
      <c r="H96">
        <v>0.3</v>
      </c>
      <c r="I96" s="38" t="s">
        <v>117</v>
      </c>
      <c r="J96" t="s">
        <v>46</v>
      </c>
    </row>
    <row r="97" spans="1:10" ht="16">
      <c r="A97" s="38">
        <v>96</v>
      </c>
      <c r="B97" s="38">
        <v>9</v>
      </c>
      <c r="C97" s="38" t="s">
        <v>129</v>
      </c>
      <c r="D97" t="s">
        <v>138</v>
      </c>
      <c r="E97" s="38" t="s">
        <v>17</v>
      </c>
      <c r="F97" s="31" t="s">
        <v>35</v>
      </c>
      <c r="G97">
        <v>30</v>
      </c>
      <c r="H97">
        <v>0.3</v>
      </c>
      <c r="I97" s="38" t="s">
        <v>117</v>
      </c>
      <c r="J97" t="s">
        <v>49</v>
      </c>
    </row>
    <row r="98" spans="1:10" ht="16">
      <c r="A98" s="38">
        <v>97</v>
      </c>
      <c r="B98" s="31">
        <v>9</v>
      </c>
      <c r="C98" s="31" t="s">
        <v>129</v>
      </c>
      <c r="D98" s="31" t="s">
        <v>139</v>
      </c>
      <c r="E98" s="31" t="s">
        <v>17</v>
      </c>
      <c r="F98" s="31" t="s">
        <v>35</v>
      </c>
      <c r="G98">
        <v>30</v>
      </c>
      <c r="H98">
        <v>0.3</v>
      </c>
      <c r="I98" s="38" t="s">
        <v>117</v>
      </c>
      <c r="J98" s="38"/>
    </row>
    <row r="99" spans="1:10" ht="16">
      <c r="A99" s="38">
        <v>98</v>
      </c>
      <c r="B99" s="31">
        <v>9</v>
      </c>
      <c r="C99" s="31" t="s">
        <v>129</v>
      </c>
      <c r="D99" s="31" t="s">
        <v>140</v>
      </c>
      <c r="E99" s="31" t="s">
        <v>17</v>
      </c>
      <c r="F99" s="31" t="s">
        <v>35</v>
      </c>
      <c r="G99">
        <v>30</v>
      </c>
      <c r="H99">
        <v>0.3</v>
      </c>
      <c r="I99" s="38" t="s">
        <v>117</v>
      </c>
      <c r="J99" s="38" t="s">
        <v>49</v>
      </c>
    </row>
    <row r="100" spans="1:10" ht="16">
      <c r="A100" s="38">
        <v>99</v>
      </c>
      <c r="B100" s="38">
        <v>10</v>
      </c>
      <c r="C100" s="38" t="s">
        <v>141</v>
      </c>
      <c r="D100" t="s">
        <v>142</v>
      </c>
      <c r="E100" s="38" t="s">
        <v>17</v>
      </c>
      <c r="F100" s="38" t="s">
        <v>13</v>
      </c>
      <c r="G100">
        <v>30</v>
      </c>
      <c r="H100">
        <v>0.3</v>
      </c>
      <c r="I100" s="38" t="s">
        <v>117</v>
      </c>
      <c r="J100" s="38" t="s">
        <v>49</v>
      </c>
    </row>
    <row r="101" spans="1:10" ht="16">
      <c r="A101" s="38">
        <v>100</v>
      </c>
      <c r="B101" s="38">
        <v>10</v>
      </c>
      <c r="C101" s="38" t="s">
        <v>141</v>
      </c>
      <c r="D101" t="s">
        <v>143</v>
      </c>
      <c r="E101" s="38" t="s">
        <v>17</v>
      </c>
      <c r="F101" s="38" t="s">
        <v>13</v>
      </c>
      <c r="G101">
        <v>30</v>
      </c>
      <c r="H101">
        <v>0.3</v>
      </c>
      <c r="I101" s="38" t="s">
        <v>117</v>
      </c>
      <c r="J101" s="38" t="s">
        <v>40</v>
      </c>
    </row>
    <row r="102" spans="1:10" ht="16">
      <c r="A102" s="38">
        <v>101</v>
      </c>
      <c r="B102" s="38">
        <v>10</v>
      </c>
      <c r="C102" s="38" t="s">
        <v>141</v>
      </c>
      <c r="D102" t="s">
        <v>144</v>
      </c>
      <c r="E102" s="38" t="s">
        <v>17</v>
      </c>
      <c r="F102" s="38" t="s">
        <v>13</v>
      </c>
      <c r="G102">
        <v>30</v>
      </c>
      <c r="H102">
        <v>0.3</v>
      </c>
      <c r="I102" s="38" t="s">
        <v>117</v>
      </c>
      <c r="J102" s="38"/>
    </row>
    <row r="103" spans="1:10" ht="16">
      <c r="A103" s="38">
        <v>102</v>
      </c>
      <c r="B103" s="38">
        <v>10</v>
      </c>
      <c r="C103" s="38" t="s">
        <v>141</v>
      </c>
      <c r="D103" t="s">
        <v>145</v>
      </c>
      <c r="E103" s="38" t="s">
        <v>17</v>
      </c>
      <c r="F103" s="38" t="s">
        <v>13</v>
      </c>
      <c r="G103">
        <v>30</v>
      </c>
      <c r="H103">
        <v>0.3</v>
      </c>
      <c r="I103" s="38" t="s">
        <v>117</v>
      </c>
      <c r="J103" s="38" t="s">
        <v>30</v>
      </c>
    </row>
    <row r="104" spans="1:10" ht="16">
      <c r="A104" s="38">
        <v>103</v>
      </c>
      <c r="B104" s="38">
        <v>10</v>
      </c>
      <c r="C104" s="38" t="s">
        <v>141</v>
      </c>
      <c r="D104" t="s">
        <v>146</v>
      </c>
      <c r="E104" s="38" t="s">
        <v>17</v>
      </c>
      <c r="F104" s="38" t="s">
        <v>13</v>
      </c>
      <c r="G104">
        <v>30</v>
      </c>
      <c r="H104">
        <v>0.3</v>
      </c>
      <c r="I104" s="38" t="s">
        <v>117</v>
      </c>
      <c r="J104" s="38" t="s">
        <v>37</v>
      </c>
    </row>
    <row r="105" spans="1:10" ht="16">
      <c r="A105" s="38">
        <v>104</v>
      </c>
      <c r="B105" s="38">
        <v>10</v>
      </c>
      <c r="C105" s="38" t="s">
        <v>141</v>
      </c>
      <c r="D105" t="s">
        <v>147</v>
      </c>
      <c r="E105" s="38" t="s">
        <v>17</v>
      </c>
      <c r="F105" s="38" t="s">
        <v>13</v>
      </c>
      <c r="G105">
        <v>30</v>
      </c>
      <c r="H105">
        <v>0.3</v>
      </c>
      <c r="I105" s="38" t="s">
        <v>117</v>
      </c>
      <c r="J105" t="s">
        <v>33</v>
      </c>
    </row>
    <row r="106" spans="1:10" ht="16">
      <c r="A106" s="38">
        <v>105</v>
      </c>
      <c r="B106" s="38">
        <v>10</v>
      </c>
      <c r="C106" s="38" t="s">
        <v>141</v>
      </c>
      <c r="D106" t="s">
        <v>148</v>
      </c>
      <c r="E106" s="38" t="s">
        <v>17</v>
      </c>
      <c r="F106" s="38" t="s">
        <v>13</v>
      </c>
      <c r="G106">
        <v>30</v>
      </c>
      <c r="H106">
        <v>0.3</v>
      </c>
      <c r="I106" s="38" t="s">
        <v>117</v>
      </c>
      <c r="J106" t="s">
        <v>25</v>
      </c>
    </row>
    <row r="107" spans="1:10" ht="16">
      <c r="A107" s="38">
        <v>106</v>
      </c>
      <c r="B107" s="31">
        <v>10</v>
      </c>
      <c r="C107" s="31" t="s">
        <v>141</v>
      </c>
      <c r="D107" s="31" t="s">
        <v>149</v>
      </c>
      <c r="E107" s="31" t="s">
        <v>17</v>
      </c>
      <c r="F107" s="38" t="s">
        <v>13</v>
      </c>
      <c r="G107">
        <v>30</v>
      </c>
      <c r="H107">
        <v>0.3</v>
      </c>
      <c r="I107" s="38" t="s">
        <v>117</v>
      </c>
      <c r="J107" t="s">
        <v>21</v>
      </c>
    </row>
    <row r="108" spans="1:10" ht="16">
      <c r="A108" s="38">
        <v>107</v>
      </c>
      <c r="B108" s="31">
        <v>10</v>
      </c>
      <c r="C108" s="31" t="s">
        <v>141</v>
      </c>
      <c r="D108" s="31" t="s">
        <v>150</v>
      </c>
      <c r="E108" s="31" t="s">
        <v>17</v>
      </c>
      <c r="F108" s="38" t="s">
        <v>13</v>
      </c>
      <c r="G108">
        <v>30</v>
      </c>
      <c r="H108">
        <v>0.3</v>
      </c>
      <c r="I108" s="38" t="s">
        <v>117</v>
      </c>
      <c r="J108" s="38" t="s">
        <v>19</v>
      </c>
    </row>
    <row r="109" spans="1:10" ht="16">
      <c r="A109" s="38">
        <v>108</v>
      </c>
      <c r="B109" s="31">
        <v>10</v>
      </c>
      <c r="C109" s="31" t="s">
        <v>141</v>
      </c>
      <c r="D109" s="31" t="s">
        <v>151</v>
      </c>
      <c r="E109" s="31" t="s">
        <v>17</v>
      </c>
      <c r="F109" s="38" t="s">
        <v>13</v>
      </c>
      <c r="G109">
        <v>30</v>
      </c>
      <c r="H109">
        <v>0.3</v>
      </c>
      <c r="I109" s="38" t="s">
        <v>117</v>
      </c>
      <c r="J109" s="38" t="s">
        <v>21</v>
      </c>
    </row>
    <row r="110" spans="1:10" ht="15" customHeight="1">
      <c r="A110" s="38">
        <v>109</v>
      </c>
      <c r="B110" s="38">
        <v>11</v>
      </c>
      <c r="C110" s="38" t="s">
        <v>152</v>
      </c>
      <c r="D110" t="s">
        <v>153</v>
      </c>
      <c r="E110" s="38" t="s">
        <v>17</v>
      </c>
      <c r="F110" s="38" t="s">
        <v>24</v>
      </c>
      <c r="G110">
        <v>30</v>
      </c>
      <c r="H110">
        <v>0.3</v>
      </c>
      <c r="I110" s="38" t="s">
        <v>117</v>
      </c>
      <c r="J110" s="38" t="s">
        <v>30</v>
      </c>
    </row>
    <row r="111" spans="1:10" ht="16">
      <c r="A111" s="38">
        <v>110</v>
      </c>
      <c r="B111" s="38">
        <v>11</v>
      </c>
      <c r="C111" s="38" t="s">
        <v>152</v>
      </c>
      <c r="D111" t="s">
        <v>154</v>
      </c>
      <c r="E111" s="38" t="s">
        <v>17</v>
      </c>
      <c r="F111" s="38" t="s">
        <v>24</v>
      </c>
      <c r="G111">
        <v>50</v>
      </c>
      <c r="H111">
        <v>0.5</v>
      </c>
      <c r="I111" s="38" t="s">
        <v>117</v>
      </c>
      <c r="J111" s="38" t="s">
        <v>49</v>
      </c>
    </row>
    <row r="112" spans="1:10" ht="16">
      <c r="A112" s="38">
        <v>111</v>
      </c>
      <c r="B112" s="38">
        <v>11</v>
      </c>
      <c r="C112" s="38" t="s">
        <v>152</v>
      </c>
      <c r="D112" t="s">
        <v>155</v>
      </c>
      <c r="E112" s="38" t="s">
        <v>17</v>
      </c>
      <c r="F112" s="38" t="s">
        <v>24</v>
      </c>
      <c r="G112">
        <v>30</v>
      </c>
      <c r="H112">
        <v>0.3</v>
      </c>
      <c r="I112" s="38" t="s">
        <v>117</v>
      </c>
      <c r="J112" s="38" t="s">
        <v>33</v>
      </c>
    </row>
    <row r="113" spans="1:10" ht="16">
      <c r="A113" s="38">
        <v>112</v>
      </c>
      <c r="B113" s="38">
        <v>11</v>
      </c>
      <c r="C113" s="38" t="s">
        <v>152</v>
      </c>
      <c r="D113" t="s">
        <v>156</v>
      </c>
      <c r="E113" s="38" t="s">
        <v>17</v>
      </c>
      <c r="F113" s="38" t="s">
        <v>24</v>
      </c>
      <c r="G113">
        <v>30</v>
      </c>
      <c r="H113">
        <v>0.3</v>
      </c>
      <c r="I113" s="38" t="s">
        <v>117</v>
      </c>
      <c r="J113" s="38" t="s">
        <v>46</v>
      </c>
    </row>
    <row r="114" spans="1:10" ht="16">
      <c r="A114" s="38">
        <v>113</v>
      </c>
      <c r="B114" s="38">
        <v>11</v>
      </c>
      <c r="C114" s="38" t="s">
        <v>152</v>
      </c>
      <c r="D114" t="s">
        <v>157</v>
      </c>
      <c r="E114" s="38" t="s">
        <v>17</v>
      </c>
      <c r="F114" s="38" t="s">
        <v>24</v>
      </c>
      <c r="G114">
        <v>40</v>
      </c>
      <c r="H114">
        <v>0.4</v>
      </c>
      <c r="I114" s="38" t="s">
        <v>117</v>
      </c>
      <c r="J114" s="38" t="s">
        <v>49</v>
      </c>
    </row>
    <row r="115" spans="1:10" ht="16">
      <c r="A115" s="38">
        <v>114</v>
      </c>
      <c r="B115" s="38">
        <v>11</v>
      </c>
      <c r="C115" s="38" t="s">
        <v>152</v>
      </c>
      <c r="D115" t="s">
        <v>158</v>
      </c>
      <c r="E115" s="38" t="s">
        <v>17</v>
      </c>
      <c r="F115" s="38" t="s">
        <v>24</v>
      </c>
      <c r="G115">
        <v>30</v>
      </c>
      <c r="H115">
        <v>0.3</v>
      </c>
      <c r="I115" s="38" t="s">
        <v>117</v>
      </c>
      <c r="J115" s="38" t="s">
        <v>40</v>
      </c>
    </row>
    <row r="116" spans="1:10" ht="16">
      <c r="A116" s="38">
        <v>115</v>
      </c>
      <c r="B116" s="38">
        <v>11</v>
      </c>
      <c r="C116" s="38" t="s">
        <v>152</v>
      </c>
      <c r="D116" t="s">
        <v>159</v>
      </c>
      <c r="E116" s="38" t="s">
        <v>17</v>
      </c>
      <c r="F116" s="31" t="s">
        <v>24</v>
      </c>
      <c r="G116">
        <v>30</v>
      </c>
      <c r="H116">
        <v>0.3</v>
      </c>
      <c r="I116" s="38" t="s">
        <v>117</v>
      </c>
      <c r="J116" t="s">
        <v>40</v>
      </c>
    </row>
    <row r="117" spans="1:10" ht="16">
      <c r="A117" s="38">
        <v>116</v>
      </c>
      <c r="B117" s="38">
        <v>11</v>
      </c>
      <c r="C117" s="38" t="s">
        <v>152</v>
      </c>
      <c r="D117" t="s">
        <v>160</v>
      </c>
      <c r="E117" s="38" t="s">
        <v>17</v>
      </c>
      <c r="F117" s="31" t="s">
        <v>24</v>
      </c>
      <c r="G117">
        <v>30</v>
      </c>
      <c r="H117">
        <v>0.3</v>
      </c>
      <c r="I117" s="38" t="s">
        <v>117</v>
      </c>
      <c r="J117" t="s">
        <v>15</v>
      </c>
    </row>
    <row r="118" spans="1:10" ht="16">
      <c r="A118" s="38">
        <v>117</v>
      </c>
      <c r="B118" s="31">
        <v>11</v>
      </c>
      <c r="C118" s="31" t="s">
        <v>152</v>
      </c>
      <c r="D118" s="31" t="s">
        <v>161</v>
      </c>
      <c r="E118" s="31" t="s">
        <v>17</v>
      </c>
      <c r="F118" s="31" t="s">
        <v>24</v>
      </c>
      <c r="G118">
        <v>30</v>
      </c>
      <c r="H118">
        <v>0.3</v>
      </c>
      <c r="I118" s="38" t="s">
        <v>117</v>
      </c>
      <c r="J118" t="s">
        <v>46</v>
      </c>
    </row>
    <row r="119" spans="1:10" ht="16">
      <c r="A119" s="38">
        <v>118</v>
      </c>
      <c r="B119" s="31">
        <v>11</v>
      </c>
      <c r="C119" s="31" t="s">
        <v>152</v>
      </c>
      <c r="D119" s="31" t="s">
        <v>162</v>
      </c>
      <c r="E119" s="31" t="s">
        <v>17</v>
      </c>
      <c r="F119" s="38" t="s">
        <v>24</v>
      </c>
      <c r="G119">
        <v>50</v>
      </c>
      <c r="H119">
        <v>0.5</v>
      </c>
      <c r="I119" s="38" t="s">
        <v>117</v>
      </c>
      <c r="J119" s="38" t="s">
        <v>30</v>
      </c>
    </row>
    <row r="120" spans="1:10" ht="16">
      <c r="A120" s="38">
        <v>119</v>
      </c>
      <c r="B120" s="31">
        <v>11</v>
      </c>
      <c r="C120" s="31" t="s">
        <v>152</v>
      </c>
      <c r="D120" s="31" t="s">
        <v>163</v>
      </c>
      <c r="E120" s="31" t="s">
        <v>17</v>
      </c>
      <c r="F120" s="38" t="s">
        <v>24</v>
      </c>
      <c r="G120">
        <v>30</v>
      </c>
      <c r="H120">
        <v>0.3</v>
      </c>
      <c r="I120" s="38" t="s">
        <v>117</v>
      </c>
      <c r="J120" s="38" t="s">
        <v>30</v>
      </c>
    </row>
    <row r="121" spans="1:10" ht="16">
      <c r="A121" s="38">
        <v>120</v>
      </c>
      <c r="B121" s="38">
        <v>12</v>
      </c>
      <c r="C121" s="38" t="s">
        <v>164</v>
      </c>
      <c r="D121" t="s">
        <v>165</v>
      </c>
      <c r="E121" s="38" t="s">
        <v>17</v>
      </c>
      <c r="F121" s="38" t="s">
        <v>24</v>
      </c>
      <c r="G121">
        <v>30</v>
      </c>
      <c r="H121">
        <v>0.3</v>
      </c>
      <c r="I121" s="38" t="s">
        <v>117</v>
      </c>
      <c r="J121" s="38" t="s">
        <v>37</v>
      </c>
    </row>
    <row r="122" spans="1:10" ht="16">
      <c r="A122" s="38">
        <v>121</v>
      </c>
      <c r="B122" s="38">
        <v>12</v>
      </c>
      <c r="C122" s="38" t="s">
        <v>164</v>
      </c>
      <c r="D122" t="s">
        <v>166</v>
      </c>
      <c r="E122" s="38" t="s">
        <v>17</v>
      </c>
      <c r="F122" s="38" t="s">
        <v>24</v>
      </c>
      <c r="G122">
        <v>30</v>
      </c>
      <c r="H122">
        <v>0.3</v>
      </c>
      <c r="I122" s="38" t="s">
        <v>117</v>
      </c>
      <c r="J122" s="38" t="s">
        <v>19</v>
      </c>
    </row>
    <row r="123" spans="1:10" ht="16">
      <c r="A123" s="38">
        <v>122</v>
      </c>
      <c r="B123" s="38">
        <v>12</v>
      </c>
      <c r="C123" s="38" t="s">
        <v>164</v>
      </c>
      <c r="D123" t="s">
        <v>167</v>
      </c>
      <c r="E123" s="38" t="s">
        <v>17</v>
      </c>
      <c r="F123" s="38" t="s">
        <v>24</v>
      </c>
      <c r="G123">
        <v>50</v>
      </c>
      <c r="H123">
        <v>0.5</v>
      </c>
      <c r="I123" s="38" t="s">
        <v>117</v>
      </c>
      <c r="J123" s="38" t="s">
        <v>40</v>
      </c>
    </row>
    <row r="124" spans="1:10" ht="16">
      <c r="A124" s="38">
        <v>123</v>
      </c>
      <c r="B124" s="38">
        <v>12</v>
      </c>
      <c r="C124" s="38" t="s">
        <v>164</v>
      </c>
      <c r="D124" t="s">
        <v>168</v>
      </c>
      <c r="E124" s="38" t="s">
        <v>17</v>
      </c>
      <c r="F124" s="38" t="s">
        <v>24</v>
      </c>
      <c r="G124">
        <v>30</v>
      </c>
      <c r="H124">
        <v>0.3</v>
      </c>
      <c r="I124" s="38" t="s">
        <v>117</v>
      </c>
      <c r="J124" s="38" t="s">
        <v>30</v>
      </c>
    </row>
    <row r="125" spans="1:10" ht="16">
      <c r="A125" s="38">
        <v>124</v>
      </c>
      <c r="B125" s="38">
        <v>12</v>
      </c>
      <c r="C125" s="38" t="s">
        <v>164</v>
      </c>
      <c r="D125" t="s">
        <v>169</v>
      </c>
      <c r="E125" s="38" t="s">
        <v>17</v>
      </c>
      <c r="F125" s="38" t="s">
        <v>24</v>
      </c>
      <c r="G125">
        <v>30</v>
      </c>
      <c r="H125">
        <v>0.3</v>
      </c>
      <c r="I125" s="38" t="s">
        <v>117</v>
      </c>
      <c r="J125" s="38" t="s">
        <v>49</v>
      </c>
    </row>
    <row r="126" spans="1:10" ht="16">
      <c r="A126" s="38">
        <v>125</v>
      </c>
      <c r="B126" s="38">
        <v>12</v>
      </c>
      <c r="C126" s="38" t="s">
        <v>164</v>
      </c>
      <c r="D126" t="s">
        <v>170</v>
      </c>
      <c r="E126" s="38" t="s">
        <v>17</v>
      </c>
      <c r="F126" s="38" t="s">
        <v>24</v>
      </c>
      <c r="G126">
        <v>30</v>
      </c>
      <c r="H126">
        <v>0.3</v>
      </c>
      <c r="I126" s="38" t="s">
        <v>14</v>
      </c>
      <c r="J126" s="38" t="s">
        <v>37</v>
      </c>
    </row>
    <row r="127" spans="1:10" ht="16">
      <c r="A127" s="38">
        <v>126</v>
      </c>
      <c r="B127" s="38">
        <v>12</v>
      </c>
      <c r="C127" s="38" t="s">
        <v>164</v>
      </c>
      <c r="D127" t="s">
        <v>171</v>
      </c>
      <c r="E127" s="38" t="s">
        <v>17</v>
      </c>
      <c r="F127" s="38" t="s">
        <v>24</v>
      </c>
      <c r="G127">
        <v>30</v>
      </c>
      <c r="H127">
        <v>0.3</v>
      </c>
      <c r="I127" s="38" t="s">
        <v>14</v>
      </c>
      <c r="J127" s="38" t="s">
        <v>40</v>
      </c>
    </row>
    <row r="128" spans="1:10" ht="16">
      <c r="A128" s="38">
        <v>127</v>
      </c>
      <c r="B128" s="38">
        <v>13</v>
      </c>
      <c r="C128" s="38" t="s">
        <v>172</v>
      </c>
      <c r="D128" t="s">
        <v>173</v>
      </c>
      <c r="E128" s="38" t="s">
        <v>17</v>
      </c>
      <c r="F128" s="38" t="s">
        <v>18</v>
      </c>
      <c r="G128">
        <v>100</v>
      </c>
      <c r="H128">
        <v>1</v>
      </c>
      <c r="I128" s="38" t="s">
        <v>14</v>
      </c>
      <c r="J128" s="38" t="s">
        <v>37</v>
      </c>
    </row>
    <row r="129" spans="1:10" ht="16">
      <c r="A129" s="38">
        <v>128</v>
      </c>
      <c r="B129" s="38">
        <v>13</v>
      </c>
      <c r="C129" s="38" t="s">
        <v>172</v>
      </c>
      <c r="D129" t="s">
        <v>174</v>
      </c>
      <c r="E129" s="38" t="s">
        <v>23</v>
      </c>
      <c r="F129" s="38" t="s">
        <v>18</v>
      </c>
      <c r="G129">
        <v>150</v>
      </c>
      <c r="H129">
        <v>1.5</v>
      </c>
      <c r="I129" s="38" t="s">
        <v>14</v>
      </c>
      <c r="J129" s="38" t="s">
        <v>15</v>
      </c>
    </row>
    <row r="130" spans="1:10" ht="16">
      <c r="A130" s="38">
        <v>129</v>
      </c>
      <c r="B130" s="38">
        <v>13</v>
      </c>
      <c r="C130" s="38" t="s">
        <v>172</v>
      </c>
      <c r="D130" t="s">
        <v>175</v>
      </c>
      <c r="E130" s="38" t="s">
        <v>64</v>
      </c>
      <c r="F130" s="38" t="s">
        <v>18</v>
      </c>
      <c r="G130">
        <v>150</v>
      </c>
      <c r="H130">
        <v>1.5</v>
      </c>
      <c r="I130" s="38" t="s">
        <v>14</v>
      </c>
      <c r="J130" s="38" t="s">
        <v>33</v>
      </c>
    </row>
    <row r="131" spans="1:10" ht="16">
      <c r="A131" s="38">
        <v>130</v>
      </c>
      <c r="B131" s="38">
        <v>13</v>
      </c>
      <c r="C131" s="38" t="s">
        <v>172</v>
      </c>
      <c r="D131" t="s">
        <v>176</v>
      </c>
      <c r="E131" s="38" t="s">
        <v>44</v>
      </c>
      <c r="F131" s="38" t="s">
        <v>18</v>
      </c>
      <c r="G131">
        <v>100</v>
      </c>
      <c r="H131">
        <v>1</v>
      </c>
      <c r="I131" s="38" t="s">
        <v>14</v>
      </c>
      <c r="J131" s="38" t="s">
        <v>21</v>
      </c>
    </row>
    <row r="132" spans="1:10" ht="16">
      <c r="A132" s="38">
        <v>131</v>
      </c>
      <c r="B132" s="38">
        <v>13</v>
      </c>
      <c r="C132" s="38" t="s">
        <v>172</v>
      </c>
      <c r="D132" t="s">
        <v>177</v>
      </c>
      <c r="E132" s="38" t="s">
        <v>17</v>
      </c>
      <c r="F132" s="38" t="s">
        <v>18</v>
      </c>
      <c r="G132">
        <v>150</v>
      </c>
      <c r="H132">
        <v>1.5</v>
      </c>
      <c r="I132" s="38" t="s">
        <v>14</v>
      </c>
      <c r="J132" s="38" t="s">
        <v>49</v>
      </c>
    </row>
    <row r="133" spans="1:10" ht="16">
      <c r="A133" s="38">
        <v>132</v>
      </c>
      <c r="B133" s="38">
        <v>13</v>
      </c>
      <c r="C133" s="38" t="s">
        <v>172</v>
      </c>
      <c r="D133" t="s">
        <v>178</v>
      </c>
      <c r="E133" s="38" t="s">
        <v>17</v>
      </c>
      <c r="F133" s="38" t="s">
        <v>18</v>
      </c>
      <c r="G133">
        <v>75</v>
      </c>
      <c r="H133">
        <v>0.75</v>
      </c>
      <c r="I133" s="38" t="s">
        <v>14</v>
      </c>
      <c r="J133" t="s">
        <v>40</v>
      </c>
    </row>
    <row r="134" spans="1:10" ht="16">
      <c r="A134" s="38">
        <v>133</v>
      </c>
      <c r="B134" s="38">
        <v>13</v>
      </c>
      <c r="C134" s="38" t="s">
        <v>172</v>
      </c>
      <c r="D134" t="s">
        <v>179</v>
      </c>
      <c r="E134" s="38" t="s">
        <v>64</v>
      </c>
      <c r="F134" s="38" t="s">
        <v>18</v>
      </c>
      <c r="G134">
        <v>150</v>
      </c>
      <c r="H134">
        <v>1.5</v>
      </c>
      <c r="I134" s="38" t="s">
        <v>14</v>
      </c>
      <c r="J134" t="s">
        <v>15</v>
      </c>
    </row>
    <row r="135" spans="1:10" ht="16">
      <c r="A135" s="38">
        <v>134</v>
      </c>
      <c r="B135" s="31">
        <v>13</v>
      </c>
      <c r="C135" s="31" t="s">
        <v>172</v>
      </c>
      <c r="D135" s="31" t="s">
        <v>180</v>
      </c>
      <c r="E135" s="31" t="s">
        <v>17</v>
      </c>
      <c r="F135" s="38" t="s">
        <v>18</v>
      </c>
      <c r="G135">
        <v>100</v>
      </c>
      <c r="H135">
        <v>1</v>
      </c>
      <c r="I135" s="38" t="s">
        <v>14</v>
      </c>
      <c r="J135" t="s">
        <v>15</v>
      </c>
    </row>
    <row r="136" spans="1:10" ht="16">
      <c r="A136" s="38">
        <v>135</v>
      </c>
      <c r="B136" s="31">
        <v>13</v>
      </c>
      <c r="C136" s="31" t="s">
        <v>172</v>
      </c>
      <c r="D136" s="31" t="s">
        <v>181</v>
      </c>
      <c r="E136" s="31" t="s">
        <v>17</v>
      </c>
      <c r="F136" s="38" t="s">
        <v>18</v>
      </c>
      <c r="G136">
        <v>100</v>
      </c>
      <c r="H136">
        <v>1</v>
      </c>
      <c r="I136" s="38" t="s">
        <v>14</v>
      </c>
      <c r="J136" t="s">
        <v>49</v>
      </c>
    </row>
    <row r="137" spans="1:10" ht="16">
      <c r="A137" s="38">
        <v>136</v>
      </c>
      <c r="B137" s="31">
        <v>13</v>
      </c>
      <c r="C137" s="31" t="s">
        <v>172</v>
      </c>
      <c r="D137" s="31" t="s">
        <v>182</v>
      </c>
      <c r="E137" s="31" t="s">
        <v>44</v>
      </c>
      <c r="F137" s="38" t="s">
        <v>18</v>
      </c>
      <c r="G137">
        <v>150</v>
      </c>
      <c r="H137">
        <v>1.5</v>
      </c>
      <c r="I137" s="38" t="s">
        <v>14</v>
      </c>
      <c r="J137" s="38" t="s">
        <v>19</v>
      </c>
    </row>
    <row r="138" spans="1:10" ht="16">
      <c r="A138" s="38">
        <v>137</v>
      </c>
      <c r="B138" s="31">
        <v>13</v>
      </c>
      <c r="C138" s="31" t="s">
        <v>172</v>
      </c>
      <c r="D138" s="31" t="s">
        <v>183</v>
      </c>
      <c r="E138" s="31" t="s">
        <v>17</v>
      </c>
      <c r="F138" s="38" t="s">
        <v>18</v>
      </c>
      <c r="G138">
        <v>30</v>
      </c>
      <c r="H138">
        <v>0.3</v>
      </c>
      <c r="I138" s="38" t="s">
        <v>14</v>
      </c>
      <c r="J138" t="s">
        <v>19</v>
      </c>
    </row>
    <row r="139" spans="1:10" ht="16">
      <c r="A139" s="38">
        <v>138</v>
      </c>
      <c r="B139" s="38">
        <v>13</v>
      </c>
      <c r="C139" s="38" t="s">
        <v>172</v>
      </c>
      <c r="D139" t="s">
        <v>184</v>
      </c>
      <c r="E139" s="38" t="s">
        <v>44</v>
      </c>
      <c r="F139" s="38" t="s">
        <v>18</v>
      </c>
      <c r="G139">
        <v>150</v>
      </c>
      <c r="H139">
        <v>1.5</v>
      </c>
      <c r="I139" s="38" t="s">
        <v>14</v>
      </c>
      <c r="J139" s="38" t="s">
        <v>25</v>
      </c>
    </row>
    <row r="140" spans="1:10" ht="16">
      <c r="A140" s="38">
        <v>139</v>
      </c>
      <c r="B140" s="31">
        <v>14</v>
      </c>
      <c r="C140" s="31" t="s">
        <v>185</v>
      </c>
      <c r="D140" s="31" t="s">
        <v>186</v>
      </c>
      <c r="E140" s="31" t="s">
        <v>17</v>
      </c>
      <c r="F140" s="38" t="s">
        <v>35</v>
      </c>
      <c r="G140">
        <v>125</v>
      </c>
      <c r="H140">
        <v>1.25</v>
      </c>
      <c r="I140" s="38" t="s">
        <v>14</v>
      </c>
      <c r="J140" s="38" t="s">
        <v>37</v>
      </c>
    </row>
    <row r="141" spans="1:10" ht="16">
      <c r="A141" s="38">
        <v>140</v>
      </c>
      <c r="B141" s="38">
        <v>14</v>
      </c>
      <c r="C141" s="38" t="s">
        <v>185</v>
      </c>
      <c r="D141" t="s">
        <v>187</v>
      </c>
      <c r="E141" s="38" t="s">
        <v>12</v>
      </c>
      <c r="F141" s="38" t="s">
        <v>35</v>
      </c>
      <c r="G141">
        <v>200</v>
      </c>
      <c r="H141">
        <v>2</v>
      </c>
      <c r="I141" s="38" t="s">
        <v>14</v>
      </c>
      <c r="J141" s="38" t="s">
        <v>33</v>
      </c>
    </row>
    <row r="142" spans="1:10" ht="16">
      <c r="A142" s="38">
        <v>141</v>
      </c>
      <c r="B142" s="38">
        <v>14</v>
      </c>
      <c r="C142" s="38" t="s">
        <v>185</v>
      </c>
      <c r="D142" t="s">
        <v>188</v>
      </c>
      <c r="E142" s="38" t="s">
        <v>23</v>
      </c>
      <c r="F142" s="38" t="s">
        <v>35</v>
      </c>
      <c r="G142">
        <v>200</v>
      </c>
      <c r="H142">
        <v>2</v>
      </c>
      <c r="I142" s="38" t="s">
        <v>14</v>
      </c>
      <c r="J142" s="38" t="s">
        <v>46</v>
      </c>
    </row>
    <row r="143" spans="1:10" ht="16">
      <c r="A143" s="38">
        <v>142</v>
      </c>
      <c r="B143" s="38">
        <v>14</v>
      </c>
      <c r="C143" s="38" t="s">
        <v>185</v>
      </c>
      <c r="D143" t="s">
        <v>189</v>
      </c>
      <c r="E143" s="38" t="s">
        <v>64</v>
      </c>
      <c r="F143" s="38" t="s">
        <v>35</v>
      </c>
      <c r="G143">
        <v>150</v>
      </c>
      <c r="H143">
        <v>1.5</v>
      </c>
      <c r="I143" s="38" t="s">
        <v>14</v>
      </c>
      <c r="J143" s="38" t="s">
        <v>19</v>
      </c>
    </row>
    <row r="144" spans="1:10" ht="16">
      <c r="A144" s="38">
        <v>143</v>
      </c>
      <c r="B144" s="38">
        <v>14</v>
      </c>
      <c r="C144" s="38" t="s">
        <v>185</v>
      </c>
      <c r="D144" t="s">
        <v>190</v>
      </c>
      <c r="E144" s="38" t="s">
        <v>17</v>
      </c>
      <c r="F144" s="38" t="s">
        <v>35</v>
      </c>
      <c r="G144">
        <v>200</v>
      </c>
      <c r="H144">
        <v>2</v>
      </c>
      <c r="I144" s="38" t="s">
        <v>14</v>
      </c>
      <c r="J144" s="38" t="s">
        <v>37</v>
      </c>
    </row>
    <row r="145" spans="1:10" ht="16">
      <c r="A145" s="38">
        <v>144</v>
      </c>
      <c r="B145" s="38">
        <v>14</v>
      </c>
      <c r="C145" s="38" t="s">
        <v>185</v>
      </c>
      <c r="D145" t="s">
        <v>191</v>
      </c>
      <c r="E145" s="38" t="s">
        <v>17</v>
      </c>
      <c r="F145" s="38" t="s">
        <v>35</v>
      </c>
      <c r="G145">
        <v>200</v>
      </c>
      <c r="H145">
        <v>2</v>
      </c>
      <c r="I145" s="38" t="s">
        <v>14</v>
      </c>
      <c r="J145" s="38" t="s">
        <v>33</v>
      </c>
    </row>
    <row r="146" spans="1:10" ht="16">
      <c r="A146" s="38">
        <v>145</v>
      </c>
      <c r="B146" s="38">
        <v>14</v>
      </c>
      <c r="C146" s="38" t="s">
        <v>185</v>
      </c>
      <c r="D146" t="s">
        <v>192</v>
      </c>
      <c r="E146" s="38" t="s">
        <v>17</v>
      </c>
      <c r="F146" s="38" t="s">
        <v>35</v>
      </c>
      <c r="G146">
        <v>100</v>
      </c>
      <c r="H146">
        <v>1</v>
      </c>
      <c r="I146" s="38" t="s">
        <v>14</v>
      </c>
      <c r="J146" s="38" t="s">
        <v>37</v>
      </c>
    </row>
    <row r="147" spans="1:10" ht="16">
      <c r="A147" s="38">
        <v>146</v>
      </c>
      <c r="B147" s="38">
        <v>14</v>
      </c>
      <c r="C147" s="38" t="s">
        <v>185</v>
      </c>
      <c r="D147" t="s">
        <v>193</v>
      </c>
      <c r="E147" s="38" t="s">
        <v>17</v>
      </c>
      <c r="F147" s="38" t="s">
        <v>35</v>
      </c>
      <c r="G147">
        <v>150</v>
      </c>
      <c r="H147">
        <v>1.5</v>
      </c>
      <c r="I147" s="38" t="s">
        <v>14</v>
      </c>
      <c r="J147" s="38" t="s">
        <v>40</v>
      </c>
    </row>
    <row r="148" spans="1:10" ht="16">
      <c r="A148" s="38">
        <v>147</v>
      </c>
      <c r="B148" s="38">
        <v>14</v>
      </c>
      <c r="C148" s="38" t="s">
        <v>185</v>
      </c>
      <c r="D148" t="s">
        <v>194</v>
      </c>
      <c r="E148" s="38" t="s">
        <v>17</v>
      </c>
      <c r="F148" s="38" t="s">
        <v>35</v>
      </c>
      <c r="G148">
        <v>150</v>
      </c>
      <c r="H148">
        <v>1.5</v>
      </c>
      <c r="I148" s="38" t="s">
        <v>14</v>
      </c>
      <c r="J148" s="38" t="s">
        <v>49</v>
      </c>
    </row>
    <row r="149" spans="1:10" ht="16">
      <c r="A149" s="38">
        <v>148</v>
      </c>
      <c r="B149" s="38">
        <v>14</v>
      </c>
      <c r="C149" s="38" t="s">
        <v>185</v>
      </c>
      <c r="D149" t="s">
        <v>195</v>
      </c>
      <c r="E149" s="38" t="s">
        <v>12</v>
      </c>
      <c r="F149" s="38" t="s">
        <v>35</v>
      </c>
      <c r="G149">
        <v>100</v>
      </c>
      <c r="H149">
        <v>1</v>
      </c>
      <c r="I149" s="38" t="s">
        <v>14</v>
      </c>
      <c r="J149" s="38" t="s">
        <v>49</v>
      </c>
    </row>
    <row r="150" spans="1:10" ht="16">
      <c r="A150" s="38">
        <v>149</v>
      </c>
      <c r="B150" s="38">
        <v>14</v>
      </c>
      <c r="C150" s="38" t="s">
        <v>185</v>
      </c>
      <c r="D150" t="s">
        <v>196</v>
      </c>
      <c r="E150" s="38" t="s">
        <v>48</v>
      </c>
      <c r="F150" s="38" t="s">
        <v>35</v>
      </c>
      <c r="G150">
        <v>125</v>
      </c>
      <c r="H150">
        <v>1.25</v>
      </c>
      <c r="I150" s="38" t="s">
        <v>14</v>
      </c>
      <c r="J150" s="38"/>
    </row>
    <row r="151" spans="1:10" ht="16">
      <c r="A151" s="38">
        <v>150</v>
      </c>
      <c r="B151" s="38">
        <v>14</v>
      </c>
      <c r="C151" s="38" t="s">
        <v>185</v>
      </c>
      <c r="D151" t="s">
        <v>197</v>
      </c>
      <c r="E151" s="38" t="s">
        <v>17</v>
      </c>
      <c r="F151" s="38" t="s">
        <v>35</v>
      </c>
      <c r="G151">
        <v>75</v>
      </c>
      <c r="H151">
        <v>0.75</v>
      </c>
      <c r="I151" s="38" t="s">
        <v>14</v>
      </c>
      <c r="J151" s="38" t="s">
        <v>19</v>
      </c>
    </row>
    <row r="152" spans="1:10" ht="16">
      <c r="A152" s="38">
        <v>151</v>
      </c>
      <c r="B152" s="38">
        <v>14</v>
      </c>
      <c r="C152" s="38" t="s">
        <v>185</v>
      </c>
      <c r="D152" t="s">
        <v>198</v>
      </c>
      <c r="E152" s="39" t="s">
        <v>12</v>
      </c>
      <c r="F152" s="38" t="s">
        <v>35</v>
      </c>
      <c r="G152">
        <v>100</v>
      </c>
      <c r="H152">
        <v>1</v>
      </c>
      <c r="I152" s="38" t="s">
        <v>14</v>
      </c>
      <c r="J152" s="38"/>
    </row>
    <row r="153" spans="1:10" ht="16">
      <c r="A153" s="38">
        <v>152</v>
      </c>
      <c r="B153" s="38">
        <v>15</v>
      </c>
      <c r="C153" s="38" t="s">
        <v>199</v>
      </c>
      <c r="D153" t="s">
        <v>200</v>
      </c>
      <c r="E153" s="38" t="s">
        <v>17</v>
      </c>
      <c r="F153" s="38" t="s">
        <v>13</v>
      </c>
      <c r="G153">
        <v>75</v>
      </c>
      <c r="H153">
        <v>0.75</v>
      </c>
      <c r="I153" s="38" t="s">
        <v>14</v>
      </c>
      <c r="J153" s="38" t="s">
        <v>15</v>
      </c>
    </row>
    <row r="154" spans="1:10" ht="16">
      <c r="A154" s="38">
        <v>153</v>
      </c>
      <c r="B154" s="38">
        <v>15</v>
      </c>
      <c r="C154" s="38" t="s">
        <v>199</v>
      </c>
      <c r="D154" t="s">
        <v>201</v>
      </c>
      <c r="E154" s="38" t="s">
        <v>28</v>
      </c>
      <c r="F154" s="38" t="s">
        <v>13</v>
      </c>
      <c r="G154">
        <v>125</v>
      </c>
      <c r="H154">
        <v>1.25</v>
      </c>
      <c r="I154" s="38" t="s">
        <v>14</v>
      </c>
      <c r="J154" s="38" t="s">
        <v>21</v>
      </c>
    </row>
    <row r="155" spans="1:10" ht="16">
      <c r="A155" s="38">
        <v>154</v>
      </c>
      <c r="B155" s="38">
        <v>15</v>
      </c>
      <c r="C155" s="38" t="s">
        <v>199</v>
      </c>
      <c r="D155" t="s">
        <v>202</v>
      </c>
      <c r="E155" s="38" t="s">
        <v>23</v>
      </c>
      <c r="F155" s="38" t="s">
        <v>13</v>
      </c>
      <c r="G155">
        <v>200</v>
      </c>
      <c r="H155">
        <v>2</v>
      </c>
      <c r="I155" s="38" t="s">
        <v>14</v>
      </c>
      <c r="J155" s="38"/>
    </row>
    <row r="156" spans="1:10" ht="15" customHeight="1">
      <c r="A156" s="38">
        <v>155</v>
      </c>
      <c r="B156" s="38">
        <v>15</v>
      </c>
      <c r="C156" s="38" t="s">
        <v>199</v>
      </c>
      <c r="D156" t="s">
        <v>203</v>
      </c>
      <c r="E156" s="38" t="s">
        <v>44</v>
      </c>
      <c r="F156" s="38" t="s">
        <v>13</v>
      </c>
      <c r="G156">
        <v>100</v>
      </c>
      <c r="H156">
        <v>1</v>
      </c>
      <c r="I156" s="38" t="s">
        <v>14</v>
      </c>
      <c r="J156" s="38"/>
    </row>
    <row r="157" spans="1:10" ht="16">
      <c r="A157" s="38">
        <v>156</v>
      </c>
      <c r="B157" s="38">
        <v>15</v>
      </c>
      <c r="C157" s="38" t="s">
        <v>199</v>
      </c>
      <c r="D157" t="s">
        <v>204</v>
      </c>
      <c r="E157" s="38" t="s">
        <v>28</v>
      </c>
      <c r="F157" s="38" t="s">
        <v>13</v>
      </c>
      <c r="G157">
        <v>200</v>
      </c>
      <c r="H157">
        <v>2</v>
      </c>
      <c r="I157" s="38" t="s">
        <v>14</v>
      </c>
      <c r="J157" s="38" t="s">
        <v>33</v>
      </c>
    </row>
    <row r="158" spans="1:10" ht="16">
      <c r="A158" s="38">
        <v>157</v>
      </c>
      <c r="B158" s="38">
        <v>15</v>
      </c>
      <c r="C158" s="38" t="s">
        <v>199</v>
      </c>
      <c r="D158" t="s">
        <v>205</v>
      </c>
      <c r="E158" s="38" t="s">
        <v>23</v>
      </c>
      <c r="F158" s="38" t="s">
        <v>13</v>
      </c>
      <c r="G158">
        <v>125</v>
      </c>
      <c r="H158">
        <v>1.25</v>
      </c>
      <c r="I158" s="38" t="s">
        <v>14</v>
      </c>
      <c r="J158" s="38" t="s">
        <v>206</v>
      </c>
    </row>
    <row r="159" spans="1:10" ht="16">
      <c r="A159" s="38">
        <v>158</v>
      </c>
      <c r="B159" s="38">
        <v>16</v>
      </c>
      <c r="C159" s="38" t="s">
        <v>207</v>
      </c>
      <c r="D159" t="s">
        <v>208</v>
      </c>
      <c r="E159" s="38" t="s">
        <v>17</v>
      </c>
      <c r="F159" s="38" t="s">
        <v>24</v>
      </c>
      <c r="G159">
        <v>100</v>
      </c>
      <c r="H159">
        <v>1</v>
      </c>
      <c r="I159" s="38" t="s">
        <v>14</v>
      </c>
      <c r="J159" s="38" t="s">
        <v>40</v>
      </c>
    </row>
    <row r="160" spans="1:10" ht="16">
      <c r="A160" s="38">
        <v>159</v>
      </c>
      <c r="B160" s="38">
        <v>16</v>
      </c>
      <c r="C160" s="38" t="s">
        <v>207</v>
      </c>
      <c r="D160" t="s">
        <v>209</v>
      </c>
      <c r="E160" s="38" t="s">
        <v>23</v>
      </c>
      <c r="F160" s="38" t="s">
        <v>24</v>
      </c>
      <c r="G160">
        <v>100</v>
      </c>
      <c r="H160">
        <v>1</v>
      </c>
      <c r="I160" s="38" t="s">
        <v>14</v>
      </c>
      <c r="J160" s="38" t="s">
        <v>33</v>
      </c>
    </row>
    <row r="161" spans="1:10" ht="16">
      <c r="A161" s="38">
        <v>160</v>
      </c>
      <c r="B161" s="38">
        <v>16</v>
      </c>
      <c r="C161" s="38" t="s">
        <v>207</v>
      </c>
      <c r="D161" t="s">
        <v>210</v>
      </c>
      <c r="E161" s="38" t="s">
        <v>17</v>
      </c>
      <c r="F161" s="38" t="s">
        <v>24</v>
      </c>
      <c r="G161">
        <v>200</v>
      </c>
      <c r="H161">
        <v>2</v>
      </c>
      <c r="I161" s="38" t="s">
        <v>14</v>
      </c>
      <c r="J161" s="38" t="s">
        <v>40</v>
      </c>
    </row>
    <row r="162" spans="1:10" ht="16">
      <c r="A162" s="38">
        <v>161</v>
      </c>
      <c r="B162" s="38">
        <v>16</v>
      </c>
      <c r="C162" s="38" t="s">
        <v>207</v>
      </c>
      <c r="D162" t="s">
        <v>211</v>
      </c>
      <c r="E162" s="38" t="s">
        <v>17</v>
      </c>
      <c r="F162" s="38" t="s">
        <v>24</v>
      </c>
      <c r="G162">
        <v>200</v>
      </c>
      <c r="H162">
        <v>2</v>
      </c>
      <c r="I162" s="38" t="s">
        <v>14</v>
      </c>
      <c r="J162" s="38" t="s">
        <v>37</v>
      </c>
    </row>
    <row r="163" spans="1:10" ht="16">
      <c r="A163" s="38">
        <v>162</v>
      </c>
      <c r="B163" s="38">
        <v>16</v>
      </c>
      <c r="C163" s="38" t="s">
        <v>207</v>
      </c>
      <c r="D163" t="s">
        <v>212</v>
      </c>
      <c r="E163" s="38" t="s">
        <v>64</v>
      </c>
      <c r="F163" s="38" t="s">
        <v>24</v>
      </c>
      <c r="G163">
        <v>200</v>
      </c>
      <c r="H163">
        <v>2</v>
      </c>
      <c r="I163" s="38" t="s">
        <v>14</v>
      </c>
      <c r="J163" s="38" t="s">
        <v>21</v>
      </c>
    </row>
    <row r="164" spans="1:10" ht="16">
      <c r="A164" s="38">
        <v>163</v>
      </c>
      <c r="B164" s="38">
        <v>16</v>
      </c>
      <c r="C164" s="38" t="s">
        <v>207</v>
      </c>
      <c r="D164" t="s">
        <v>213</v>
      </c>
      <c r="E164" s="38" t="s">
        <v>17</v>
      </c>
      <c r="F164" s="31" t="s">
        <v>24</v>
      </c>
      <c r="G164">
        <v>150</v>
      </c>
      <c r="H164">
        <v>1.5</v>
      </c>
      <c r="I164" s="38" t="s">
        <v>14</v>
      </c>
      <c r="J164" t="s">
        <v>19</v>
      </c>
    </row>
    <row r="165" spans="1:10" ht="16">
      <c r="A165" s="38">
        <v>164</v>
      </c>
      <c r="B165" s="38">
        <v>16</v>
      </c>
      <c r="C165" s="38" t="s">
        <v>207</v>
      </c>
      <c r="D165" t="s">
        <v>214</v>
      </c>
      <c r="E165" s="38" t="s">
        <v>17</v>
      </c>
      <c r="F165" s="38" t="s">
        <v>24</v>
      </c>
      <c r="G165">
        <v>200</v>
      </c>
      <c r="H165">
        <v>2</v>
      </c>
      <c r="I165" s="38" t="s">
        <v>14</v>
      </c>
      <c r="J165" s="38" t="s">
        <v>49</v>
      </c>
    </row>
    <row r="166" spans="1:10" ht="16">
      <c r="A166" s="38">
        <v>165</v>
      </c>
      <c r="B166" s="31">
        <v>16</v>
      </c>
      <c r="C166" s="31" t="s">
        <v>207</v>
      </c>
      <c r="D166" s="31" t="s">
        <v>215</v>
      </c>
      <c r="E166" s="31" t="s">
        <v>17</v>
      </c>
      <c r="F166" s="38" t="s">
        <v>24</v>
      </c>
      <c r="G166">
        <v>200</v>
      </c>
      <c r="H166">
        <v>2</v>
      </c>
      <c r="I166" s="38" t="s">
        <v>14</v>
      </c>
      <c r="J166" s="38" t="s">
        <v>37</v>
      </c>
    </row>
    <row r="167" spans="1:10" ht="16">
      <c r="A167" s="38">
        <v>166</v>
      </c>
      <c r="B167" s="38">
        <v>16</v>
      </c>
      <c r="C167" s="38" t="s">
        <v>207</v>
      </c>
      <c r="D167" t="s">
        <v>216</v>
      </c>
      <c r="E167" s="38" t="s">
        <v>28</v>
      </c>
      <c r="F167" s="38" t="s">
        <v>24</v>
      </c>
      <c r="G167">
        <v>125</v>
      </c>
      <c r="H167">
        <v>1.25</v>
      </c>
      <c r="I167" s="38" t="s">
        <v>14</v>
      </c>
      <c r="J167" s="38" t="s">
        <v>25</v>
      </c>
    </row>
    <row r="168" spans="1:10" ht="16">
      <c r="A168" s="38">
        <v>167</v>
      </c>
      <c r="B168" s="38">
        <v>16</v>
      </c>
      <c r="C168" s="38" t="s">
        <v>207</v>
      </c>
      <c r="D168" t="s">
        <v>217</v>
      </c>
      <c r="E168" s="38" t="s">
        <v>48</v>
      </c>
      <c r="F168" s="38" t="s">
        <v>24</v>
      </c>
      <c r="G168">
        <v>75</v>
      </c>
      <c r="H168">
        <v>0.75</v>
      </c>
      <c r="I168" s="38" t="s">
        <v>14</v>
      </c>
      <c r="J168" s="38" t="s">
        <v>19</v>
      </c>
    </row>
    <row r="169" spans="1:10" ht="16">
      <c r="A169" s="38">
        <v>168</v>
      </c>
      <c r="B169" s="38">
        <v>16</v>
      </c>
      <c r="C169" s="38" t="s">
        <v>207</v>
      </c>
      <c r="D169" t="s">
        <v>218</v>
      </c>
      <c r="E169" s="38" t="s">
        <v>28</v>
      </c>
      <c r="F169" s="38" t="s">
        <v>24</v>
      </c>
      <c r="G169">
        <v>150</v>
      </c>
      <c r="H169">
        <v>1.5</v>
      </c>
      <c r="I169" s="38" t="s">
        <v>14</v>
      </c>
      <c r="J169" s="38"/>
    </row>
    <row r="170" spans="1:10" ht="16">
      <c r="A170" s="38">
        <v>169</v>
      </c>
      <c r="B170" s="38">
        <v>17</v>
      </c>
      <c r="C170" s="38" t="s">
        <v>219</v>
      </c>
      <c r="D170" t="s">
        <v>220</v>
      </c>
      <c r="E170" s="38" t="s">
        <v>48</v>
      </c>
      <c r="F170" s="38" t="s">
        <v>24</v>
      </c>
      <c r="G170">
        <v>75</v>
      </c>
      <c r="H170">
        <v>0.75</v>
      </c>
      <c r="I170" s="38" t="s">
        <v>14</v>
      </c>
      <c r="J170" s="38" t="s">
        <v>15</v>
      </c>
    </row>
    <row r="171" spans="1:10" ht="16">
      <c r="A171" s="38">
        <v>170</v>
      </c>
      <c r="B171" s="38">
        <v>17</v>
      </c>
      <c r="C171" s="38" t="s">
        <v>219</v>
      </c>
      <c r="D171" t="s">
        <v>221</v>
      </c>
      <c r="E171" s="38" t="s">
        <v>44</v>
      </c>
      <c r="F171" s="38" t="s">
        <v>24</v>
      </c>
      <c r="G171">
        <v>200</v>
      </c>
      <c r="H171">
        <v>2</v>
      </c>
      <c r="I171" s="38" t="s">
        <v>14</v>
      </c>
      <c r="J171" s="38"/>
    </row>
    <row r="172" spans="1:10" ht="16">
      <c r="A172" s="38">
        <v>171</v>
      </c>
      <c r="B172" s="38">
        <v>17</v>
      </c>
      <c r="C172" s="38" t="s">
        <v>219</v>
      </c>
      <c r="D172" t="s">
        <v>222</v>
      </c>
      <c r="E172" s="38" t="s">
        <v>23</v>
      </c>
      <c r="F172" s="38" t="s">
        <v>24</v>
      </c>
      <c r="G172">
        <v>200</v>
      </c>
      <c r="H172">
        <v>2</v>
      </c>
      <c r="I172" s="38" t="s">
        <v>14</v>
      </c>
      <c r="J172" s="38"/>
    </row>
    <row r="173" spans="1:10" ht="16">
      <c r="A173" s="38">
        <v>172</v>
      </c>
      <c r="B173" s="38">
        <v>17</v>
      </c>
      <c r="C173" s="38" t="s">
        <v>219</v>
      </c>
      <c r="D173" t="s">
        <v>223</v>
      </c>
      <c r="E173" s="38" t="s">
        <v>48</v>
      </c>
      <c r="F173" s="38" t="s">
        <v>24</v>
      </c>
      <c r="G173">
        <v>75</v>
      </c>
      <c r="H173">
        <v>0.75</v>
      </c>
      <c r="I173" s="38" t="s">
        <v>14</v>
      </c>
      <c r="J173" s="38" t="s">
        <v>37</v>
      </c>
    </row>
    <row r="174" spans="1:10" ht="16">
      <c r="A174" s="38">
        <v>173</v>
      </c>
      <c r="B174" s="38">
        <v>17</v>
      </c>
      <c r="C174" s="38" t="s">
        <v>219</v>
      </c>
      <c r="D174" t="s">
        <v>224</v>
      </c>
      <c r="E174" s="38" t="s">
        <v>12</v>
      </c>
      <c r="F174" s="38" t="s">
        <v>24</v>
      </c>
      <c r="G174">
        <v>30</v>
      </c>
      <c r="H174">
        <v>0.3</v>
      </c>
      <c r="I174" s="38" t="s">
        <v>117</v>
      </c>
      <c r="J174" s="38" t="s">
        <v>21</v>
      </c>
    </row>
    <row r="175" spans="1:10" ht="16">
      <c r="A175" s="38">
        <v>174</v>
      </c>
      <c r="B175" s="38">
        <v>17</v>
      </c>
      <c r="C175" s="38" t="s">
        <v>219</v>
      </c>
      <c r="D175" t="s">
        <v>225</v>
      </c>
      <c r="E175" s="38" t="s">
        <v>106</v>
      </c>
      <c r="F175" s="38" t="s">
        <v>24</v>
      </c>
      <c r="G175">
        <v>30</v>
      </c>
      <c r="H175">
        <v>0.3</v>
      </c>
      <c r="I175" s="38" t="s">
        <v>117</v>
      </c>
      <c r="J175" s="38" t="s">
        <v>21</v>
      </c>
    </row>
    <row r="176" spans="1:10" ht="16">
      <c r="A176" s="38">
        <v>175</v>
      </c>
      <c r="B176" s="38">
        <v>18</v>
      </c>
      <c r="C176" s="38" t="s">
        <v>226</v>
      </c>
      <c r="D176" t="s">
        <v>227</v>
      </c>
      <c r="E176" s="38" t="s">
        <v>17</v>
      </c>
      <c r="F176" s="38" t="s">
        <v>18</v>
      </c>
      <c r="G176">
        <v>30</v>
      </c>
      <c r="H176">
        <v>0.3</v>
      </c>
      <c r="I176" s="38" t="s">
        <v>117</v>
      </c>
      <c r="J176" s="38"/>
    </row>
    <row r="177" spans="1:10" ht="16">
      <c r="A177" s="38">
        <v>176</v>
      </c>
      <c r="B177" s="38">
        <v>18</v>
      </c>
      <c r="C177" s="38" t="s">
        <v>226</v>
      </c>
      <c r="D177" t="s">
        <v>228</v>
      </c>
      <c r="E177" s="38" t="s">
        <v>17</v>
      </c>
      <c r="F177" s="38" t="s">
        <v>18</v>
      </c>
      <c r="G177">
        <v>30</v>
      </c>
      <c r="H177">
        <v>0.3</v>
      </c>
      <c r="I177" s="38" t="s">
        <v>117</v>
      </c>
      <c r="J177" s="38" t="s">
        <v>15</v>
      </c>
    </row>
    <row r="178" spans="1:10" ht="16">
      <c r="A178" s="38">
        <v>177</v>
      </c>
      <c r="B178" s="38">
        <v>18</v>
      </c>
      <c r="C178" s="38" t="s">
        <v>226</v>
      </c>
      <c r="D178" t="s">
        <v>229</v>
      </c>
      <c r="E178" s="38" t="s">
        <v>17</v>
      </c>
      <c r="F178" s="38" t="s">
        <v>18</v>
      </c>
      <c r="G178">
        <v>30</v>
      </c>
      <c r="H178">
        <v>0.3</v>
      </c>
      <c r="I178" s="38" t="s">
        <v>117</v>
      </c>
      <c r="J178" s="38"/>
    </row>
    <row r="179" spans="1:10" ht="15" customHeight="1">
      <c r="A179" s="38">
        <v>178</v>
      </c>
      <c r="B179" s="38">
        <v>18</v>
      </c>
      <c r="C179" s="38" t="s">
        <v>226</v>
      </c>
      <c r="D179" t="s">
        <v>230</v>
      </c>
      <c r="E179" s="38" t="s">
        <v>17</v>
      </c>
      <c r="F179" s="38" t="s">
        <v>18</v>
      </c>
      <c r="G179">
        <v>30</v>
      </c>
      <c r="H179">
        <v>0.3</v>
      </c>
      <c r="I179" s="38" t="s">
        <v>117</v>
      </c>
      <c r="J179" s="38"/>
    </row>
    <row r="180" spans="1:10" ht="16">
      <c r="A180" s="38">
        <v>179</v>
      </c>
      <c r="B180" s="38">
        <v>18</v>
      </c>
      <c r="C180" s="38" t="s">
        <v>226</v>
      </c>
      <c r="D180" t="s">
        <v>231</v>
      </c>
      <c r="E180" s="38" t="s">
        <v>17</v>
      </c>
      <c r="F180" s="38" t="s">
        <v>18</v>
      </c>
      <c r="G180">
        <v>30</v>
      </c>
      <c r="H180">
        <v>0.3</v>
      </c>
      <c r="I180" s="38" t="s">
        <v>117</v>
      </c>
      <c r="J180" s="38" t="s">
        <v>33</v>
      </c>
    </row>
    <row r="181" spans="1:10" ht="16">
      <c r="A181" s="38">
        <v>180</v>
      </c>
      <c r="B181" s="38">
        <v>18</v>
      </c>
      <c r="C181" s="38" t="s">
        <v>226</v>
      </c>
      <c r="D181" t="s">
        <v>232</v>
      </c>
      <c r="E181" s="38" t="s">
        <v>17</v>
      </c>
      <c r="F181" s="38" t="s">
        <v>18</v>
      </c>
      <c r="G181">
        <v>30</v>
      </c>
      <c r="H181">
        <v>0.3</v>
      </c>
      <c r="I181" s="38" t="s">
        <v>117</v>
      </c>
      <c r="J181" s="38"/>
    </row>
    <row r="182" spans="1:10" ht="16">
      <c r="A182" s="38">
        <v>181</v>
      </c>
      <c r="B182" s="38">
        <v>18</v>
      </c>
      <c r="C182" s="38" t="s">
        <v>226</v>
      </c>
      <c r="D182" t="s">
        <v>233</v>
      </c>
      <c r="E182" s="38" t="s">
        <v>17</v>
      </c>
      <c r="F182" s="38" t="s">
        <v>18</v>
      </c>
      <c r="G182">
        <v>30</v>
      </c>
      <c r="H182">
        <v>0.3</v>
      </c>
      <c r="I182" s="38" t="s">
        <v>117</v>
      </c>
      <c r="J182" s="38" t="s">
        <v>40</v>
      </c>
    </row>
    <row r="183" spans="1:10" ht="16">
      <c r="A183" s="38">
        <v>182</v>
      </c>
      <c r="B183" s="38">
        <v>18</v>
      </c>
      <c r="C183" s="38" t="s">
        <v>226</v>
      </c>
      <c r="D183" t="s">
        <v>234</v>
      </c>
      <c r="E183" s="38" t="s">
        <v>17</v>
      </c>
      <c r="F183" s="38" t="s">
        <v>18</v>
      </c>
      <c r="G183">
        <v>30</v>
      </c>
      <c r="H183">
        <v>0.3</v>
      </c>
      <c r="I183" s="38" t="s">
        <v>117</v>
      </c>
      <c r="J183" s="38" t="s">
        <v>30</v>
      </c>
    </row>
    <row r="184" spans="1:10" ht="16">
      <c r="A184" s="38">
        <v>183</v>
      </c>
      <c r="B184" s="38">
        <v>19</v>
      </c>
      <c r="C184" s="38" t="s">
        <v>235</v>
      </c>
      <c r="D184" t="s">
        <v>236</v>
      </c>
      <c r="E184" s="38" t="s">
        <v>17</v>
      </c>
      <c r="F184" s="38" t="s">
        <v>35</v>
      </c>
      <c r="G184">
        <v>30</v>
      </c>
      <c r="H184">
        <v>0.3</v>
      </c>
      <c r="I184" s="38" t="s">
        <v>117</v>
      </c>
      <c r="J184" s="38" t="s">
        <v>46</v>
      </c>
    </row>
    <row r="185" spans="1:10" ht="16">
      <c r="A185" s="38">
        <v>184</v>
      </c>
      <c r="B185" s="38">
        <v>19</v>
      </c>
      <c r="C185" s="38" t="s">
        <v>235</v>
      </c>
      <c r="D185" t="s">
        <v>237</v>
      </c>
      <c r="E185" s="38" t="s">
        <v>17</v>
      </c>
      <c r="F185" s="38" t="s">
        <v>35</v>
      </c>
      <c r="G185">
        <v>30</v>
      </c>
      <c r="H185">
        <v>0.3</v>
      </c>
      <c r="I185" s="38" t="s">
        <v>117</v>
      </c>
      <c r="J185" s="38" t="s">
        <v>49</v>
      </c>
    </row>
    <row r="186" spans="1:10" ht="16">
      <c r="A186" s="38">
        <v>185</v>
      </c>
      <c r="B186" s="38">
        <v>19</v>
      </c>
      <c r="C186" s="38" t="s">
        <v>235</v>
      </c>
      <c r="D186" t="s">
        <v>238</v>
      </c>
      <c r="E186" s="38" t="s">
        <v>17</v>
      </c>
      <c r="F186" s="38" t="s">
        <v>35</v>
      </c>
      <c r="G186">
        <v>30</v>
      </c>
      <c r="H186">
        <v>0.3</v>
      </c>
      <c r="I186" s="38" t="s">
        <v>117</v>
      </c>
      <c r="J186" s="38" t="s">
        <v>40</v>
      </c>
    </row>
    <row r="187" spans="1:10" ht="16">
      <c r="A187" s="38">
        <v>186</v>
      </c>
      <c r="B187" s="38">
        <v>19</v>
      </c>
      <c r="C187" s="38" t="s">
        <v>235</v>
      </c>
      <c r="D187" t="s">
        <v>239</v>
      </c>
      <c r="E187" s="38" t="s">
        <v>17</v>
      </c>
      <c r="F187" s="38" t="s">
        <v>35</v>
      </c>
      <c r="G187">
        <v>30</v>
      </c>
      <c r="H187">
        <v>0.3</v>
      </c>
      <c r="I187" s="38" t="s">
        <v>117</v>
      </c>
      <c r="J187" s="38" t="s">
        <v>19</v>
      </c>
    </row>
    <row r="188" spans="1:10" ht="16">
      <c r="A188" s="38">
        <v>187</v>
      </c>
      <c r="B188" s="38">
        <v>19</v>
      </c>
      <c r="C188" s="38" t="s">
        <v>235</v>
      </c>
      <c r="D188" t="s">
        <v>240</v>
      </c>
      <c r="E188" s="38" t="s">
        <v>17</v>
      </c>
      <c r="F188" s="38" t="s">
        <v>35</v>
      </c>
      <c r="G188">
        <v>30</v>
      </c>
      <c r="H188">
        <v>0.3</v>
      </c>
      <c r="I188" s="38" t="s">
        <v>117</v>
      </c>
      <c r="J188" s="38" t="s">
        <v>25</v>
      </c>
    </row>
    <row r="189" spans="1:10" ht="16">
      <c r="A189" s="38">
        <v>188</v>
      </c>
      <c r="B189" s="38">
        <v>19</v>
      </c>
      <c r="C189" s="38" t="s">
        <v>235</v>
      </c>
      <c r="D189" t="s">
        <v>241</v>
      </c>
      <c r="E189" s="38" t="s">
        <v>17</v>
      </c>
      <c r="F189" s="38" t="s">
        <v>35</v>
      </c>
      <c r="G189">
        <v>30</v>
      </c>
      <c r="H189">
        <v>0.3</v>
      </c>
      <c r="I189" s="38" t="s">
        <v>117</v>
      </c>
      <c r="J189" s="38" t="s">
        <v>37</v>
      </c>
    </row>
    <row r="190" spans="1:10" ht="16">
      <c r="A190" s="38">
        <v>189</v>
      </c>
      <c r="B190" s="38">
        <v>19</v>
      </c>
      <c r="C190" s="38" t="s">
        <v>235</v>
      </c>
      <c r="D190" t="s">
        <v>242</v>
      </c>
      <c r="E190" s="38" t="s">
        <v>17</v>
      </c>
      <c r="F190" s="38" t="s">
        <v>13</v>
      </c>
      <c r="G190">
        <v>30</v>
      </c>
      <c r="H190">
        <v>0.3</v>
      </c>
      <c r="I190" s="38" t="s">
        <v>117</v>
      </c>
      <c r="J190" s="38" t="s">
        <v>33</v>
      </c>
    </row>
    <row r="191" spans="1:10" ht="16">
      <c r="A191" s="38">
        <v>190</v>
      </c>
      <c r="B191" s="38">
        <v>19</v>
      </c>
      <c r="C191" s="38" t="s">
        <v>235</v>
      </c>
      <c r="D191" t="s">
        <v>243</v>
      </c>
      <c r="E191" s="38" t="s">
        <v>17</v>
      </c>
      <c r="F191" s="38" t="s">
        <v>13</v>
      </c>
      <c r="G191">
        <v>30</v>
      </c>
      <c r="H191">
        <v>0.3</v>
      </c>
      <c r="I191" s="38" t="s">
        <v>117</v>
      </c>
      <c r="J191" s="38"/>
    </row>
    <row r="192" spans="1:10" ht="16">
      <c r="A192" s="38">
        <v>191</v>
      </c>
      <c r="B192" s="38">
        <v>20</v>
      </c>
      <c r="C192" s="38" t="s">
        <v>244</v>
      </c>
      <c r="D192" t="s">
        <v>245</v>
      </c>
      <c r="E192" s="38" t="s">
        <v>17</v>
      </c>
      <c r="F192" s="38" t="s">
        <v>13</v>
      </c>
      <c r="G192">
        <v>30</v>
      </c>
      <c r="H192">
        <v>0.3</v>
      </c>
      <c r="I192" s="38" t="s">
        <v>117</v>
      </c>
      <c r="J192" s="38" t="s">
        <v>40</v>
      </c>
    </row>
    <row r="193" spans="1:10" ht="16">
      <c r="A193" s="38">
        <v>192</v>
      </c>
      <c r="B193" s="38">
        <v>20</v>
      </c>
      <c r="C193" s="38" t="s">
        <v>244</v>
      </c>
      <c r="D193" t="s">
        <v>246</v>
      </c>
      <c r="E193" s="38" t="s">
        <v>17</v>
      </c>
      <c r="F193" s="38" t="s">
        <v>13</v>
      </c>
      <c r="G193">
        <v>30</v>
      </c>
      <c r="H193">
        <v>0.3</v>
      </c>
      <c r="I193" s="38" t="s">
        <v>117</v>
      </c>
      <c r="J193" s="38" t="s">
        <v>30</v>
      </c>
    </row>
    <row r="194" spans="1:10" ht="16">
      <c r="A194" s="38">
        <v>193</v>
      </c>
      <c r="B194" s="38">
        <v>20</v>
      </c>
      <c r="C194" s="38" t="s">
        <v>244</v>
      </c>
      <c r="D194" t="s">
        <v>247</v>
      </c>
      <c r="E194" s="38" t="s">
        <v>17</v>
      </c>
      <c r="F194" s="38" t="s">
        <v>13</v>
      </c>
      <c r="G194">
        <v>50</v>
      </c>
      <c r="H194">
        <v>0.5</v>
      </c>
      <c r="I194" s="38" t="s">
        <v>117</v>
      </c>
      <c r="J194" s="38" t="s">
        <v>15</v>
      </c>
    </row>
    <row r="195" spans="1:10" ht="16">
      <c r="A195" s="38">
        <v>194</v>
      </c>
      <c r="B195" s="38">
        <v>20</v>
      </c>
      <c r="C195" s="38" t="s">
        <v>244</v>
      </c>
      <c r="D195" t="s">
        <v>248</v>
      </c>
      <c r="E195" s="38" t="s">
        <v>17</v>
      </c>
      <c r="F195" s="38" t="s">
        <v>13</v>
      </c>
      <c r="G195">
        <v>30</v>
      </c>
      <c r="H195">
        <v>0.3</v>
      </c>
      <c r="I195" s="38" t="s">
        <v>117</v>
      </c>
      <c r="J195" s="38" t="s">
        <v>15</v>
      </c>
    </row>
    <row r="196" spans="1:10" ht="16">
      <c r="A196" s="38">
        <v>195</v>
      </c>
      <c r="B196" s="38">
        <v>20</v>
      </c>
      <c r="C196" s="38" t="s">
        <v>244</v>
      </c>
      <c r="D196" t="s">
        <v>249</v>
      </c>
      <c r="E196" s="38" t="s">
        <v>12</v>
      </c>
      <c r="F196" s="38" t="s">
        <v>13</v>
      </c>
      <c r="G196">
        <v>30</v>
      </c>
      <c r="H196">
        <v>0.3</v>
      </c>
      <c r="I196" s="38" t="s">
        <v>117</v>
      </c>
      <c r="J196" s="38" t="s">
        <v>49</v>
      </c>
    </row>
    <row r="197" spans="1:10" ht="16">
      <c r="A197" s="38">
        <v>196</v>
      </c>
      <c r="B197" s="38">
        <v>20</v>
      </c>
      <c r="C197" s="38" t="s">
        <v>244</v>
      </c>
      <c r="D197" t="s">
        <v>250</v>
      </c>
      <c r="E197" s="38" t="s">
        <v>17</v>
      </c>
      <c r="F197" s="38" t="s">
        <v>13</v>
      </c>
      <c r="G197">
        <v>30</v>
      </c>
      <c r="H197">
        <v>0.3</v>
      </c>
      <c r="I197" s="38" t="s">
        <v>117</v>
      </c>
      <c r="J197" s="38" t="s">
        <v>49</v>
      </c>
    </row>
    <row r="198" spans="1:10" ht="16">
      <c r="A198" s="38">
        <v>197</v>
      </c>
      <c r="B198" s="38">
        <v>20</v>
      </c>
      <c r="C198" s="38" t="s">
        <v>244</v>
      </c>
      <c r="D198" t="s">
        <v>251</v>
      </c>
      <c r="E198" s="38" t="s">
        <v>17</v>
      </c>
      <c r="F198" s="38" t="s">
        <v>13</v>
      </c>
      <c r="G198">
        <v>30</v>
      </c>
      <c r="H198">
        <v>0.3</v>
      </c>
      <c r="I198" s="38" t="s">
        <v>117</v>
      </c>
      <c r="J198" s="38" t="s">
        <v>33</v>
      </c>
    </row>
    <row r="199" spans="1:10" ht="16">
      <c r="A199" s="38">
        <v>198</v>
      </c>
      <c r="B199" s="38">
        <v>21</v>
      </c>
      <c r="C199" s="38" t="s">
        <v>252</v>
      </c>
      <c r="D199" t="s">
        <v>253</v>
      </c>
      <c r="E199" s="38" t="s">
        <v>17</v>
      </c>
      <c r="F199" s="38" t="s">
        <v>24</v>
      </c>
      <c r="G199">
        <v>30</v>
      </c>
      <c r="H199">
        <v>0.3</v>
      </c>
      <c r="I199" s="38" t="s">
        <v>117</v>
      </c>
      <c r="J199" s="38" t="s">
        <v>19</v>
      </c>
    </row>
    <row r="200" spans="1:10" ht="16">
      <c r="A200" s="38">
        <v>199</v>
      </c>
      <c r="B200" s="38">
        <v>21</v>
      </c>
      <c r="C200" s="38" t="s">
        <v>252</v>
      </c>
      <c r="D200" t="s">
        <v>254</v>
      </c>
      <c r="E200" s="38" t="s">
        <v>17</v>
      </c>
      <c r="F200" s="38" t="s">
        <v>24</v>
      </c>
      <c r="G200">
        <v>30</v>
      </c>
      <c r="H200">
        <v>0.3</v>
      </c>
      <c r="I200" s="38" t="s">
        <v>117</v>
      </c>
      <c r="J200" s="38" t="s">
        <v>25</v>
      </c>
    </row>
    <row r="201" spans="1:10" ht="16">
      <c r="A201" s="38">
        <v>200</v>
      </c>
      <c r="B201" s="38">
        <v>21</v>
      </c>
      <c r="C201" s="38" t="s">
        <v>252</v>
      </c>
      <c r="D201" t="s">
        <v>255</v>
      </c>
      <c r="E201" s="38" t="s">
        <v>17</v>
      </c>
      <c r="F201" s="38" t="s">
        <v>24</v>
      </c>
      <c r="G201">
        <v>30</v>
      </c>
      <c r="H201">
        <v>0.3</v>
      </c>
      <c r="I201" s="38" t="s">
        <v>117</v>
      </c>
      <c r="J201" s="38" t="s">
        <v>40</v>
      </c>
    </row>
    <row r="202" spans="1:10" ht="16">
      <c r="A202" s="38">
        <v>201</v>
      </c>
      <c r="B202" s="38">
        <v>21</v>
      </c>
      <c r="C202" s="38" t="s">
        <v>252</v>
      </c>
      <c r="D202" t="s">
        <v>256</v>
      </c>
      <c r="E202" s="38" t="s">
        <v>17</v>
      </c>
      <c r="F202" s="38" t="s">
        <v>24</v>
      </c>
      <c r="G202">
        <v>30</v>
      </c>
      <c r="H202">
        <v>0.3</v>
      </c>
      <c r="I202" s="38" t="s">
        <v>117</v>
      </c>
      <c r="J202" s="38" t="s">
        <v>49</v>
      </c>
    </row>
    <row r="203" spans="1:10" ht="16">
      <c r="A203" s="38">
        <v>202</v>
      </c>
      <c r="B203" s="38">
        <v>21</v>
      </c>
      <c r="C203" s="38" t="s">
        <v>252</v>
      </c>
      <c r="D203" t="s">
        <v>257</v>
      </c>
      <c r="E203" s="38" t="s">
        <v>17</v>
      </c>
      <c r="F203" s="38" t="s">
        <v>24</v>
      </c>
      <c r="G203">
        <v>30</v>
      </c>
      <c r="H203">
        <v>0.3</v>
      </c>
      <c r="I203" s="38" t="s">
        <v>117</v>
      </c>
      <c r="J203" s="38" t="s">
        <v>30</v>
      </c>
    </row>
    <row r="204" spans="1:10" ht="16">
      <c r="A204" s="38">
        <v>203</v>
      </c>
      <c r="B204" s="38">
        <v>21</v>
      </c>
      <c r="C204" s="38" t="s">
        <v>252</v>
      </c>
      <c r="D204" t="s">
        <v>258</v>
      </c>
      <c r="E204" s="38" t="s">
        <v>17</v>
      </c>
      <c r="F204" s="38" t="s">
        <v>24</v>
      </c>
      <c r="G204">
        <v>30</v>
      </c>
      <c r="H204">
        <v>0.3</v>
      </c>
      <c r="I204" s="38" t="s">
        <v>117</v>
      </c>
      <c r="J204" s="38"/>
    </row>
    <row r="205" spans="1:10" ht="16">
      <c r="A205" s="38">
        <v>204</v>
      </c>
      <c r="B205" s="38">
        <v>21</v>
      </c>
      <c r="C205" s="38" t="s">
        <v>252</v>
      </c>
      <c r="D205" t="s">
        <v>259</v>
      </c>
      <c r="E205" s="38" t="s">
        <v>17</v>
      </c>
      <c r="F205" s="38" t="s">
        <v>24</v>
      </c>
      <c r="G205">
        <v>30</v>
      </c>
      <c r="H205">
        <v>0.3</v>
      </c>
      <c r="I205" s="38" t="s">
        <v>117</v>
      </c>
      <c r="J205" s="38" t="s">
        <v>25</v>
      </c>
    </row>
    <row r="206" spans="1:10" ht="16">
      <c r="A206" s="38">
        <v>205</v>
      </c>
      <c r="B206" s="38">
        <v>22</v>
      </c>
      <c r="C206" s="38" t="s">
        <v>260</v>
      </c>
      <c r="D206" t="s">
        <v>261</v>
      </c>
      <c r="E206" s="38" t="s">
        <v>17</v>
      </c>
      <c r="F206" s="38" t="s">
        <v>24</v>
      </c>
      <c r="G206">
        <v>30</v>
      </c>
      <c r="H206">
        <v>0.3</v>
      </c>
      <c r="I206" s="38" t="s">
        <v>117</v>
      </c>
      <c r="J206" s="38" t="s">
        <v>40</v>
      </c>
    </row>
    <row r="207" spans="1:10" ht="16">
      <c r="A207" s="38">
        <v>206</v>
      </c>
      <c r="B207" s="38">
        <v>22</v>
      </c>
      <c r="C207" s="38" t="s">
        <v>260</v>
      </c>
      <c r="D207" t="s">
        <v>262</v>
      </c>
      <c r="E207" s="38" t="s">
        <v>17</v>
      </c>
      <c r="F207" s="38" t="s">
        <v>24</v>
      </c>
      <c r="G207">
        <v>30</v>
      </c>
      <c r="H207">
        <v>0.3</v>
      </c>
      <c r="I207" s="38" t="s">
        <v>117</v>
      </c>
      <c r="J207" s="38" t="s">
        <v>46</v>
      </c>
    </row>
    <row r="208" spans="1:10" ht="16">
      <c r="A208" s="38">
        <v>207</v>
      </c>
      <c r="B208" s="38">
        <v>22</v>
      </c>
      <c r="C208" s="38" t="s">
        <v>260</v>
      </c>
      <c r="D208" t="s">
        <v>263</v>
      </c>
      <c r="E208" s="38" t="s">
        <v>17</v>
      </c>
      <c r="F208" s="38" t="s">
        <v>24</v>
      </c>
      <c r="G208">
        <v>30</v>
      </c>
      <c r="H208">
        <v>0.3</v>
      </c>
      <c r="I208" s="38" t="s">
        <v>117</v>
      </c>
      <c r="J208" s="38"/>
    </row>
    <row r="209" spans="1:10" ht="16">
      <c r="A209" s="38">
        <v>208</v>
      </c>
      <c r="B209" s="38">
        <v>22</v>
      </c>
      <c r="C209" s="38" t="s">
        <v>260</v>
      </c>
      <c r="D209" t="s">
        <v>264</v>
      </c>
      <c r="E209" s="38" t="s">
        <v>17</v>
      </c>
      <c r="F209" s="38" t="s">
        <v>24</v>
      </c>
      <c r="G209">
        <v>30</v>
      </c>
      <c r="H209">
        <v>0.3</v>
      </c>
      <c r="I209" s="38" t="s">
        <v>117</v>
      </c>
      <c r="J209" s="38" t="s">
        <v>33</v>
      </c>
    </row>
    <row r="210" spans="1:10" ht="16">
      <c r="A210" s="38">
        <v>209</v>
      </c>
      <c r="B210" s="38">
        <v>22</v>
      </c>
      <c r="C210" s="38" t="s">
        <v>260</v>
      </c>
      <c r="D210" t="s">
        <v>265</v>
      </c>
      <c r="E210" s="38" t="s">
        <v>17</v>
      </c>
      <c r="F210" s="38" t="s">
        <v>24</v>
      </c>
      <c r="G210">
        <v>30</v>
      </c>
      <c r="H210">
        <v>0.3</v>
      </c>
      <c r="I210" s="38" t="s">
        <v>117</v>
      </c>
      <c r="J210" s="38" t="s">
        <v>37</v>
      </c>
    </row>
    <row r="211" spans="1:10" ht="16">
      <c r="A211" s="38">
        <v>210</v>
      </c>
      <c r="B211" s="38">
        <v>22</v>
      </c>
      <c r="C211" s="38" t="s">
        <v>260</v>
      </c>
      <c r="D211" t="s">
        <v>266</v>
      </c>
      <c r="E211" s="38" t="s">
        <v>17</v>
      </c>
      <c r="F211" s="38" t="s">
        <v>24</v>
      </c>
      <c r="G211">
        <v>30</v>
      </c>
      <c r="H211">
        <v>0.3</v>
      </c>
      <c r="I211" s="38" t="s">
        <v>14</v>
      </c>
      <c r="J211" s="38"/>
    </row>
    <row r="212" spans="1:10" ht="16">
      <c r="A212" s="38">
        <v>211</v>
      </c>
      <c r="B212" s="38">
        <v>22</v>
      </c>
      <c r="C212" s="38" t="s">
        <v>260</v>
      </c>
      <c r="D212" t="s">
        <v>267</v>
      </c>
      <c r="E212" s="38" t="s">
        <v>17</v>
      </c>
      <c r="F212" s="38" t="s">
        <v>24</v>
      </c>
      <c r="G212">
        <v>75</v>
      </c>
      <c r="H212">
        <v>0.75</v>
      </c>
      <c r="I212" s="38" t="s">
        <v>14</v>
      </c>
      <c r="J212" s="38" t="s">
        <v>30</v>
      </c>
    </row>
    <row r="213" spans="1:10" ht="16">
      <c r="A213" s="38">
        <v>212</v>
      </c>
      <c r="B213" s="38">
        <v>23</v>
      </c>
      <c r="C213" s="38" t="s">
        <v>268</v>
      </c>
      <c r="D213" t="s">
        <v>269</v>
      </c>
      <c r="E213" s="38" t="s">
        <v>64</v>
      </c>
      <c r="F213" s="38" t="s">
        <v>18</v>
      </c>
      <c r="G213">
        <v>200</v>
      </c>
      <c r="H213">
        <v>2</v>
      </c>
      <c r="I213" s="38" t="s">
        <v>14</v>
      </c>
      <c r="J213" s="38"/>
    </row>
    <row r="214" spans="1:10" ht="16">
      <c r="A214" s="38">
        <v>213</v>
      </c>
      <c r="B214" s="38">
        <v>23</v>
      </c>
      <c r="C214" s="38" t="s">
        <v>268</v>
      </c>
      <c r="D214" t="s">
        <v>270</v>
      </c>
      <c r="E214" s="38" t="s">
        <v>23</v>
      </c>
      <c r="F214" s="38" t="s">
        <v>18</v>
      </c>
      <c r="G214">
        <v>75</v>
      </c>
      <c r="H214">
        <v>0.75</v>
      </c>
      <c r="I214" s="38" t="s">
        <v>14</v>
      </c>
      <c r="J214" s="38" t="s">
        <v>19</v>
      </c>
    </row>
    <row r="215" spans="1:10" ht="16">
      <c r="A215" s="38">
        <v>214</v>
      </c>
      <c r="B215" s="38">
        <v>23</v>
      </c>
      <c r="C215" s="38" t="s">
        <v>268</v>
      </c>
      <c r="D215" t="s">
        <v>271</v>
      </c>
      <c r="E215" s="38" t="s">
        <v>12</v>
      </c>
      <c r="F215" s="38" t="s">
        <v>18</v>
      </c>
      <c r="G215">
        <v>200</v>
      </c>
      <c r="H215">
        <v>2</v>
      </c>
      <c r="I215" s="38" t="s">
        <v>14</v>
      </c>
      <c r="J215" s="38" t="s">
        <v>25</v>
      </c>
    </row>
    <row r="216" spans="1:10" ht="16">
      <c r="A216" s="38">
        <v>215</v>
      </c>
      <c r="B216" s="38">
        <v>23</v>
      </c>
      <c r="C216" s="38" t="s">
        <v>268</v>
      </c>
      <c r="D216" t="s">
        <v>272</v>
      </c>
      <c r="E216" s="38" t="s">
        <v>17</v>
      </c>
      <c r="F216" s="38" t="s">
        <v>18</v>
      </c>
      <c r="G216">
        <v>100</v>
      </c>
      <c r="H216">
        <v>1</v>
      </c>
      <c r="I216" s="38" t="s">
        <v>14</v>
      </c>
      <c r="J216" s="38" t="s">
        <v>46</v>
      </c>
    </row>
    <row r="217" spans="1:10" ht="16">
      <c r="A217" s="38">
        <v>216</v>
      </c>
      <c r="B217" s="38">
        <v>23</v>
      </c>
      <c r="C217" s="38" t="s">
        <v>268</v>
      </c>
      <c r="D217" t="s">
        <v>273</v>
      </c>
      <c r="E217" s="38" t="s">
        <v>23</v>
      </c>
      <c r="F217" s="38" t="s">
        <v>18</v>
      </c>
      <c r="G217">
        <v>200</v>
      </c>
      <c r="H217">
        <v>2</v>
      </c>
      <c r="I217" s="38" t="s">
        <v>14</v>
      </c>
      <c r="J217" s="38"/>
    </row>
    <row r="218" spans="1:10" ht="16">
      <c r="A218" s="38">
        <v>217</v>
      </c>
      <c r="B218" s="38">
        <v>23</v>
      </c>
      <c r="C218" s="38" t="s">
        <v>268</v>
      </c>
      <c r="D218" t="s">
        <v>274</v>
      </c>
      <c r="E218" s="38" t="s">
        <v>28</v>
      </c>
      <c r="F218" s="38" t="s">
        <v>18</v>
      </c>
      <c r="G218">
        <v>200</v>
      </c>
      <c r="H218">
        <v>2</v>
      </c>
      <c r="I218" s="38" t="s">
        <v>14</v>
      </c>
      <c r="J218" s="38" t="s">
        <v>33</v>
      </c>
    </row>
    <row r="219" spans="1:10" ht="16">
      <c r="A219" s="38">
        <v>218</v>
      </c>
      <c r="B219" s="38">
        <v>23</v>
      </c>
      <c r="C219" s="38" t="s">
        <v>268</v>
      </c>
      <c r="D219" t="s">
        <v>275</v>
      </c>
      <c r="E219" s="38" t="s">
        <v>12</v>
      </c>
      <c r="F219" s="38" t="s">
        <v>18</v>
      </c>
      <c r="G219">
        <v>200</v>
      </c>
      <c r="H219">
        <v>2</v>
      </c>
      <c r="I219" s="38" t="s">
        <v>14</v>
      </c>
      <c r="J219" s="38" t="s">
        <v>30</v>
      </c>
    </row>
    <row r="220" spans="1:10" ht="16">
      <c r="A220" s="38">
        <v>219</v>
      </c>
      <c r="B220" s="38">
        <v>24</v>
      </c>
      <c r="C220" s="38" t="s">
        <v>276</v>
      </c>
      <c r="D220" t="s">
        <v>277</v>
      </c>
      <c r="E220" s="38" t="s">
        <v>12</v>
      </c>
      <c r="F220" s="38" t="s">
        <v>35</v>
      </c>
      <c r="G220">
        <v>75</v>
      </c>
      <c r="H220">
        <v>0.75</v>
      </c>
      <c r="I220" s="38" t="s">
        <v>14</v>
      </c>
      <c r="J220" s="38" t="s">
        <v>46</v>
      </c>
    </row>
    <row r="221" spans="1:10" ht="16">
      <c r="A221" s="38">
        <v>220</v>
      </c>
      <c r="B221" s="38">
        <v>24</v>
      </c>
      <c r="C221" s="38" t="s">
        <v>276</v>
      </c>
      <c r="D221" t="s">
        <v>278</v>
      </c>
      <c r="E221" s="38" t="s">
        <v>28</v>
      </c>
      <c r="F221" s="38" t="s">
        <v>35</v>
      </c>
      <c r="G221">
        <v>150</v>
      </c>
      <c r="H221">
        <v>1.5</v>
      </c>
      <c r="I221" s="38" t="s">
        <v>14</v>
      </c>
      <c r="J221" s="38" t="s">
        <v>30</v>
      </c>
    </row>
    <row r="222" spans="1:10" ht="16">
      <c r="A222" s="38">
        <v>221</v>
      </c>
      <c r="B222" s="38">
        <v>24</v>
      </c>
      <c r="C222" s="38" t="s">
        <v>276</v>
      </c>
      <c r="D222" t="s">
        <v>279</v>
      </c>
      <c r="E222" s="38" t="s">
        <v>17</v>
      </c>
      <c r="F222" s="38" t="s">
        <v>35</v>
      </c>
      <c r="G222">
        <v>200</v>
      </c>
      <c r="H222">
        <v>2</v>
      </c>
      <c r="I222" s="38" t="s">
        <v>14</v>
      </c>
      <c r="J222" s="38"/>
    </row>
    <row r="223" spans="1:10" ht="16">
      <c r="A223" s="38">
        <v>222</v>
      </c>
      <c r="B223" s="38">
        <v>24</v>
      </c>
      <c r="C223" s="38" t="s">
        <v>276</v>
      </c>
      <c r="D223" t="s">
        <v>280</v>
      </c>
      <c r="E223" s="38" t="s">
        <v>44</v>
      </c>
      <c r="F223" s="38" t="s">
        <v>35</v>
      </c>
      <c r="G223">
        <v>150</v>
      </c>
      <c r="H223">
        <v>1.5</v>
      </c>
      <c r="I223" s="38" t="s">
        <v>14</v>
      </c>
      <c r="J223" s="38"/>
    </row>
    <row r="224" spans="1:10" ht="16">
      <c r="A224" s="38">
        <v>223</v>
      </c>
      <c r="B224" s="38">
        <v>25</v>
      </c>
      <c r="C224" s="38" t="s">
        <v>281</v>
      </c>
      <c r="D224" t="s">
        <v>282</v>
      </c>
      <c r="E224" s="38" t="s">
        <v>12</v>
      </c>
      <c r="F224" s="38" t="s">
        <v>13</v>
      </c>
      <c r="G224">
        <v>125</v>
      </c>
      <c r="H224">
        <v>1.25</v>
      </c>
      <c r="I224" s="38" t="s">
        <v>14</v>
      </c>
      <c r="J224" s="38"/>
    </row>
    <row r="225" spans="1:10" ht="16">
      <c r="A225" s="38">
        <v>224</v>
      </c>
      <c r="B225" s="38">
        <v>25</v>
      </c>
      <c r="C225" s="38" t="s">
        <v>281</v>
      </c>
      <c r="D225" t="s">
        <v>283</v>
      </c>
      <c r="E225" s="38" t="s">
        <v>12</v>
      </c>
      <c r="F225" s="38" t="s">
        <v>13</v>
      </c>
      <c r="G225">
        <v>75</v>
      </c>
      <c r="H225">
        <v>0.75</v>
      </c>
      <c r="I225" s="38" t="s">
        <v>14</v>
      </c>
      <c r="J225" s="38"/>
    </row>
    <row r="226" spans="1:10" ht="16">
      <c r="A226" s="38">
        <v>225</v>
      </c>
      <c r="B226" s="38">
        <v>25</v>
      </c>
      <c r="C226" s="38" t="s">
        <v>281</v>
      </c>
      <c r="D226" t="s">
        <v>284</v>
      </c>
      <c r="E226" s="38" t="s">
        <v>12</v>
      </c>
      <c r="F226" s="38" t="s">
        <v>13</v>
      </c>
      <c r="G226">
        <v>75</v>
      </c>
      <c r="H226">
        <v>0.75</v>
      </c>
      <c r="I226" s="38" t="s">
        <v>14</v>
      </c>
      <c r="J226" s="38"/>
    </row>
    <row r="227" spans="1:10" ht="16">
      <c r="A227" s="38">
        <v>226</v>
      </c>
      <c r="B227" s="38">
        <v>25</v>
      </c>
      <c r="C227" s="38" t="s">
        <v>281</v>
      </c>
      <c r="D227" t="s">
        <v>285</v>
      </c>
      <c r="E227" s="38" t="s">
        <v>28</v>
      </c>
      <c r="F227" s="38" t="s">
        <v>13</v>
      </c>
      <c r="G227">
        <v>75</v>
      </c>
      <c r="H227">
        <v>0.75</v>
      </c>
      <c r="I227" s="38" t="s">
        <v>14</v>
      </c>
      <c r="J227" s="38"/>
    </row>
    <row r="228" spans="1:10" ht="16">
      <c r="A228" s="38">
        <v>227</v>
      </c>
      <c r="B228" s="38">
        <v>25</v>
      </c>
      <c r="C228" s="38" t="s">
        <v>281</v>
      </c>
      <c r="D228" t="s">
        <v>286</v>
      </c>
      <c r="E228" s="38" t="s">
        <v>106</v>
      </c>
      <c r="F228" s="38" t="s">
        <v>13</v>
      </c>
      <c r="G228">
        <v>75</v>
      </c>
      <c r="H228">
        <v>0.75</v>
      </c>
      <c r="I228" s="38" t="s">
        <v>14</v>
      </c>
      <c r="J228" s="38"/>
    </row>
    <row r="229" spans="1:10" ht="16">
      <c r="A229" s="38">
        <v>228</v>
      </c>
      <c r="B229" s="38">
        <v>25</v>
      </c>
      <c r="C229" s="38" t="s">
        <v>281</v>
      </c>
      <c r="D229" t="s">
        <v>287</v>
      </c>
      <c r="E229" s="38" t="s">
        <v>106</v>
      </c>
      <c r="F229" s="38" t="s">
        <v>13</v>
      </c>
      <c r="G229">
        <v>125</v>
      </c>
      <c r="H229">
        <v>1.25</v>
      </c>
      <c r="I229" s="38" t="s">
        <v>14</v>
      </c>
      <c r="J229" s="38"/>
    </row>
    <row r="230" spans="1:10" ht="16">
      <c r="A230" s="38">
        <v>229</v>
      </c>
      <c r="B230" s="38">
        <v>25</v>
      </c>
      <c r="C230" s="38" t="s">
        <v>281</v>
      </c>
      <c r="D230" t="s">
        <v>288</v>
      </c>
      <c r="E230" s="38" t="s">
        <v>28</v>
      </c>
      <c r="F230" s="38" t="s">
        <v>13</v>
      </c>
      <c r="G230">
        <v>125</v>
      </c>
      <c r="H230">
        <v>1.25</v>
      </c>
      <c r="I230" s="38" t="s">
        <v>14</v>
      </c>
      <c r="J230" s="38" t="s">
        <v>15</v>
      </c>
    </row>
    <row r="231" spans="1:10" ht="16">
      <c r="A231" s="38">
        <v>230</v>
      </c>
      <c r="B231" s="38">
        <v>25</v>
      </c>
      <c r="C231" s="38" t="s">
        <v>281</v>
      </c>
      <c r="D231" t="s">
        <v>289</v>
      </c>
      <c r="E231" s="38" t="s">
        <v>64</v>
      </c>
      <c r="F231" s="38" t="s">
        <v>13</v>
      </c>
      <c r="G231">
        <v>75</v>
      </c>
      <c r="H231">
        <v>0.75</v>
      </c>
      <c r="I231" s="38" t="s">
        <v>14</v>
      </c>
      <c r="J231" s="38" t="s">
        <v>37</v>
      </c>
    </row>
    <row r="232" spans="1:10" ht="16">
      <c r="A232" s="38">
        <v>231</v>
      </c>
      <c r="B232" s="38">
        <v>26</v>
      </c>
      <c r="C232" s="38" t="s">
        <v>290</v>
      </c>
      <c r="D232" t="s">
        <v>291</v>
      </c>
      <c r="E232" s="38" t="s">
        <v>23</v>
      </c>
      <c r="F232" s="38" t="s">
        <v>24</v>
      </c>
      <c r="G232">
        <v>200</v>
      </c>
      <c r="H232">
        <v>2</v>
      </c>
      <c r="I232" s="38" t="s">
        <v>14</v>
      </c>
      <c r="J232" s="38" t="s">
        <v>33</v>
      </c>
    </row>
    <row r="233" spans="1:10" ht="16">
      <c r="A233" s="38">
        <v>232</v>
      </c>
      <c r="B233" s="38">
        <v>26</v>
      </c>
      <c r="C233" s="38" t="s">
        <v>290</v>
      </c>
      <c r="D233" t="s">
        <v>292</v>
      </c>
      <c r="E233" s="38" t="s">
        <v>17</v>
      </c>
      <c r="F233" s="38" t="s">
        <v>24</v>
      </c>
      <c r="G233">
        <v>75</v>
      </c>
      <c r="H233">
        <v>0.75</v>
      </c>
      <c r="I233" s="38" t="s">
        <v>14</v>
      </c>
      <c r="J233" s="38" t="s">
        <v>21</v>
      </c>
    </row>
    <row r="234" spans="1:10" ht="15" customHeight="1">
      <c r="A234" s="38">
        <v>233</v>
      </c>
      <c r="B234" s="38">
        <v>26</v>
      </c>
      <c r="C234" s="38" t="s">
        <v>290</v>
      </c>
      <c r="D234" t="s">
        <v>293</v>
      </c>
      <c r="E234" s="38" t="s">
        <v>294</v>
      </c>
      <c r="F234" s="38" t="s">
        <v>24</v>
      </c>
      <c r="G234">
        <v>75</v>
      </c>
      <c r="H234">
        <v>0.75</v>
      </c>
      <c r="I234" s="38" t="s">
        <v>14</v>
      </c>
      <c r="J234" s="38" t="s">
        <v>30</v>
      </c>
    </row>
    <row r="235" spans="1:10" ht="16">
      <c r="A235" s="38">
        <v>234</v>
      </c>
      <c r="B235" s="38">
        <v>26</v>
      </c>
      <c r="C235" s="38" t="s">
        <v>290</v>
      </c>
      <c r="D235" t="s">
        <v>295</v>
      </c>
      <c r="E235" s="38" t="s">
        <v>17</v>
      </c>
      <c r="F235" s="38" t="s">
        <v>24</v>
      </c>
      <c r="G235">
        <v>200</v>
      </c>
      <c r="H235">
        <v>2</v>
      </c>
      <c r="I235" s="38" t="s">
        <v>14</v>
      </c>
      <c r="J235" s="38" t="s">
        <v>46</v>
      </c>
    </row>
    <row r="236" spans="1:10" ht="16">
      <c r="A236" s="38">
        <v>235</v>
      </c>
      <c r="B236" s="38">
        <v>26</v>
      </c>
      <c r="C236" s="38" t="s">
        <v>290</v>
      </c>
      <c r="D236" t="s">
        <v>296</v>
      </c>
      <c r="E236" s="38" t="s">
        <v>106</v>
      </c>
      <c r="F236" s="38" t="s">
        <v>24</v>
      </c>
      <c r="G236">
        <v>100</v>
      </c>
      <c r="H236">
        <v>1</v>
      </c>
      <c r="I236" s="38" t="s">
        <v>14</v>
      </c>
      <c r="J236" s="38" t="s">
        <v>37</v>
      </c>
    </row>
    <row r="237" spans="1:10" ht="16">
      <c r="A237" s="38">
        <v>236</v>
      </c>
      <c r="B237" s="38">
        <v>26</v>
      </c>
      <c r="C237" s="38" t="s">
        <v>290</v>
      </c>
      <c r="D237" t="s">
        <v>297</v>
      </c>
      <c r="E237" s="38" t="s">
        <v>48</v>
      </c>
      <c r="F237" s="38" t="s">
        <v>24</v>
      </c>
      <c r="G237">
        <v>200</v>
      </c>
      <c r="H237">
        <v>2</v>
      </c>
      <c r="I237" s="38" t="s">
        <v>14</v>
      </c>
      <c r="J237" s="38" t="s">
        <v>49</v>
      </c>
    </row>
    <row r="238" spans="1:10" ht="16">
      <c r="A238" s="38">
        <v>237</v>
      </c>
      <c r="B238" s="38">
        <v>26</v>
      </c>
      <c r="C238" s="38" t="s">
        <v>290</v>
      </c>
      <c r="D238" t="s">
        <v>298</v>
      </c>
      <c r="E238" s="38" t="s">
        <v>17</v>
      </c>
      <c r="F238" s="38" t="s">
        <v>24</v>
      </c>
      <c r="G238">
        <v>75</v>
      </c>
      <c r="H238">
        <v>0.75</v>
      </c>
      <c r="I238" s="38" t="s">
        <v>14</v>
      </c>
      <c r="J238" s="38"/>
    </row>
    <row r="239" spans="1:10" ht="16">
      <c r="A239" s="38">
        <v>238</v>
      </c>
      <c r="B239" s="38">
        <v>26</v>
      </c>
      <c r="C239" s="38" t="s">
        <v>290</v>
      </c>
      <c r="D239" t="s">
        <v>299</v>
      </c>
      <c r="E239" s="38" t="s">
        <v>17</v>
      </c>
      <c r="F239" s="38" t="s">
        <v>24</v>
      </c>
      <c r="G239">
        <v>75</v>
      </c>
      <c r="H239">
        <v>0.75</v>
      </c>
      <c r="I239" s="38" t="s">
        <v>14</v>
      </c>
      <c r="J239" s="38"/>
    </row>
    <row r="240" spans="1:10" ht="16">
      <c r="A240" s="38">
        <v>239</v>
      </c>
      <c r="B240" s="38">
        <v>27</v>
      </c>
      <c r="C240" s="38" t="s">
        <v>300</v>
      </c>
      <c r="D240" t="s">
        <v>301</v>
      </c>
      <c r="E240" s="38" t="s">
        <v>294</v>
      </c>
      <c r="F240" s="38" t="s">
        <v>24</v>
      </c>
      <c r="G240">
        <v>75</v>
      </c>
      <c r="H240">
        <v>0.75</v>
      </c>
      <c r="I240" s="38" t="s">
        <v>14</v>
      </c>
      <c r="J240" s="38"/>
    </row>
    <row r="241" spans="1:10" ht="16">
      <c r="A241" s="38">
        <v>240</v>
      </c>
      <c r="B241" s="38">
        <v>27</v>
      </c>
      <c r="C241" s="38" t="s">
        <v>300</v>
      </c>
      <c r="D241" t="s">
        <v>302</v>
      </c>
      <c r="E241" s="38" t="s">
        <v>48</v>
      </c>
      <c r="F241" s="38" t="s">
        <v>24</v>
      </c>
      <c r="G241">
        <v>75</v>
      </c>
      <c r="H241">
        <v>0.75</v>
      </c>
      <c r="I241" s="38" t="s">
        <v>14</v>
      </c>
      <c r="J241" s="38"/>
    </row>
    <row r="242" spans="1:10" ht="16">
      <c r="A242" s="38">
        <v>241</v>
      </c>
      <c r="B242" s="38">
        <v>27</v>
      </c>
      <c r="C242" s="38" t="s">
        <v>300</v>
      </c>
      <c r="D242" t="s">
        <v>303</v>
      </c>
      <c r="E242" s="38" t="s">
        <v>23</v>
      </c>
      <c r="F242" s="38" t="s">
        <v>24</v>
      </c>
      <c r="G242">
        <v>200</v>
      </c>
      <c r="H242">
        <v>2</v>
      </c>
      <c r="I242" s="38" t="s">
        <v>14</v>
      </c>
      <c r="J242" s="38"/>
    </row>
    <row r="243" spans="1:10" ht="16">
      <c r="A243" s="38">
        <v>242</v>
      </c>
      <c r="B243" s="38">
        <v>27</v>
      </c>
      <c r="C243" s="38" t="s">
        <v>300</v>
      </c>
      <c r="D243" t="s">
        <v>304</v>
      </c>
      <c r="E243" s="38" t="s">
        <v>28</v>
      </c>
      <c r="F243" s="38" t="s">
        <v>24</v>
      </c>
      <c r="G243">
        <v>75</v>
      </c>
      <c r="H243">
        <v>0.75</v>
      </c>
      <c r="I243" s="38" t="s">
        <v>14</v>
      </c>
      <c r="J243" s="38"/>
    </row>
    <row r="244" spans="1:10" ht="16">
      <c r="A244" s="38">
        <v>243</v>
      </c>
      <c r="B244" s="38">
        <v>27</v>
      </c>
      <c r="C244" s="38" t="s">
        <v>300</v>
      </c>
      <c r="D244" t="s">
        <v>305</v>
      </c>
      <c r="E244" s="38" t="s">
        <v>23</v>
      </c>
      <c r="F244" s="38" t="s">
        <v>24</v>
      </c>
      <c r="G244">
        <v>30</v>
      </c>
      <c r="H244">
        <v>0.3</v>
      </c>
      <c r="I244" s="38" t="s">
        <v>117</v>
      </c>
      <c r="J244" s="38"/>
    </row>
    <row r="245" spans="1:10" ht="16">
      <c r="A245" s="38">
        <v>244</v>
      </c>
      <c r="B245" s="38">
        <v>27</v>
      </c>
      <c r="C245" s="38" t="s">
        <v>300</v>
      </c>
      <c r="D245" t="s">
        <v>306</v>
      </c>
      <c r="E245" s="38" t="s">
        <v>106</v>
      </c>
      <c r="F245" s="38" t="s">
        <v>24</v>
      </c>
      <c r="G245">
        <v>30</v>
      </c>
      <c r="H245">
        <v>0.3</v>
      </c>
      <c r="I245" s="38" t="s">
        <v>117</v>
      </c>
      <c r="J245" s="38"/>
    </row>
    <row r="246" spans="1:10" ht="15" customHeight="1">
      <c r="A246" s="38">
        <v>245</v>
      </c>
      <c r="B246" s="38">
        <v>28</v>
      </c>
      <c r="C246" s="38" t="s">
        <v>307</v>
      </c>
      <c r="D246" t="s">
        <v>308</v>
      </c>
      <c r="E246" s="38" t="s">
        <v>17</v>
      </c>
      <c r="F246" s="38" t="s">
        <v>18</v>
      </c>
      <c r="G246">
        <v>30</v>
      </c>
      <c r="H246">
        <v>0.3</v>
      </c>
      <c r="I246" s="38" t="s">
        <v>117</v>
      </c>
      <c r="J246" s="38"/>
    </row>
    <row r="247" spans="1:10" ht="16">
      <c r="A247" s="38">
        <v>246</v>
      </c>
      <c r="B247" s="38">
        <v>28</v>
      </c>
      <c r="C247" s="38" t="s">
        <v>307</v>
      </c>
      <c r="D247" t="s">
        <v>309</v>
      </c>
      <c r="E247" s="38" t="s">
        <v>17</v>
      </c>
      <c r="F247" s="38" t="s">
        <v>18</v>
      </c>
      <c r="G247">
        <v>30</v>
      </c>
      <c r="H247">
        <v>0.3</v>
      </c>
      <c r="I247" s="38" t="s">
        <v>117</v>
      </c>
      <c r="J247" s="38"/>
    </row>
    <row r="248" spans="1:10" ht="16">
      <c r="A248" s="38">
        <v>247</v>
      </c>
      <c r="B248" s="38">
        <v>28</v>
      </c>
      <c r="C248" s="38" t="s">
        <v>307</v>
      </c>
      <c r="D248" t="s">
        <v>310</v>
      </c>
      <c r="E248" s="38" t="s">
        <v>17</v>
      </c>
      <c r="F248" s="38" t="s">
        <v>18</v>
      </c>
      <c r="G248">
        <v>30</v>
      </c>
      <c r="H248">
        <v>0.3</v>
      </c>
      <c r="I248" s="38" t="s">
        <v>117</v>
      </c>
      <c r="J248" s="38"/>
    </row>
    <row r="249" spans="1:10" ht="16">
      <c r="A249" s="38">
        <v>248</v>
      </c>
      <c r="B249" s="38">
        <v>28</v>
      </c>
      <c r="C249" s="38" t="s">
        <v>307</v>
      </c>
      <c r="D249" t="s">
        <v>311</v>
      </c>
      <c r="E249" s="38" t="s">
        <v>17</v>
      </c>
      <c r="F249" s="38" t="s">
        <v>18</v>
      </c>
      <c r="G249">
        <v>30</v>
      </c>
      <c r="H249">
        <v>0.3</v>
      </c>
      <c r="I249" s="38" t="s">
        <v>117</v>
      </c>
      <c r="J249" s="38"/>
    </row>
    <row r="250" spans="1:10" ht="16">
      <c r="A250" s="38">
        <v>249</v>
      </c>
      <c r="B250" s="38">
        <v>28</v>
      </c>
      <c r="C250" s="38" t="s">
        <v>307</v>
      </c>
      <c r="D250" t="s">
        <v>312</v>
      </c>
      <c r="E250" s="38" t="s">
        <v>17</v>
      </c>
      <c r="F250" s="38" t="s">
        <v>18</v>
      </c>
      <c r="G250">
        <v>30</v>
      </c>
      <c r="H250">
        <v>0.3</v>
      </c>
      <c r="I250" s="38" t="s">
        <v>117</v>
      </c>
      <c r="J250" s="38"/>
    </row>
    <row r="251" spans="1:10" ht="15" customHeight="1">
      <c r="A251" s="38">
        <v>250</v>
      </c>
      <c r="B251" s="38">
        <v>28</v>
      </c>
      <c r="C251" s="38" t="s">
        <v>307</v>
      </c>
      <c r="D251" t="s">
        <v>313</v>
      </c>
      <c r="E251" s="38" t="s">
        <v>17</v>
      </c>
      <c r="F251" s="38" t="s">
        <v>18</v>
      </c>
      <c r="G251">
        <v>30</v>
      </c>
      <c r="H251">
        <v>0.3</v>
      </c>
      <c r="I251" s="38" t="s">
        <v>117</v>
      </c>
      <c r="J251" s="38"/>
    </row>
    <row r="252" spans="1:10" ht="16">
      <c r="A252" s="38">
        <v>251</v>
      </c>
      <c r="B252" s="38">
        <v>28</v>
      </c>
      <c r="C252" s="38" t="s">
        <v>307</v>
      </c>
      <c r="D252" t="s">
        <v>314</v>
      </c>
      <c r="E252" s="38" t="s">
        <v>17</v>
      </c>
      <c r="F252" s="38" t="s">
        <v>18</v>
      </c>
      <c r="G252">
        <v>30</v>
      </c>
      <c r="H252">
        <v>0.3</v>
      </c>
      <c r="I252" s="38" t="s">
        <v>117</v>
      </c>
      <c r="J252" s="38" t="s">
        <v>46</v>
      </c>
    </row>
    <row r="253" spans="1:10" ht="16">
      <c r="A253" s="38">
        <v>252</v>
      </c>
      <c r="B253" s="38">
        <v>28</v>
      </c>
      <c r="C253" s="38" t="s">
        <v>307</v>
      </c>
      <c r="D253" t="s">
        <v>315</v>
      </c>
      <c r="E253" s="38" t="s">
        <v>17</v>
      </c>
      <c r="F253" s="38" t="s">
        <v>18</v>
      </c>
      <c r="G253">
        <v>30</v>
      </c>
      <c r="H253">
        <v>0.3</v>
      </c>
      <c r="I253" s="38" t="s">
        <v>117</v>
      </c>
      <c r="J253" s="38" t="s">
        <v>25</v>
      </c>
    </row>
    <row r="254" spans="1:10" ht="16">
      <c r="A254" s="38">
        <v>253</v>
      </c>
      <c r="B254" s="38">
        <v>29</v>
      </c>
      <c r="C254" s="38" t="s">
        <v>316</v>
      </c>
      <c r="D254" t="s">
        <v>317</v>
      </c>
      <c r="E254" s="38" t="s">
        <v>17</v>
      </c>
      <c r="F254" s="38" t="s">
        <v>35</v>
      </c>
      <c r="G254">
        <v>30</v>
      </c>
      <c r="H254">
        <v>0.3</v>
      </c>
      <c r="I254" s="38" t="s">
        <v>117</v>
      </c>
      <c r="J254" s="38" t="s">
        <v>33</v>
      </c>
    </row>
    <row r="255" spans="1:10" ht="15" customHeight="1">
      <c r="A255" s="38">
        <v>254</v>
      </c>
      <c r="B255" s="38">
        <v>29</v>
      </c>
      <c r="C255" s="38" t="s">
        <v>316</v>
      </c>
      <c r="D255" t="s">
        <v>318</v>
      </c>
      <c r="E255" s="38" t="s">
        <v>17</v>
      </c>
      <c r="F255" s="38" t="s">
        <v>35</v>
      </c>
      <c r="G255">
        <v>30</v>
      </c>
      <c r="H255">
        <v>0.3</v>
      </c>
      <c r="I255" s="38" t="s">
        <v>117</v>
      </c>
      <c r="J255" s="38" t="s">
        <v>46</v>
      </c>
    </row>
    <row r="256" spans="1:10" ht="16">
      <c r="A256" s="38">
        <v>255</v>
      </c>
      <c r="B256" s="38">
        <v>29</v>
      </c>
      <c r="C256" s="38" t="s">
        <v>316</v>
      </c>
      <c r="D256" t="s">
        <v>319</v>
      </c>
      <c r="E256" s="38" t="s">
        <v>17</v>
      </c>
      <c r="F256" s="38" t="s">
        <v>35</v>
      </c>
      <c r="G256">
        <v>30</v>
      </c>
      <c r="H256">
        <v>0.3</v>
      </c>
      <c r="I256" s="38" t="s">
        <v>117</v>
      </c>
      <c r="J256" s="38" t="s">
        <v>30</v>
      </c>
    </row>
    <row r="257" spans="1:10" ht="16">
      <c r="A257" s="38">
        <v>256</v>
      </c>
      <c r="B257" s="38">
        <v>29</v>
      </c>
      <c r="C257" s="38" t="s">
        <v>316</v>
      </c>
      <c r="D257" t="s">
        <v>320</v>
      </c>
      <c r="E257" s="38" t="s">
        <v>17</v>
      </c>
      <c r="F257" s="38" t="s">
        <v>35</v>
      </c>
      <c r="G257">
        <v>30</v>
      </c>
      <c r="H257">
        <v>0.3</v>
      </c>
      <c r="I257" s="38" t="s">
        <v>117</v>
      </c>
      <c r="J257" s="38" t="s">
        <v>25</v>
      </c>
    </row>
    <row r="258" spans="1:10" ht="16">
      <c r="A258" s="38">
        <v>257</v>
      </c>
      <c r="B258" s="38">
        <v>29</v>
      </c>
      <c r="C258" s="38" t="s">
        <v>316</v>
      </c>
      <c r="D258" t="s">
        <v>321</v>
      </c>
      <c r="E258" s="38" t="s">
        <v>17</v>
      </c>
      <c r="F258" s="38" t="s">
        <v>35</v>
      </c>
      <c r="G258">
        <v>30</v>
      </c>
      <c r="H258">
        <v>0.3</v>
      </c>
      <c r="I258" s="38" t="s">
        <v>117</v>
      </c>
      <c r="J258" s="38" t="s">
        <v>21</v>
      </c>
    </row>
    <row r="259" spans="1:10" ht="16">
      <c r="A259" s="38">
        <v>258</v>
      </c>
      <c r="B259" s="38">
        <v>29</v>
      </c>
      <c r="C259" s="38" t="s">
        <v>316</v>
      </c>
      <c r="D259" t="s">
        <v>322</v>
      </c>
      <c r="E259" s="38" t="s">
        <v>17</v>
      </c>
      <c r="F259" s="38" t="s">
        <v>35</v>
      </c>
      <c r="G259">
        <v>30</v>
      </c>
      <c r="H259">
        <v>0.3</v>
      </c>
      <c r="I259" s="38" t="s">
        <v>117</v>
      </c>
      <c r="J259" s="38"/>
    </row>
    <row r="260" spans="1:10" ht="16">
      <c r="A260" s="38">
        <v>259</v>
      </c>
      <c r="B260" s="38">
        <v>29</v>
      </c>
      <c r="C260" s="38" t="s">
        <v>316</v>
      </c>
      <c r="D260" t="s">
        <v>323</v>
      </c>
      <c r="E260" s="38" t="s">
        <v>17</v>
      </c>
      <c r="F260" s="38" t="s">
        <v>35</v>
      </c>
      <c r="G260">
        <v>30</v>
      </c>
      <c r="H260">
        <v>0.3</v>
      </c>
      <c r="I260" s="38" t="s">
        <v>117</v>
      </c>
      <c r="J260" s="38"/>
    </row>
    <row r="261" spans="1:10" ht="16">
      <c r="A261" s="38">
        <v>260</v>
      </c>
      <c r="B261" s="38">
        <v>30</v>
      </c>
      <c r="C261" s="38" t="s">
        <v>324</v>
      </c>
      <c r="D261" t="s">
        <v>325</v>
      </c>
      <c r="E261" s="38" t="s">
        <v>17</v>
      </c>
      <c r="F261" s="38" t="s">
        <v>13</v>
      </c>
      <c r="G261">
        <v>30</v>
      </c>
      <c r="H261">
        <v>0.3</v>
      </c>
      <c r="I261" s="38" t="s">
        <v>117</v>
      </c>
      <c r="J261" s="38"/>
    </row>
    <row r="262" spans="1:10" ht="16">
      <c r="A262" s="38">
        <v>261</v>
      </c>
      <c r="B262" s="38">
        <v>30</v>
      </c>
      <c r="C262" s="38" t="s">
        <v>324</v>
      </c>
      <c r="D262" t="s">
        <v>326</v>
      </c>
      <c r="E262" s="38" t="s">
        <v>17</v>
      </c>
      <c r="F262" s="38" t="s">
        <v>13</v>
      </c>
      <c r="G262">
        <v>30</v>
      </c>
      <c r="H262">
        <v>0.3</v>
      </c>
      <c r="I262" s="38" t="s">
        <v>117</v>
      </c>
      <c r="J262" s="38"/>
    </row>
    <row r="263" spans="1:10" ht="16">
      <c r="A263" s="38">
        <v>262</v>
      </c>
      <c r="B263" s="38">
        <v>30</v>
      </c>
      <c r="C263" s="38" t="s">
        <v>324</v>
      </c>
      <c r="D263" t="s">
        <v>327</v>
      </c>
      <c r="E263" s="38" t="s">
        <v>17</v>
      </c>
      <c r="F263" s="38" t="s">
        <v>13</v>
      </c>
      <c r="G263">
        <v>30</v>
      </c>
      <c r="H263">
        <v>0.3</v>
      </c>
      <c r="I263" s="38" t="s">
        <v>117</v>
      </c>
      <c r="J263" s="38"/>
    </row>
    <row r="264" spans="1:10" ht="16">
      <c r="A264" s="38">
        <v>263</v>
      </c>
      <c r="B264" s="38">
        <v>30</v>
      </c>
      <c r="C264" s="38" t="s">
        <v>324</v>
      </c>
      <c r="D264" t="s">
        <v>328</v>
      </c>
      <c r="E264" s="38" t="s">
        <v>17</v>
      </c>
      <c r="F264" s="38" t="s">
        <v>13</v>
      </c>
      <c r="G264">
        <v>30</v>
      </c>
      <c r="H264">
        <v>0.3</v>
      </c>
      <c r="I264" s="38" t="s">
        <v>117</v>
      </c>
      <c r="J264" s="38"/>
    </row>
    <row r="265" spans="1:10" ht="16">
      <c r="A265" s="38">
        <v>264</v>
      </c>
      <c r="B265" s="38">
        <v>30</v>
      </c>
      <c r="C265" s="38" t="s">
        <v>324</v>
      </c>
      <c r="D265" t="s">
        <v>329</v>
      </c>
      <c r="E265" s="38" t="s">
        <v>17</v>
      </c>
      <c r="F265" s="38" t="s">
        <v>13</v>
      </c>
      <c r="G265">
        <v>30</v>
      </c>
      <c r="H265">
        <v>0.3</v>
      </c>
      <c r="I265" s="38" t="s">
        <v>117</v>
      </c>
      <c r="J265" s="38"/>
    </row>
    <row r="266" spans="1:10" ht="16">
      <c r="A266" s="38">
        <v>265</v>
      </c>
      <c r="B266" s="38">
        <v>30</v>
      </c>
      <c r="C266" s="38" t="s">
        <v>324</v>
      </c>
      <c r="D266" t="s">
        <v>330</v>
      </c>
      <c r="E266" s="38" t="s">
        <v>17</v>
      </c>
      <c r="F266" s="38" t="s">
        <v>13</v>
      </c>
      <c r="G266">
        <v>30</v>
      </c>
      <c r="H266">
        <v>0.3</v>
      </c>
      <c r="I266" s="38" t="s">
        <v>117</v>
      </c>
      <c r="J266" s="38"/>
    </row>
    <row r="267" spans="1:10" ht="16">
      <c r="A267" s="38">
        <v>266</v>
      </c>
      <c r="B267" s="38">
        <v>30</v>
      </c>
      <c r="C267" s="38" t="s">
        <v>324</v>
      </c>
      <c r="D267" t="s">
        <v>331</v>
      </c>
      <c r="E267" s="38" t="s">
        <v>17</v>
      </c>
      <c r="F267" s="38" t="s">
        <v>13</v>
      </c>
      <c r="G267">
        <v>30</v>
      </c>
      <c r="H267">
        <v>0.3</v>
      </c>
      <c r="I267" s="38" t="s">
        <v>117</v>
      </c>
      <c r="J267" s="38"/>
    </row>
    <row r="268" spans="1:10" ht="16">
      <c r="A268" s="38">
        <v>267</v>
      </c>
      <c r="B268" s="38">
        <v>31</v>
      </c>
      <c r="C268" s="38" t="s">
        <v>332</v>
      </c>
      <c r="D268" t="s">
        <v>333</v>
      </c>
      <c r="E268" s="38" t="s">
        <v>17</v>
      </c>
      <c r="F268" s="38" t="s">
        <v>24</v>
      </c>
      <c r="G268">
        <v>30</v>
      </c>
      <c r="H268">
        <v>0.3</v>
      </c>
      <c r="I268" s="38" t="s">
        <v>117</v>
      </c>
      <c r="J268" s="38"/>
    </row>
    <row r="269" spans="1:10" ht="16">
      <c r="A269" s="38">
        <v>268</v>
      </c>
      <c r="B269" s="38">
        <v>31</v>
      </c>
      <c r="C269" s="38" t="s">
        <v>332</v>
      </c>
      <c r="D269" t="s">
        <v>334</v>
      </c>
      <c r="E269" s="38" t="s">
        <v>17</v>
      </c>
      <c r="F269" s="38" t="s">
        <v>24</v>
      </c>
      <c r="G269">
        <v>30</v>
      </c>
      <c r="H269">
        <v>0.3</v>
      </c>
      <c r="I269" s="38" t="s">
        <v>117</v>
      </c>
      <c r="J269" s="38"/>
    </row>
    <row r="270" spans="1:10" ht="16">
      <c r="A270" s="38">
        <v>269</v>
      </c>
      <c r="B270" s="38">
        <v>31</v>
      </c>
      <c r="C270" s="38" t="s">
        <v>332</v>
      </c>
      <c r="D270" t="s">
        <v>335</v>
      </c>
      <c r="E270" s="38" t="s">
        <v>17</v>
      </c>
      <c r="F270" s="38" t="s">
        <v>24</v>
      </c>
      <c r="G270">
        <v>30</v>
      </c>
      <c r="H270">
        <v>0.3</v>
      </c>
      <c r="I270" s="38" t="s">
        <v>117</v>
      </c>
      <c r="J270" s="38"/>
    </row>
    <row r="271" spans="1:10" ht="16">
      <c r="A271" s="38">
        <v>270</v>
      </c>
      <c r="B271" s="38">
        <v>31</v>
      </c>
      <c r="C271" s="38" t="s">
        <v>332</v>
      </c>
      <c r="D271" t="s">
        <v>336</v>
      </c>
      <c r="E271" s="38" t="s">
        <v>17</v>
      </c>
      <c r="F271" s="38" t="s">
        <v>24</v>
      </c>
      <c r="G271">
        <v>30</v>
      </c>
      <c r="H271">
        <v>0.3</v>
      </c>
      <c r="I271" s="38" t="s">
        <v>117</v>
      </c>
      <c r="J271" s="38"/>
    </row>
    <row r="272" spans="1:10" ht="16">
      <c r="A272" s="38">
        <v>271</v>
      </c>
      <c r="B272" s="38">
        <v>31</v>
      </c>
      <c r="C272" s="38" t="s">
        <v>332</v>
      </c>
      <c r="D272" t="s">
        <v>337</v>
      </c>
      <c r="E272" s="38" t="s">
        <v>17</v>
      </c>
      <c r="F272" s="38" t="s">
        <v>24</v>
      </c>
      <c r="G272">
        <v>30</v>
      </c>
      <c r="H272">
        <v>0.3</v>
      </c>
      <c r="I272" s="38" t="s">
        <v>117</v>
      </c>
      <c r="J272" s="38"/>
    </row>
    <row r="273" spans="1:10" ht="16">
      <c r="A273" s="38">
        <v>272</v>
      </c>
      <c r="B273" s="38">
        <v>31</v>
      </c>
      <c r="C273" s="38" t="s">
        <v>332</v>
      </c>
      <c r="D273" t="s">
        <v>338</v>
      </c>
      <c r="E273" s="38" t="s">
        <v>17</v>
      </c>
      <c r="F273" s="38" t="s">
        <v>24</v>
      </c>
      <c r="G273">
        <v>30</v>
      </c>
      <c r="H273">
        <v>0.3</v>
      </c>
      <c r="I273" s="38" t="s">
        <v>117</v>
      </c>
      <c r="J273" s="38"/>
    </row>
    <row r="274" spans="1:10" ht="16">
      <c r="A274" s="38">
        <v>273</v>
      </c>
      <c r="B274" s="38">
        <v>31</v>
      </c>
      <c r="C274" s="38" t="s">
        <v>332</v>
      </c>
      <c r="D274" t="s">
        <v>339</v>
      </c>
      <c r="E274" s="38" t="s">
        <v>17</v>
      </c>
      <c r="F274" s="38" t="s">
        <v>24</v>
      </c>
      <c r="G274">
        <v>30</v>
      </c>
      <c r="H274">
        <v>0.3</v>
      </c>
      <c r="I274" s="38" t="s">
        <v>117</v>
      </c>
      <c r="J274" s="38"/>
    </row>
    <row r="275" spans="1:10" ht="16">
      <c r="A275" s="38">
        <v>274</v>
      </c>
      <c r="B275" s="38">
        <v>32</v>
      </c>
      <c r="C275" s="38" t="s">
        <v>340</v>
      </c>
      <c r="D275" t="s">
        <v>341</v>
      </c>
      <c r="E275" s="38" t="s">
        <v>17</v>
      </c>
      <c r="F275" s="38" t="s">
        <v>24</v>
      </c>
      <c r="G275">
        <v>30</v>
      </c>
      <c r="H275">
        <v>0.3</v>
      </c>
      <c r="I275" s="38" t="s">
        <v>117</v>
      </c>
      <c r="J275" s="38"/>
    </row>
    <row r="276" spans="1:10" ht="16">
      <c r="A276" s="38">
        <v>275</v>
      </c>
      <c r="B276" s="38">
        <v>32</v>
      </c>
      <c r="C276" s="38" t="s">
        <v>340</v>
      </c>
      <c r="D276" t="s">
        <v>342</v>
      </c>
      <c r="E276" s="38" t="s">
        <v>17</v>
      </c>
      <c r="F276" s="38" t="s">
        <v>24</v>
      </c>
      <c r="G276">
        <v>30</v>
      </c>
      <c r="H276">
        <v>0.3</v>
      </c>
      <c r="I276" s="38" t="s">
        <v>117</v>
      </c>
      <c r="J276" s="38"/>
    </row>
    <row r="277" spans="1:10" ht="16">
      <c r="A277" s="38">
        <v>276</v>
      </c>
      <c r="B277" s="38">
        <v>32</v>
      </c>
      <c r="C277" s="38" t="s">
        <v>340</v>
      </c>
      <c r="D277" t="s">
        <v>343</v>
      </c>
      <c r="E277" s="38" t="s">
        <v>17</v>
      </c>
      <c r="F277" s="38" t="s">
        <v>24</v>
      </c>
      <c r="G277">
        <v>30</v>
      </c>
      <c r="H277">
        <v>0.3</v>
      </c>
      <c r="I277" s="38" t="s">
        <v>117</v>
      </c>
      <c r="J277" s="38"/>
    </row>
    <row r="278" spans="1:10" ht="16">
      <c r="A278" s="38">
        <v>277</v>
      </c>
      <c r="B278" s="38">
        <v>32</v>
      </c>
      <c r="C278" s="38" t="s">
        <v>340</v>
      </c>
      <c r="D278" t="s">
        <v>344</v>
      </c>
      <c r="E278" s="38" t="s">
        <v>17</v>
      </c>
      <c r="F278" s="38" t="s">
        <v>24</v>
      </c>
      <c r="G278">
        <v>30</v>
      </c>
      <c r="H278">
        <v>0.3</v>
      </c>
      <c r="I278" s="38" t="s">
        <v>117</v>
      </c>
      <c r="J278" s="38"/>
    </row>
    <row r="279" spans="1:10" ht="16">
      <c r="A279" s="38">
        <v>278</v>
      </c>
      <c r="B279" s="38">
        <v>32</v>
      </c>
      <c r="C279" s="38" t="s">
        <v>340</v>
      </c>
      <c r="D279" t="s">
        <v>345</v>
      </c>
      <c r="E279" s="38" t="s">
        <v>17</v>
      </c>
      <c r="F279" s="38" t="s">
        <v>24</v>
      </c>
      <c r="G279">
        <v>30</v>
      </c>
      <c r="H279">
        <v>0.3</v>
      </c>
      <c r="I279" s="38" t="s">
        <v>117</v>
      </c>
      <c r="J279" s="38"/>
    </row>
    <row r="280" spans="1:10" ht="16">
      <c r="A280" s="38">
        <v>279</v>
      </c>
      <c r="B280" s="38">
        <v>32</v>
      </c>
      <c r="C280" s="38" t="s">
        <v>340</v>
      </c>
      <c r="D280" t="s">
        <v>346</v>
      </c>
      <c r="E280" s="38" t="s">
        <v>17</v>
      </c>
      <c r="F280" s="38" t="s">
        <v>24</v>
      </c>
      <c r="G280">
        <v>75</v>
      </c>
      <c r="H280">
        <v>0.75</v>
      </c>
      <c r="I280" s="38" t="s">
        <v>14</v>
      </c>
      <c r="J280" s="38"/>
    </row>
    <row r="281" spans="1:10" ht="16">
      <c r="A281" s="38">
        <v>280</v>
      </c>
      <c r="B281" s="38">
        <v>32</v>
      </c>
      <c r="C281" s="38" t="s">
        <v>340</v>
      </c>
      <c r="D281" t="s">
        <v>347</v>
      </c>
      <c r="E281" s="38" t="s">
        <v>17</v>
      </c>
      <c r="F281" s="38" t="s">
        <v>24</v>
      </c>
      <c r="G281">
        <v>75</v>
      </c>
      <c r="H281">
        <v>0.75</v>
      </c>
      <c r="I281" s="38" t="s">
        <v>14</v>
      </c>
      <c r="J281" s="38"/>
    </row>
    <row r="282" spans="1:10" ht="16">
      <c r="A282" s="38">
        <v>281</v>
      </c>
      <c r="B282" s="38">
        <v>33</v>
      </c>
      <c r="C282" s="38" t="s">
        <v>348</v>
      </c>
      <c r="D282" t="s">
        <v>349</v>
      </c>
      <c r="E282" s="38" t="s">
        <v>48</v>
      </c>
      <c r="F282" s="38" t="s">
        <v>18</v>
      </c>
      <c r="G282">
        <v>150</v>
      </c>
      <c r="H282">
        <v>1.5</v>
      </c>
      <c r="I282" s="38" t="s">
        <v>14</v>
      </c>
      <c r="J282" s="38"/>
    </row>
    <row r="283" spans="1:10" ht="16">
      <c r="A283" s="38">
        <v>282</v>
      </c>
      <c r="B283" s="38">
        <v>33</v>
      </c>
      <c r="C283" s="38" t="s">
        <v>348</v>
      </c>
      <c r="D283" t="s">
        <v>350</v>
      </c>
      <c r="E283" s="38" t="s">
        <v>23</v>
      </c>
      <c r="F283" s="38" t="s">
        <v>18</v>
      </c>
      <c r="G283">
        <v>75</v>
      </c>
      <c r="H283">
        <v>0.75</v>
      </c>
      <c r="I283" s="38" t="s">
        <v>14</v>
      </c>
      <c r="J283" s="38"/>
    </row>
    <row r="284" spans="1:10" ht="16">
      <c r="A284" s="38">
        <v>283</v>
      </c>
      <c r="B284" s="38">
        <v>33</v>
      </c>
      <c r="C284" s="38" t="s">
        <v>348</v>
      </c>
      <c r="D284" t="s">
        <v>351</v>
      </c>
      <c r="E284" s="38" t="s">
        <v>64</v>
      </c>
      <c r="F284" s="38" t="s">
        <v>18</v>
      </c>
      <c r="G284">
        <v>200</v>
      </c>
      <c r="H284">
        <v>2</v>
      </c>
      <c r="I284" s="38" t="s">
        <v>14</v>
      </c>
      <c r="J284" s="38"/>
    </row>
    <row r="285" spans="1:10" ht="16">
      <c r="A285" s="38">
        <v>284</v>
      </c>
      <c r="B285" s="38">
        <v>33</v>
      </c>
      <c r="C285" s="38" t="s">
        <v>348</v>
      </c>
      <c r="D285" t="s">
        <v>352</v>
      </c>
      <c r="E285" s="38" t="s">
        <v>44</v>
      </c>
      <c r="F285" s="38" t="s">
        <v>18</v>
      </c>
      <c r="G285">
        <v>75</v>
      </c>
      <c r="H285">
        <v>0.75</v>
      </c>
      <c r="I285" s="38" t="s">
        <v>14</v>
      </c>
      <c r="J285" s="38"/>
    </row>
    <row r="286" spans="1:10" ht="16">
      <c r="A286" s="38">
        <v>285</v>
      </c>
      <c r="B286" s="38">
        <v>33</v>
      </c>
      <c r="C286" s="38" t="s">
        <v>348</v>
      </c>
      <c r="D286" t="s">
        <v>353</v>
      </c>
      <c r="E286" s="38" t="s">
        <v>44</v>
      </c>
      <c r="F286" s="38" t="s">
        <v>18</v>
      </c>
      <c r="G286">
        <v>75</v>
      </c>
      <c r="H286">
        <v>0.75</v>
      </c>
      <c r="I286" s="38" t="s">
        <v>14</v>
      </c>
      <c r="J286" s="38"/>
    </row>
    <row r="287" spans="1:10" ht="16">
      <c r="A287" s="38">
        <v>286</v>
      </c>
      <c r="B287" s="38">
        <v>33</v>
      </c>
      <c r="C287" s="38" t="s">
        <v>348</v>
      </c>
      <c r="D287" t="s">
        <v>354</v>
      </c>
      <c r="E287" s="38" t="s">
        <v>106</v>
      </c>
      <c r="F287" s="38" t="s">
        <v>18</v>
      </c>
      <c r="G287">
        <v>200</v>
      </c>
      <c r="H287">
        <v>2</v>
      </c>
      <c r="I287" s="38" t="s">
        <v>14</v>
      </c>
      <c r="J287" s="38"/>
    </row>
    <row r="288" spans="1:10" ht="16">
      <c r="A288" s="38">
        <v>287</v>
      </c>
      <c r="B288" s="38">
        <v>33</v>
      </c>
      <c r="C288" s="38" t="s">
        <v>348</v>
      </c>
      <c r="D288" t="s">
        <v>355</v>
      </c>
      <c r="E288" s="38" t="s">
        <v>106</v>
      </c>
      <c r="F288" s="38" t="s">
        <v>18</v>
      </c>
      <c r="G288">
        <v>200</v>
      </c>
      <c r="H288">
        <v>2</v>
      </c>
      <c r="I288" s="38" t="s">
        <v>14</v>
      </c>
      <c r="J288" s="38" t="s">
        <v>19</v>
      </c>
    </row>
    <row r="289" spans="1:10" ht="16">
      <c r="A289" s="38">
        <v>288</v>
      </c>
      <c r="B289" s="38">
        <v>33</v>
      </c>
      <c r="C289" s="38" t="s">
        <v>348</v>
      </c>
      <c r="D289" t="s">
        <v>356</v>
      </c>
      <c r="E289" s="38" t="s">
        <v>28</v>
      </c>
      <c r="F289" s="38" t="s">
        <v>18</v>
      </c>
      <c r="G289">
        <v>200</v>
      </c>
      <c r="H289">
        <v>2</v>
      </c>
      <c r="I289" s="38" t="s">
        <v>14</v>
      </c>
      <c r="J289" s="38" t="s">
        <v>40</v>
      </c>
    </row>
    <row r="290" spans="1:10" ht="16">
      <c r="A290" s="38">
        <v>289</v>
      </c>
      <c r="B290" s="38">
        <v>34</v>
      </c>
      <c r="C290" s="38" t="s">
        <v>357</v>
      </c>
      <c r="D290" t="s">
        <v>358</v>
      </c>
      <c r="E290" s="38" t="s">
        <v>12</v>
      </c>
      <c r="F290" s="38" t="s">
        <v>35</v>
      </c>
      <c r="G290">
        <v>100</v>
      </c>
      <c r="H290">
        <v>1</v>
      </c>
      <c r="I290" s="38" t="s">
        <v>14</v>
      </c>
      <c r="J290" s="38" t="s">
        <v>46</v>
      </c>
    </row>
    <row r="291" spans="1:10" ht="16">
      <c r="A291" s="38">
        <v>290</v>
      </c>
      <c r="B291" s="38">
        <v>34</v>
      </c>
      <c r="C291" s="38" t="s">
        <v>357</v>
      </c>
      <c r="D291" t="s">
        <v>359</v>
      </c>
      <c r="E291" s="38" t="s">
        <v>12</v>
      </c>
      <c r="F291" s="38" t="s">
        <v>35</v>
      </c>
      <c r="G291">
        <v>150</v>
      </c>
      <c r="H291">
        <v>1.5</v>
      </c>
      <c r="I291" s="38" t="s">
        <v>14</v>
      </c>
      <c r="J291" s="38" t="s">
        <v>30</v>
      </c>
    </row>
    <row r="292" spans="1:10" ht="16">
      <c r="A292" s="38">
        <v>291</v>
      </c>
      <c r="B292" s="38">
        <v>34</v>
      </c>
      <c r="C292" s="38" t="s">
        <v>357</v>
      </c>
      <c r="D292" t="s">
        <v>360</v>
      </c>
      <c r="E292" s="38" t="s">
        <v>17</v>
      </c>
      <c r="F292" s="38" t="s">
        <v>35</v>
      </c>
      <c r="G292">
        <v>100</v>
      </c>
      <c r="H292">
        <v>1</v>
      </c>
      <c r="I292" s="38" t="s">
        <v>14</v>
      </c>
      <c r="J292" s="38" t="s">
        <v>21</v>
      </c>
    </row>
    <row r="293" spans="1:10" ht="16">
      <c r="A293" s="38">
        <v>292</v>
      </c>
      <c r="B293" s="38">
        <v>34</v>
      </c>
      <c r="C293" s="38" t="s">
        <v>357</v>
      </c>
      <c r="D293" t="s">
        <v>361</v>
      </c>
      <c r="E293" s="38" t="s">
        <v>48</v>
      </c>
      <c r="F293" s="38" t="s">
        <v>35</v>
      </c>
      <c r="G293">
        <v>125</v>
      </c>
      <c r="H293">
        <v>1.25</v>
      </c>
      <c r="I293" s="38" t="s">
        <v>14</v>
      </c>
      <c r="J293" s="38" t="s">
        <v>25</v>
      </c>
    </row>
    <row r="294" spans="1:10" ht="16">
      <c r="A294" s="38">
        <v>293</v>
      </c>
      <c r="B294" s="38">
        <v>34</v>
      </c>
      <c r="C294" s="38" t="s">
        <v>357</v>
      </c>
      <c r="D294" t="s">
        <v>362</v>
      </c>
      <c r="E294" s="38" t="s">
        <v>48</v>
      </c>
      <c r="F294" s="38" t="s">
        <v>35</v>
      </c>
      <c r="G294">
        <v>200</v>
      </c>
      <c r="H294">
        <v>2</v>
      </c>
      <c r="I294" s="38" t="s">
        <v>14</v>
      </c>
      <c r="J294" s="38" t="s">
        <v>33</v>
      </c>
    </row>
    <row r="295" spans="1:10" ht="16">
      <c r="A295" s="38">
        <v>294</v>
      </c>
      <c r="B295" s="38">
        <v>34</v>
      </c>
      <c r="C295" s="38" t="s">
        <v>357</v>
      </c>
      <c r="D295" t="s">
        <v>363</v>
      </c>
      <c r="E295" s="38" t="s">
        <v>364</v>
      </c>
      <c r="F295" s="38" t="s">
        <v>35</v>
      </c>
      <c r="G295">
        <v>75</v>
      </c>
      <c r="H295">
        <v>0.75</v>
      </c>
      <c r="I295" s="38" t="s">
        <v>14</v>
      </c>
      <c r="J295" s="38" t="s">
        <v>49</v>
      </c>
    </row>
    <row r="296" spans="1:10" ht="16">
      <c r="A296" s="38">
        <v>295</v>
      </c>
      <c r="B296" s="38">
        <v>34</v>
      </c>
      <c r="C296" s="38" t="s">
        <v>357</v>
      </c>
      <c r="D296" t="s">
        <v>365</v>
      </c>
      <c r="E296" s="38" t="s">
        <v>64</v>
      </c>
      <c r="F296" s="38" t="s">
        <v>35</v>
      </c>
      <c r="G296">
        <v>75</v>
      </c>
      <c r="H296">
        <v>0.75</v>
      </c>
      <c r="I296" s="38" t="s">
        <v>14</v>
      </c>
      <c r="J296" s="38"/>
    </row>
    <row r="297" spans="1:10" ht="16">
      <c r="A297" s="38">
        <v>296</v>
      </c>
      <c r="B297" s="38">
        <v>34</v>
      </c>
      <c r="C297" s="38" t="s">
        <v>357</v>
      </c>
      <c r="D297" t="s">
        <v>366</v>
      </c>
      <c r="E297" s="38" t="s">
        <v>17</v>
      </c>
      <c r="F297" s="38" t="s">
        <v>35</v>
      </c>
      <c r="G297">
        <v>75</v>
      </c>
      <c r="H297">
        <v>0.75</v>
      </c>
      <c r="I297" s="38" t="s">
        <v>14</v>
      </c>
      <c r="J297" s="38"/>
    </row>
    <row r="298" spans="1:10" ht="16">
      <c r="A298" s="38">
        <v>297</v>
      </c>
      <c r="B298" s="38">
        <v>35</v>
      </c>
      <c r="C298" s="38" t="s">
        <v>367</v>
      </c>
      <c r="D298" t="s">
        <v>368</v>
      </c>
      <c r="E298" s="38" t="s">
        <v>44</v>
      </c>
      <c r="F298" s="38" t="s">
        <v>13</v>
      </c>
      <c r="G298">
        <v>75</v>
      </c>
      <c r="H298">
        <v>0.75</v>
      </c>
      <c r="I298" s="38" t="s">
        <v>14</v>
      </c>
      <c r="J298" s="38"/>
    </row>
    <row r="299" spans="1:10" ht="16">
      <c r="A299" s="38">
        <v>298</v>
      </c>
      <c r="B299" s="38">
        <v>35</v>
      </c>
      <c r="C299" s="38" t="s">
        <v>367</v>
      </c>
      <c r="D299" t="s">
        <v>369</v>
      </c>
      <c r="E299" s="38" t="s">
        <v>294</v>
      </c>
      <c r="F299" s="38" t="s">
        <v>13</v>
      </c>
      <c r="G299">
        <v>150</v>
      </c>
      <c r="H299">
        <v>1.5</v>
      </c>
      <c r="I299" s="38" t="s">
        <v>14</v>
      </c>
      <c r="J299" s="38"/>
    </row>
    <row r="300" spans="1:10" ht="16">
      <c r="A300" s="38">
        <v>299</v>
      </c>
      <c r="B300" s="38">
        <v>35</v>
      </c>
      <c r="C300" s="38" t="s">
        <v>367</v>
      </c>
      <c r="D300" t="s">
        <v>370</v>
      </c>
      <c r="E300" s="38" t="s">
        <v>44</v>
      </c>
      <c r="F300" s="38" t="s">
        <v>13</v>
      </c>
      <c r="G300">
        <v>75</v>
      </c>
      <c r="H300">
        <v>0.75</v>
      </c>
      <c r="I300" s="38" t="s">
        <v>14</v>
      </c>
      <c r="J300" s="38"/>
    </row>
    <row r="301" spans="1:10" ht="16">
      <c r="A301" s="38">
        <v>300</v>
      </c>
      <c r="B301" s="38">
        <v>35</v>
      </c>
      <c r="C301" s="38" t="s">
        <v>367</v>
      </c>
      <c r="D301" t="s">
        <v>371</v>
      </c>
      <c r="E301" s="38" t="s">
        <v>64</v>
      </c>
      <c r="F301" s="38" t="s">
        <v>13</v>
      </c>
      <c r="G301">
        <v>75</v>
      </c>
      <c r="H301">
        <v>0.75</v>
      </c>
      <c r="I301" s="38" t="s">
        <v>14</v>
      </c>
      <c r="J301" s="38"/>
    </row>
    <row r="302" spans="1:10" ht="16">
      <c r="A302" s="38">
        <v>301</v>
      </c>
      <c r="B302" s="38">
        <v>35</v>
      </c>
      <c r="C302" s="38" t="s">
        <v>367</v>
      </c>
      <c r="D302" t="s">
        <v>372</v>
      </c>
      <c r="E302" s="38" t="s">
        <v>12</v>
      </c>
      <c r="F302" s="38" t="s">
        <v>13</v>
      </c>
      <c r="G302">
        <v>75</v>
      </c>
      <c r="H302">
        <v>0.75</v>
      </c>
      <c r="I302" s="38" t="s">
        <v>14</v>
      </c>
      <c r="J302" s="38" t="s">
        <v>33</v>
      </c>
    </row>
    <row r="303" spans="1:10" ht="15" customHeight="1">
      <c r="A303" s="38">
        <v>302</v>
      </c>
      <c r="B303" s="38">
        <v>35</v>
      </c>
      <c r="C303" s="38" t="s">
        <v>367</v>
      </c>
      <c r="D303" t="s">
        <v>373</v>
      </c>
      <c r="E303" s="38" t="s">
        <v>23</v>
      </c>
      <c r="F303" s="38" t="s">
        <v>13</v>
      </c>
      <c r="G303">
        <v>200</v>
      </c>
      <c r="H303">
        <v>2</v>
      </c>
      <c r="I303" s="38" t="s">
        <v>14</v>
      </c>
      <c r="J303" s="38" t="s">
        <v>46</v>
      </c>
    </row>
    <row r="304" spans="1:10" ht="16">
      <c r="A304" s="38">
        <v>303</v>
      </c>
      <c r="B304" s="38">
        <v>36</v>
      </c>
      <c r="C304" s="38" t="s">
        <v>374</v>
      </c>
      <c r="D304" t="s">
        <v>375</v>
      </c>
      <c r="E304" s="38" t="s">
        <v>12</v>
      </c>
      <c r="F304" s="38" t="s">
        <v>24</v>
      </c>
      <c r="G304">
        <v>200</v>
      </c>
      <c r="H304">
        <v>2</v>
      </c>
      <c r="I304" s="38" t="s">
        <v>14</v>
      </c>
      <c r="J304" s="38" t="s">
        <v>40</v>
      </c>
    </row>
    <row r="305" spans="1:10" ht="16">
      <c r="A305" s="38">
        <v>304</v>
      </c>
      <c r="B305" s="38">
        <v>36</v>
      </c>
      <c r="C305" s="38" t="s">
        <v>374</v>
      </c>
      <c r="D305" t="s">
        <v>376</v>
      </c>
      <c r="E305" s="38" t="s">
        <v>64</v>
      </c>
      <c r="F305" s="38" t="s">
        <v>24</v>
      </c>
      <c r="G305">
        <v>75</v>
      </c>
      <c r="H305">
        <v>0.75</v>
      </c>
      <c r="I305" s="38" t="s">
        <v>14</v>
      </c>
      <c r="J305" s="38" t="s">
        <v>30</v>
      </c>
    </row>
    <row r="306" spans="1:10" ht="16">
      <c r="A306" s="38">
        <v>305</v>
      </c>
      <c r="B306" s="38">
        <v>36</v>
      </c>
      <c r="C306" s="38" t="s">
        <v>374</v>
      </c>
      <c r="D306" t="s">
        <v>377</v>
      </c>
      <c r="E306" s="38" t="s">
        <v>44</v>
      </c>
      <c r="F306" s="38" t="s">
        <v>24</v>
      </c>
      <c r="G306">
        <v>75</v>
      </c>
      <c r="H306">
        <v>0.75</v>
      </c>
      <c r="I306" s="38" t="s">
        <v>14</v>
      </c>
      <c r="J306" s="38" t="s">
        <v>15</v>
      </c>
    </row>
    <row r="307" spans="1:10" ht="15" customHeight="1">
      <c r="A307" s="38">
        <v>306</v>
      </c>
      <c r="B307" s="38">
        <v>36</v>
      </c>
      <c r="C307" s="38" t="s">
        <v>374</v>
      </c>
      <c r="D307" t="s">
        <v>378</v>
      </c>
      <c r="E307" s="38" t="s">
        <v>23</v>
      </c>
      <c r="F307" s="38" t="s">
        <v>24</v>
      </c>
      <c r="G307">
        <v>75</v>
      </c>
      <c r="H307">
        <v>0.75</v>
      </c>
      <c r="I307" s="38" t="s">
        <v>14</v>
      </c>
      <c r="J307" s="38" t="s">
        <v>40</v>
      </c>
    </row>
    <row r="308" spans="1:10" ht="16">
      <c r="A308" s="38">
        <v>307</v>
      </c>
      <c r="B308" s="38">
        <v>36</v>
      </c>
      <c r="C308" s="38" t="s">
        <v>374</v>
      </c>
      <c r="D308" t="s">
        <v>379</v>
      </c>
      <c r="E308" s="38" t="s">
        <v>17</v>
      </c>
      <c r="F308" s="38" t="s">
        <v>24</v>
      </c>
      <c r="G308">
        <v>75</v>
      </c>
      <c r="H308">
        <v>0.75</v>
      </c>
      <c r="I308" s="38" t="s">
        <v>14</v>
      </c>
      <c r="J308" s="38" t="s">
        <v>21</v>
      </c>
    </row>
    <row r="309" spans="1:10" ht="16">
      <c r="A309" s="38">
        <v>308</v>
      </c>
      <c r="B309" s="38">
        <v>36</v>
      </c>
      <c r="C309" s="38" t="s">
        <v>374</v>
      </c>
      <c r="D309" t="s">
        <v>380</v>
      </c>
      <c r="E309" s="38" t="s">
        <v>12</v>
      </c>
      <c r="F309" s="38" t="s">
        <v>24</v>
      </c>
      <c r="G309">
        <v>75</v>
      </c>
      <c r="H309">
        <v>0.75</v>
      </c>
      <c r="I309" s="38" t="s">
        <v>14</v>
      </c>
      <c r="J309" s="38" t="s">
        <v>30</v>
      </c>
    </row>
    <row r="310" spans="1:10" ht="16">
      <c r="A310" s="38">
        <v>309</v>
      </c>
      <c r="B310" s="38">
        <v>36</v>
      </c>
      <c r="C310" s="38" t="s">
        <v>374</v>
      </c>
      <c r="D310" t="s">
        <v>381</v>
      </c>
      <c r="E310" s="38" t="s">
        <v>23</v>
      </c>
      <c r="F310" s="38" t="s">
        <v>24</v>
      </c>
      <c r="G310">
        <v>30</v>
      </c>
      <c r="H310">
        <v>0.3</v>
      </c>
      <c r="I310" s="38" t="s">
        <v>117</v>
      </c>
      <c r="J310" s="38"/>
    </row>
    <row r="311" spans="1:10" ht="16">
      <c r="A311" s="38">
        <v>310</v>
      </c>
      <c r="B311" s="38">
        <v>36</v>
      </c>
      <c r="C311" s="38" t="s">
        <v>374</v>
      </c>
      <c r="D311" t="s">
        <v>382</v>
      </c>
      <c r="E311" s="38" t="s">
        <v>12</v>
      </c>
      <c r="F311" s="38" t="s">
        <v>24</v>
      </c>
      <c r="G311">
        <v>50</v>
      </c>
      <c r="H311">
        <v>0.5</v>
      </c>
      <c r="I311" s="38" t="s">
        <v>117</v>
      </c>
      <c r="J311" s="38"/>
    </row>
    <row r="312" spans="1:10" ht="16">
      <c r="A312" s="38">
        <v>311</v>
      </c>
      <c r="B312" s="38">
        <v>37</v>
      </c>
      <c r="C312" s="38" t="s">
        <v>383</v>
      </c>
      <c r="D312" t="s">
        <v>384</v>
      </c>
      <c r="E312" s="38" t="s">
        <v>17</v>
      </c>
      <c r="F312" s="38" t="s">
        <v>18</v>
      </c>
      <c r="G312">
        <v>30</v>
      </c>
      <c r="H312">
        <v>0.3</v>
      </c>
      <c r="I312" s="38" t="s">
        <v>117</v>
      </c>
      <c r="J312" s="38"/>
    </row>
    <row r="313" spans="1:10" ht="16">
      <c r="A313" s="38">
        <v>312</v>
      </c>
      <c r="B313" s="38">
        <v>37</v>
      </c>
      <c r="C313" s="38" t="s">
        <v>383</v>
      </c>
      <c r="D313" t="s">
        <v>385</v>
      </c>
      <c r="E313" s="38" t="s">
        <v>12</v>
      </c>
      <c r="F313" s="38" t="s">
        <v>18</v>
      </c>
      <c r="G313">
        <v>30</v>
      </c>
      <c r="H313">
        <v>0.3</v>
      </c>
      <c r="I313" s="38" t="s">
        <v>117</v>
      </c>
      <c r="J313" s="38"/>
    </row>
    <row r="314" spans="1:10" ht="16">
      <c r="A314" s="38">
        <v>313</v>
      </c>
      <c r="B314" s="38">
        <v>37</v>
      </c>
      <c r="C314" s="38" t="s">
        <v>383</v>
      </c>
      <c r="D314" t="s">
        <v>386</v>
      </c>
      <c r="E314" s="38" t="s">
        <v>17</v>
      </c>
      <c r="F314" s="38" t="s">
        <v>18</v>
      </c>
      <c r="G314">
        <v>30</v>
      </c>
      <c r="H314">
        <v>0.3</v>
      </c>
      <c r="I314" s="38" t="s">
        <v>117</v>
      </c>
      <c r="J314" s="38"/>
    </row>
    <row r="315" spans="1:10" ht="16">
      <c r="A315" s="38">
        <v>314</v>
      </c>
      <c r="B315" s="38">
        <v>37</v>
      </c>
      <c r="C315" s="38" t="s">
        <v>383</v>
      </c>
      <c r="D315" t="s">
        <v>387</v>
      </c>
      <c r="E315" s="38" t="s">
        <v>17</v>
      </c>
      <c r="F315" s="38" t="s">
        <v>18</v>
      </c>
      <c r="G315">
        <v>30</v>
      </c>
      <c r="H315">
        <v>0.3</v>
      </c>
      <c r="I315" s="38" t="s">
        <v>117</v>
      </c>
      <c r="J315" s="38"/>
    </row>
    <row r="316" spans="1:10" ht="16">
      <c r="A316" s="38">
        <v>315</v>
      </c>
      <c r="B316" s="38">
        <v>37</v>
      </c>
      <c r="C316" s="38" t="s">
        <v>383</v>
      </c>
      <c r="D316" t="s">
        <v>388</v>
      </c>
      <c r="E316" s="38" t="s">
        <v>17</v>
      </c>
      <c r="F316" s="38" t="s">
        <v>18</v>
      </c>
      <c r="G316">
        <v>40</v>
      </c>
      <c r="H316">
        <v>0.4</v>
      </c>
      <c r="I316" s="38" t="s">
        <v>117</v>
      </c>
      <c r="J316" s="38"/>
    </row>
    <row r="317" spans="1:10" ht="16">
      <c r="A317" s="38">
        <v>316</v>
      </c>
      <c r="B317" s="38">
        <v>37</v>
      </c>
      <c r="C317" s="38" t="s">
        <v>383</v>
      </c>
      <c r="D317" t="s">
        <v>389</v>
      </c>
      <c r="E317" s="38" t="s">
        <v>17</v>
      </c>
      <c r="F317" s="38" t="s">
        <v>18</v>
      </c>
      <c r="G317">
        <v>30</v>
      </c>
      <c r="H317">
        <v>0.3</v>
      </c>
      <c r="I317" s="38" t="s">
        <v>117</v>
      </c>
      <c r="J317" s="38"/>
    </row>
    <row r="318" spans="1:10" ht="16">
      <c r="A318" s="38">
        <v>317</v>
      </c>
      <c r="B318" s="38">
        <v>37</v>
      </c>
      <c r="C318" s="38" t="s">
        <v>383</v>
      </c>
      <c r="D318" t="s">
        <v>390</v>
      </c>
      <c r="E318" s="38" t="s">
        <v>17</v>
      </c>
      <c r="F318" s="38" t="s">
        <v>18</v>
      </c>
      <c r="G318">
        <v>30</v>
      </c>
      <c r="H318">
        <v>0.3</v>
      </c>
      <c r="I318" s="38" t="s">
        <v>117</v>
      </c>
      <c r="J318" s="38"/>
    </row>
    <row r="319" spans="1:10" ht="16">
      <c r="A319" s="38">
        <v>318</v>
      </c>
      <c r="B319" s="38">
        <v>37</v>
      </c>
      <c r="C319" s="38" t="s">
        <v>383</v>
      </c>
      <c r="D319" t="s">
        <v>391</v>
      </c>
      <c r="E319" s="38" t="s">
        <v>17</v>
      </c>
      <c r="F319" s="38" t="s">
        <v>18</v>
      </c>
      <c r="G319">
        <v>30</v>
      </c>
      <c r="H319">
        <v>0.3</v>
      </c>
      <c r="I319" s="38" t="s">
        <v>117</v>
      </c>
      <c r="J319" s="38" t="s">
        <v>40</v>
      </c>
    </row>
    <row r="320" spans="1:10" ht="16">
      <c r="A320" s="38">
        <v>319</v>
      </c>
      <c r="B320" s="38">
        <v>38</v>
      </c>
      <c r="C320" s="38" t="s">
        <v>392</v>
      </c>
      <c r="D320" t="s">
        <v>393</v>
      </c>
      <c r="E320" s="38" t="s">
        <v>17</v>
      </c>
      <c r="F320" s="38" t="s">
        <v>35</v>
      </c>
      <c r="G320">
        <v>30</v>
      </c>
      <c r="H320">
        <v>0.3</v>
      </c>
      <c r="I320" s="38" t="s">
        <v>117</v>
      </c>
      <c r="J320" s="38" t="s">
        <v>21</v>
      </c>
    </row>
    <row r="321" spans="1:10" ht="16">
      <c r="A321" s="38">
        <v>320</v>
      </c>
      <c r="B321" s="38">
        <v>38</v>
      </c>
      <c r="C321" s="38" t="s">
        <v>392</v>
      </c>
      <c r="D321" t="s">
        <v>394</v>
      </c>
      <c r="E321" s="38" t="s">
        <v>17</v>
      </c>
      <c r="F321" s="38" t="s">
        <v>35</v>
      </c>
      <c r="G321">
        <v>30</v>
      </c>
      <c r="H321">
        <v>0.3</v>
      </c>
      <c r="I321" s="38" t="s">
        <v>117</v>
      </c>
      <c r="J321" s="38" t="s">
        <v>33</v>
      </c>
    </row>
    <row r="322" spans="1:10" ht="16">
      <c r="A322" s="38">
        <v>321</v>
      </c>
      <c r="B322" s="38">
        <v>38</v>
      </c>
      <c r="C322" s="38" t="s">
        <v>392</v>
      </c>
      <c r="D322" t="s">
        <v>395</v>
      </c>
      <c r="E322" s="38" t="s">
        <v>17</v>
      </c>
      <c r="F322" s="38" t="s">
        <v>35</v>
      </c>
      <c r="G322">
        <v>30</v>
      </c>
      <c r="H322">
        <v>0.3</v>
      </c>
      <c r="I322" s="38" t="s">
        <v>117</v>
      </c>
      <c r="J322" s="38" t="s">
        <v>46</v>
      </c>
    </row>
    <row r="323" spans="1:10" ht="16">
      <c r="A323" s="38">
        <v>322</v>
      </c>
      <c r="B323" s="38">
        <v>38</v>
      </c>
      <c r="C323" s="38" t="s">
        <v>392</v>
      </c>
      <c r="D323" t="s">
        <v>396</v>
      </c>
      <c r="E323" s="38" t="s">
        <v>17</v>
      </c>
      <c r="F323" s="38" t="s">
        <v>35</v>
      </c>
      <c r="G323">
        <v>30</v>
      </c>
      <c r="H323">
        <v>0.3</v>
      </c>
      <c r="I323" s="38" t="s">
        <v>117</v>
      </c>
      <c r="J323" s="38"/>
    </row>
    <row r="324" spans="1:10" ht="16">
      <c r="A324" s="38">
        <v>323</v>
      </c>
      <c r="B324" s="38">
        <v>38</v>
      </c>
      <c r="C324" s="38" t="s">
        <v>392</v>
      </c>
      <c r="D324" t="s">
        <v>397</v>
      </c>
      <c r="E324" s="38" t="s">
        <v>17</v>
      </c>
      <c r="F324" s="38" t="s">
        <v>35</v>
      </c>
      <c r="G324">
        <v>30</v>
      </c>
      <c r="H324">
        <v>0.3</v>
      </c>
      <c r="I324" s="38" t="s">
        <v>117</v>
      </c>
      <c r="J324" s="38" t="s">
        <v>21</v>
      </c>
    </row>
    <row r="325" spans="1:10" ht="16">
      <c r="A325" s="38">
        <v>324</v>
      </c>
      <c r="B325" s="38">
        <v>38</v>
      </c>
      <c r="C325" s="38" t="s">
        <v>392</v>
      </c>
      <c r="D325" t="s">
        <v>398</v>
      </c>
      <c r="E325" s="38" t="s">
        <v>17</v>
      </c>
      <c r="F325" s="38" t="s">
        <v>35</v>
      </c>
      <c r="G325">
        <v>30</v>
      </c>
      <c r="H325">
        <v>0.3</v>
      </c>
      <c r="I325" s="38" t="s">
        <v>117</v>
      </c>
      <c r="J325" s="38" t="s">
        <v>30</v>
      </c>
    </row>
    <row r="326" spans="1:10" ht="16">
      <c r="A326" s="38">
        <v>325</v>
      </c>
      <c r="B326" s="38">
        <v>38</v>
      </c>
      <c r="C326" s="38" t="s">
        <v>392</v>
      </c>
      <c r="D326" t="s">
        <v>399</v>
      </c>
      <c r="E326" s="38" t="s">
        <v>17</v>
      </c>
      <c r="F326" s="38" t="s">
        <v>35</v>
      </c>
      <c r="G326">
        <v>30</v>
      </c>
      <c r="H326">
        <v>0.3</v>
      </c>
      <c r="I326" s="38" t="s">
        <v>117</v>
      </c>
      <c r="J326" s="38"/>
    </row>
    <row r="327" spans="1:10" ht="16">
      <c r="A327" s="38">
        <v>326</v>
      </c>
      <c r="B327" s="38">
        <v>38</v>
      </c>
      <c r="C327" s="38" t="s">
        <v>392</v>
      </c>
      <c r="D327" t="s">
        <v>400</v>
      </c>
      <c r="E327" s="38" t="s">
        <v>17</v>
      </c>
      <c r="F327" s="38" t="s">
        <v>35</v>
      </c>
      <c r="G327">
        <v>30</v>
      </c>
      <c r="H327">
        <v>0.3</v>
      </c>
      <c r="I327" s="38" t="s">
        <v>117</v>
      </c>
      <c r="J327" s="38"/>
    </row>
    <row r="328" spans="1:10" ht="16">
      <c r="A328" s="38">
        <v>327</v>
      </c>
      <c r="B328" s="38">
        <v>39</v>
      </c>
      <c r="C328" s="38" t="s">
        <v>401</v>
      </c>
      <c r="D328" t="s">
        <v>402</v>
      </c>
      <c r="E328" s="38" t="s">
        <v>17</v>
      </c>
      <c r="F328" s="38" t="s">
        <v>13</v>
      </c>
      <c r="G328">
        <v>30</v>
      </c>
      <c r="H328">
        <v>0.3</v>
      </c>
      <c r="I328" s="38" t="s">
        <v>117</v>
      </c>
      <c r="J328" s="38"/>
    </row>
    <row r="329" spans="1:10" ht="16">
      <c r="A329" s="38">
        <v>328</v>
      </c>
      <c r="B329" s="38">
        <v>39</v>
      </c>
      <c r="C329" s="38" t="s">
        <v>401</v>
      </c>
      <c r="D329" t="s">
        <v>403</v>
      </c>
      <c r="E329" s="38" t="s">
        <v>17</v>
      </c>
      <c r="F329" s="38" t="s">
        <v>13</v>
      </c>
      <c r="G329">
        <v>30</v>
      </c>
      <c r="H329">
        <v>0.3</v>
      </c>
      <c r="I329" s="38" t="s">
        <v>117</v>
      </c>
      <c r="J329" s="38"/>
    </row>
    <row r="330" spans="1:10" ht="16">
      <c r="A330" s="38">
        <v>329</v>
      </c>
      <c r="B330" s="38">
        <v>39</v>
      </c>
      <c r="C330" s="38" t="s">
        <v>401</v>
      </c>
      <c r="D330" t="s">
        <v>404</v>
      </c>
      <c r="E330" s="38" t="s">
        <v>17</v>
      </c>
      <c r="F330" s="38" t="s">
        <v>13</v>
      </c>
      <c r="G330">
        <v>30</v>
      </c>
      <c r="H330">
        <v>0.3</v>
      </c>
      <c r="I330" s="38" t="s">
        <v>117</v>
      </c>
      <c r="J330" s="38"/>
    </row>
    <row r="331" spans="1:10" ht="16">
      <c r="A331" s="38">
        <v>330</v>
      </c>
      <c r="B331" s="38">
        <v>39</v>
      </c>
      <c r="C331" s="38" t="s">
        <v>401</v>
      </c>
      <c r="D331" t="s">
        <v>405</v>
      </c>
      <c r="E331" s="38" t="s">
        <v>17</v>
      </c>
      <c r="F331" s="38" t="s">
        <v>13</v>
      </c>
      <c r="G331">
        <v>50</v>
      </c>
      <c r="H331">
        <v>0.5</v>
      </c>
      <c r="I331" s="38" t="s">
        <v>117</v>
      </c>
      <c r="J331" s="38"/>
    </row>
    <row r="332" spans="1:10" ht="16">
      <c r="A332" s="38">
        <v>331</v>
      </c>
      <c r="B332" s="38">
        <v>39</v>
      </c>
      <c r="C332" s="38" t="s">
        <v>401</v>
      </c>
      <c r="D332" t="s">
        <v>406</v>
      </c>
      <c r="E332" s="38" t="s">
        <v>17</v>
      </c>
      <c r="F332" s="38" t="s">
        <v>13</v>
      </c>
      <c r="G332">
        <v>30</v>
      </c>
      <c r="H332">
        <v>0.3</v>
      </c>
      <c r="I332" s="38" t="s">
        <v>117</v>
      </c>
      <c r="J332" s="38"/>
    </row>
    <row r="333" spans="1:10" ht="16">
      <c r="A333" s="38">
        <v>332</v>
      </c>
      <c r="B333" s="38">
        <v>39</v>
      </c>
      <c r="C333" s="38" t="s">
        <v>401</v>
      </c>
      <c r="D333" t="s">
        <v>407</v>
      </c>
      <c r="E333" s="38" t="s">
        <v>12</v>
      </c>
      <c r="F333" s="38" t="s">
        <v>13</v>
      </c>
      <c r="G333">
        <v>30</v>
      </c>
      <c r="H333">
        <v>0.3</v>
      </c>
      <c r="I333" s="38" t="s">
        <v>117</v>
      </c>
      <c r="J333" s="38"/>
    </row>
    <row r="334" spans="1:10" ht="16">
      <c r="A334" s="38">
        <v>333</v>
      </c>
      <c r="B334" s="38">
        <v>39</v>
      </c>
      <c r="C334" s="38" t="s">
        <v>401</v>
      </c>
      <c r="D334" t="s">
        <v>408</v>
      </c>
      <c r="E334" s="38" t="s">
        <v>17</v>
      </c>
      <c r="F334" s="38" t="s">
        <v>13</v>
      </c>
      <c r="G334">
        <v>30</v>
      </c>
      <c r="H334">
        <v>0.3</v>
      </c>
      <c r="I334" s="38" t="s">
        <v>117</v>
      </c>
      <c r="J334" s="38"/>
    </row>
    <row r="335" spans="1:10" ht="16">
      <c r="A335" s="38">
        <v>334</v>
      </c>
      <c r="B335" s="38">
        <v>40</v>
      </c>
      <c r="C335" s="38" t="s">
        <v>409</v>
      </c>
      <c r="D335" t="s">
        <v>410</v>
      </c>
      <c r="E335" s="38" t="s">
        <v>17</v>
      </c>
      <c r="F335" s="38" t="s">
        <v>24</v>
      </c>
      <c r="G335">
        <v>30</v>
      </c>
      <c r="H335">
        <v>0.3</v>
      </c>
      <c r="I335" s="38" t="s">
        <v>117</v>
      </c>
      <c r="J335" s="38"/>
    </row>
    <row r="336" spans="1:10" ht="16">
      <c r="A336" s="38">
        <v>335</v>
      </c>
      <c r="B336" s="38">
        <v>40</v>
      </c>
      <c r="C336" s="38" t="s">
        <v>409</v>
      </c>
      <c r="D336" t="s">
        <v>411</v>
      </c>
      <c r="E336" s="38" t="s">
        <v>17</v>
      </c>
      <c r="F336" s="38" t="s">
        <v>24</v>
      </c>
      <c r="G336">
        <v>30</v>
      </c>
      <c r="H336">
        <v>0.3</v>
      </c>
      <c r="I336" s="38" t="s">
        <v>117</v>
      </c>
      <c r="J336" s="38"/>
    </row>
    <row r="337" spans="1:10" ht="16">
      <c r="A337" s="38">
        <v>336</v>
      </c>
      <c r="B337" s="38">
        <v>40</v>
      </c>
      <c r="C337" s="38" t="s">
        <v>409</v>
      </c>
      <c r="D337" t="s">
        <v>412</v>
      </c>
      <c r="E337" s="38" t="s">
        <v>17</v>
      </c>
      <c r="F337" s="38" t="s">
        <v>24</v>
      </c>
      <c r="G337">
        <v>30</v>
      </c>
      <c r="H337">
        <v>0.3</v>
      </c>
      <c r="I337" s="38" t="s">
        <v>117</v>
      </c>
      <c r="J337" s="38"/>
    </row>
    <row r="338" spans="1:10" ht="16">
      <c r="A338" s="38">
        <v>337</v>
      </c>
      <c r="B338" s="38">
        <v>40</v>
      </c>
      <c r="C338" s="38" t="s">
        <v>409</v>
      </c>
      <c r="D338" t="s">
        <v>413</v>
      </c>
      <c r="E338" s="38" t="s">
        <v>17</v>
      </c>
      <c r="F338" s="38" t="s">
        <v>24</v>
      </c>
      <c r="G338">
        <v>30</v>
      </c>
      <c r="H338">
        <v>0.3</v>
      </c>
      <c r="I338" s="38" t="s">
        <v>117</v>
      </c>
      <c r="J338" s="38"/>
    </row>
    <row r="339" spans="1:10" ht="16">
      <c r="A339" s="38">
        <v>338</v>
      </c>
      <c r="B339" s="38">
        <v>40</v>
      </c>
      <c r="C339" s="38" t="s">
        <v>409</v>
      </c>
      <c r="D339" t="s">
        <v>414</v>
      </c>
      <c r="E339" s="38" t="s">
        <v>17</v>
      </c>
      <c r="F339" s="38" t="s">
        <v>24</v>
      </c>
      <c r="G339">
        <v>30</v>
      </c>
      <c r="H339">
        <v>0.3</v>
      </c>
      <c r="I339" s="38" t="s">
        <v>117</v>
      </c>
      <c r="J339" s="38"/>
    </row>
    <row r="340" spans="1:10" ht="16">
      <c r="A340" s="38">
        <v>339</v>
      </c>
      <c r="B340" s="38">
        <v>40</v>
      </c>
      <c r="C340" s="38" t="s">
        <v>409</v>
      </c>
      <c r="D340" t="s">
        <v>415</v>
      </c>
      <c r="E340" s="38" t="s">
        <v>17</v>
      </c>
      <c r="F340" s="38" t="s">
        <v>24</v>
      </c>
      <c r="G340">
        <v>30</v>
      </c>
      <c r="H340">
        <v>0.3</v>
      </c>
      <c r="I340" s="38" t="s">
        <v>117</v>
      </c>
      <c r="J340" s="38"/>
    </row>
    <row r="341" spans="1:10" ht="16">
      <c r="A341" s="38">
        <v>340</v>
      </c>
      <c r="B341" s="38">
        <v>40</v>
      </c>
      <c r="C341" s="38" t="s">
        <v>409</v>
      </c>
      <c r="D341" t="s">
        <v>416</v>
      </c>
      <c r="E341" s="38" t="s">
        <v>17</v>
      </c>
      <c r="F341" s="38" t="s">
        <v>24</v>
      </c>
      <c r="G341">
        <v>30</v>
      </c>
      <c r="H341">
        <v>0.3</v>
      </c>
      <c r="I341" s="38" t="s">
        <v>117</v>
      </c>
      <c r="J341" s="38"/>
    </row>
    <row r="342" spans="1:10" ht="16">
      <c r="A342" s="38">
        <v>341</v>
      </c>
      <c r="B342" s="38">
        <v>41</v>
      </c>
      <c r="C342" s="38" t="s">
        <v>417</v>
      </c>
      <c r="D342" t="s">
        <v>418</v>
      </c>
      <c r="E342" s="38" t="s">
        <v>17</v>
      </c>
      <c r="F342" s="38" t="s">
        <v>24</v>
      </c>
      <c r="G342">
        <v>30</v>
      </c>
      <c r="H342">
        <v>0.3</v>
      </c>
      <c r="I342" s="38" t="s">
        <v>117</v>
      </c>
      <c r="J342" s="38"/>
    </row>
    <row r="343" spans="1:10" ht="16">
      <c r="A343" s="38">
        <v>342</v>
      </c>
      <c r="B343" s="38">
        <v>41</v>
      </c>
      <c r="C343" s="38" t="s">
        <v>417</v>
      </c>
      <c r="D343" t="s">
        <v>419</v>
      </c>
      <c r="E343" s="38" t="s">
        <v>17</v>
      </c>
      <c r="F343" s="38" t="s">
        <v>24</v>
      </c>
      <c r="G343">
        <v>30</v>
      </c>
      <c r="H343">
        <v>0.3</v>
      </c>
      <c r="I343" s="38" t="s">
        <v>117</v>
      </c>
      <c r="J343" s="38"/>
    </row>
    <row r="344" spans="1:10" ht="16">
      <c r="A344" s="38">
        <v>343</v>
      </c>
      <c r="B344" s="38">
        <v>41</v>
      </c>
      <c r="C344" s="38" t="s">
        <v>417</v>
      </c>
      <c r="D344" t="s">
        <v>420</v>
      </c>
      <c r="E344" s="38" t="s">
        <v>17</v>
      </c>
      <c r="F344" s="38" t="s">
        <v>24</v>
      </c>
      <c r="G344">
        <v>30</v>
      </c>
      <c r="H344">
        <v>0.3</v>
      </c>
      <c r="I344" s="38" t="s">
        <v>117</v>
      </c>
      <c r="J344" s="38"/>
    </row>
    <row r="345" spans="1:10" ht="16">
      <c r="A345" s="38">
        <v>344</v>
      </c>
      <c r="B345" s="38">
        <v>41</v>
      </c>
      <c r="C345" s="38" t="s">
        <v>417</v>
      </c>
      <c r="D345" t="s">
        <v>421</v>
      </c>
      <c r="E345" s="38" t="s">
        <v>17</v>
      </c>
      <c r="F345" s="38" t="s">
        <v>24</v>
      </c>
      <c r="G345">
        <v>30</v>
      </c>
      <c r="H345">
        <v>0.3</v>
      </c>
      <c r="I345" s="38" t="s">
        <v>117</v>
      </c>
      <c r="J345" s="38"/>
    </row>
    <row r="346" spans="1:10" ht="16">
      <c r="A346" s="38">
        <v>345</v>
      </c>
      <c r="B346" s="38">
        <v>41</v>
      </c>
      <c r="C346" s="38" t="s">
        <v>417</v>
      </c>
      <c r="D346" t="s">
        <v>422</v>
      </c>
      <c r="E346" s="38" t="s">
        <v>17</v>
      </c>
      <c r="F346" s="38" t="s">
        <v>24</v>
      </c>
      <c r="G346">
        <v>30</v>
      </c>
      <c r="H346">
        <v>0.3</v>
      </c>
      <c r="I346" s="38" t="s">
        <v>117</v>
      </c>
      <c r="J346" s="38"/>
    </row>
    <row r="347" spans="1:10" ht="16">
      <c r="A347" s="38">
        <v>346</v>
      </c>
      <c r="B347" s="38">
        <v>41</v>
      </c>
      <c r="C347" s="38" t="s">
        <v>417</v>
      </c>
      <c r="D347" t="s">
        <v>423</v>
      </c>
      <c r="E347" s="38" t="s">
        <v>17</v>
      </c>
      <c r="F347" s="38" t="s">
        <v>24</v>
      </c>
      <c r="G347">
        <v>75</v>
      </c>
      <c r="H347">
        <v>0.75</v>
      </c>
      <c r="I347" s="38" t="s">
        <v>14</v>
      </c>
      <c r="J347" s="38"/>
    </row>
    <row r="348" spans="1:10" ht="16">
      <c r="A348" s="38">
        <v>347</v>
      </c>
      <c r="B348" s="38">
        <v>41</v>
      </c>
      <c r="C348" s="38" t="s">
        <v>417</v>
      </c>
      <c r="D348" t="s">
        <v>424</v>
      </c>
      <c r="E348" s="38" t="s">
        <v>17</v>
      </c>
      <c r="F348" s="38" t="s">
        <v>24</v>
      </c>
      <c r="G348">
        <v>75</v>
      </c>
      <c r="H348">
        <v>0.75</v>
      </c>
      <c r="I348" s="38" t="s">
        <v>14</v>
      </c>
      <c r="J348" s="38"/>
    </row>
    <row r="349" spans="1:10" ht="16">
      <c r="A349" s="38">
        <v>348</v>
      </c>
      <c r="B349" s="38">
        <v>42</v>
      </c>
      <c r="C349" s="38" t="s">
        <v>425</v>
      </c>
      <c r="D349" t="s">
        <v>426</v>
      </c>
      <c r="E349" s="38" t="s">
        <v>294</v>
      </c>
      <c r="F349" s="38" t="s">
        <v>18</v>
      </c>
      <c r="G349">
        <v>75</v>
      </c>
      <c r="H349">
        <v>0.75</v>
      </c>
      <c r="I349" s="38" t="s">
        <v>14</v>
      </c>
      <c r="J349" s="38"/>
    </row>
    <row r="350" spans="1:10" ht="16">
      <c r="A350" s="38">
        <v>349</v>
      </c>
      <c r="B350" s="38">
        <v>42</v>
      </c>
      <c r="C350" s="38" t="s">
        <v>425</v>
      </c>
      <c r="D350" t="s">
        <v>427</v>
      </c>
      <c r="E350" s="38" t="s">
        <v>44</v>
      </c>
      <c r="F350" s="38" t="s">
        <v>18</v>
      </c>
      <c r="G350">
        <v>200</v>
      </c>
      <c r="H350">
        <v>2</v>
      </c>
      <c r="I350" s="38" t="s">
        <v>14</v>
      </c>
      <c r="J350" s="38"/>
    </row>
    <row r="351" spans="1:10" ht="16">
      <c r="A351" s="38">
        <v>350</v>
      </c>
      <c r="B351" s="38">
        <v>42</v>
      </c>
      <c r="C351" s="38" t="s">
        <v>425</v>
      </c>
      <c r="D351" t="s">
        <v>428</v>
      </c>
      <c r="E351" s="38" t="s">
        <v>429</v>
      </c>
      <c r="F351" s="38" t="s">
        <v>18</v>
      </c>
      <c r="G351">
        <v>125</v>
      </c>
      <c r="H351">
        <v>1.25</v>
      </c>
      <c r="I351" s="38" t="s">
        <v>14</v>
      </c>
      <c r="J351" s="38"/>
    </row>
    <row r="352" spans="1:10" ht="16">
      <c r="A352" s="38">
        <v>351</v>
      </c>
      <c r="B352" s="38">
        <v>42</v>
      </c>
      <c r="C352" s="38" t="s">
        <v>425</v>
      </c>
      <c r="D352" t="s">
        <v>430</v>
      </c>
      <c r="E352" s="38" t="s">
        <v>23</v>
      </c>
      <c r="F352" s="38" t="s">
        <v>18</v>
      </c>
      <c r="G352">
        <v>75</v>
      </c>
      <c r="H352">
        <v>0.75</v>
      </c>
      <c r="I352" s="38" t="s">
        <v>14</v>
      </c>
      <c r="J352" s="38"/>
    </row>
    <row r="353" spans="1:10" ht="16">
      <c r="A353" s="38">
        <v>352</v>
      </c>
      <c r="B353" s="38">
        <v>42</v>
      </c>
      <c r="C353" s="38" t="s">
        <v>425</v>
      </c>
      <c r="D353" t="s">
        <v>431</v>
      </c>
      <c r="E353" s="38" t="s">
        <v>64</v>
      </c>
      <c r="F353" s="38" t="s">
        <v>18</v>
      </c>
      <c r="G353">
        <v>75</v>
      </c>
      <c r="H353">
        <v>0.75</v>
      </c>
      <c r="I353" s="38" t="s">
        <v>14</v>
      </c>
      <c r="J353" s="38"/>
    </row>
    <row r="354" spans="1:10" ht="16">
      <c r="A354" s="38">
        <v>353</v>
      </c>
      <c r="B354" s="38">
        <v>42</v>
      </c>
      <c r="C354" s="38" t="s">
        <v>425</v>
      </c>
      <c r="D354" t="s">
        <v>432</v>
      </c>
      <c r="E354" s="38" t="s">
        <v>48</v>
      </c>
      <c r="F354" s="38" t="s">
        <v>18</v>
      </c>
      <c r="G354">
        <v>200</v>
      </c>
      <c r="H354">
        <v>2</v>
      </c>
      <c r="I354" s="38" t="s">
        <v>14</v>
      </c>
      <c r="J354" s="38"/>
    </row>
    <row r="355" spans="1:10" ht="16">
      <c r="A355" s="38">
        <v>354</v>
      </c>
      <c r="B355" s="38">
        <v>42</v>
      </c>
      <c r="C355" s="38" t="s">
        <v>425</v>
      </c>
      <c r="D355" t="s">
        <v>433</v>
      </c>
      <c r="E355" s="38" t="s">
        <v>48</v>
      </c>
      <c r="F355" s="38" t="s">
        <v>18</v>
      </c>
      <c r="G355">
        <v>100</v>
      </c>
      <c r="H355">
        <v>1</v>
      </c>
      <c r="I355" s="38" t="s">
        <v>14</v>
      </c>
      <c r="J355" s="38"/>
    </row>
    <row r="356" spans="1:10" ht="16">
      <c r="A356" s="38">
        <v>355</v>
      </c>
      <c r="B356" s="38">
        <v>43</v>
      </c>
      <c r="C356" s="38" t="s">
        <v>434</v>
      </c>
      <c r="D356" t="s">
        <v>435</v>
      </c>
      <c r="E356" s="38" t="s">
        <v>28</v>
      </c>
      <c r="F356" s="38" t="s">
        <v>35</v>
      </c>
      <c r="G356">
        <v>125</v>
      </c>
      <c r="H356">
        <v>1.25</v>
      </c>
      <c r="I356" s="38" t="s">
        <v>14</v>
      </c>
      <c r="J356" s="38"/>
    </row>
    <row r="357" spans="1:10" ht="16">
      <c r="A357" s="38">
        <v>356</v>
      </c>
      <c r="B357" s="38">
        <v>43</v>
      </c>
      <c r="C357" s="38" t="s">
        <v>434</v>
      </c>
      <c r="D357" t="s">
        <v>436</v>
      </c>
      <c r="E357" s="38" t="s">
        <v>12</v>
      </c>
      <c r="F357" s="38" t="s">
        <v>35</v>
      </c>
      <c r="G357">
        <v>75</v>
      </c>
      <c r="H357">
        <v>0.75</v>
      </c>
      <c r="I357" s="38" t="s">
        <v>14</v>
      </c>
      <c r="J357" s="38"/>
    </row>
    <row r="358" spans="1:10" ht="16">
      <c r="A358" s="38">
        <v>357</v>
      </c>
      <c r="B358" s="38">
        <v>43</v>
      </c>
      <c r="C358" s="38" t="s">
        <v>434</v>
      </c>
      <c r="D358" t="s">
        <v>437</v>
      </c>
      <c r="E358" s="38" t="s">
        <v>28</v>
      </c>
      <c r="F358" s="38" t="s">
        <v>35</v>
      </c>
      <c r="G358">
        <v>150</v>
      </c>
      <c r="H358">
        <v>1.5</v>
      </c>
      <c r="I358" s="38" t="s">
        <v>14</v>
      </c>
      <c r="J358" s="38" t="s">
        <v>46</v>
      </c>
    </row>
    <row r="359" spans="1:10" ht="16">
      <c r="A359" s="38">
        <v>358</v>
      </c>
      <c r="B359" s="38">
        <v>43</v>
      </c>
      <c r="C359" s="38" t="s">
        <v>434</v>
      </c>
      <c r="D359" t="s">
        <v>438</v>
      </c>
      <c r="E359" s="38" t="s">
        <v>17</v>
      </c>
      <c r="F359" s="38" t="s">
        <v>35</v>
      </c>
      <c r="G359">
        <v>75</v>
      </c>
      <c r="H359">
        <v>0.75</v>
      </c>
      <c r="I359" s="38" t="s">
        <v>14</v>
      </c>
      <c r="J359" s="38"/>
    </row>
    <row r="360" spans="1:10" ht="16">
      <c r="A360" s="38">
        <v>359</v>
      </c>
      <c r="B360" s="38">
        <v>43</v>
      </c>
      <c r="C360" s="38" t="s">
        <v>434</v>
      </c>
      <c r="D360" t="s">
        <v>439</v>
      </c>
      <c r="E360" s="38" t="s">
        <v>44</v>
      </c>
      <c r="F360" s="38" t="s">
        <v>35</v>
      </c>
      <c r="G360">
        <v>75</v>
      </c>
      <c r="H360">
        <v>0.75</v>
      </c>
      <c r="I360" s="38" t="s">
        <v>14</v>
      </c>
      <c r="J360" s="38"/>
    </row>
    <row r="361" spans="1:10" ht="15" customHeight="1">
      <c r="A361" s="38">
        <v>360</v>
      </c>
      <c r="B361" s="38">
        <v>43</v>
      </c>
      <c r="C361" s="38" t="s">
        <v>434</v>
      </c>
      <c r="D361" t="s">
        <v>440</v>
      </c>
      <c r="E361" s="38" t="s">
        <v>106</v>
      </c>
      <c r="F361" s="38" t="s">
        <v>35</v>
      </c>
      <c r="G361">
        <v>150</v>
      </c>
      <c r="H361">
        <v>1.5</v>
      </c>
      <c r="I361" s="38" t="s">
        <v>14</v>
      </c>
      <c r="J361" s="38" t="s">
        <v>30</v>
      </c>
    </row>
    <row r="362" spans="1:10" ht="16">
      <c r="A362" s="38">
        <v>361</v>
      </c>
      <c r="B362" s="38">
        <v>43</v>
      </c>
      <c r="C362" s="38" t="s">
        <v>434</v>
      </c>
      <c r="D362" t="s">
        <v>441</v>
      </c>
      <c r="E362" s="38" t="s">
        <v>28</v>
      </c>
      <c r="F362" s="38" t="s">
        <v>35</v>
      </c>
      <c r="G362">
        <v>75</v>
      </c>
      <c r="H362">
        <v>0.75</v>
      </c>
      <c r="I362" s="38" t="s">
        <v>14</v>
      </c>
      <c r="J362" s="38" t="s">
        <v>46</v>
      </c>
    </row>
    <row r="363" spans="1:10" ht="16">
      <c r="A363" s="38">
        <v>362</v>
      </c>
      <c r="B363" s="38">
        <v>44</v>
      </c>
      <c r="C363" s="38" t="s">
        <v>442</v>
      </c>
      <c r="D363" t="s">
        <v>443</v>
      </c>
      <c r="E363" s="38" t="s">
        <v>28</v>
      </c>
      <c r="F363" s="38" t="s">
        <v>24</v>
      </c>
      <c r="G363">
        <v>75</v>
      </c>
      <c r="H363">
        <v>0.75</v>
      </c>
      <c r="I363" s="38" t="s">
        <v>14</v>
      </c>
      <c r="J363" s="38" t="s">
        <v>46</v>
      </c>
    </row>
    <row r="364" spans="1:10" ht="16">
      <c r="A364" s="38">
        <v>363</v>
      </c>
      <c r="B364" s="38">
        <v>44</v>
      </c>
      <c r="C364" s="38" t="s">
        <v>442</v>
      </c>
      <c r="D364" t="s">
        <v>444</v>
      </c>
      <c r="E364" s="38" t="s">
        <v>106</v>
      </c>
      <c r="F364" s="38" t="s">
        <v>24</v>
      </c>
      <c r="G364">
        <v>75</v>
      </c>
      <c r="H364">
        <v>0.75</v>
      </c>
      <c r="I364" s="38" t="s">
        <v>14</v>
      </c>
      <c r="J364" s="38" t="s">
        <v>49</v>
      </c>
    </row>
    <row r="365" spans="1:10" ht="16">
      <c r="A365" s="38">
        <v>364</v>
      </c>
      <c r="B365" s="38">
        <v>44</v>
      </c>
      <c r="C365" s="38" t="s">
        <v>442</v>
      </c>
      <c r="D365" t="s">
        <v>445</v>
      </c>
      <c r="E365" s="38" t="s">
        <v>44</v>
      </c>
      <c r="F365" s="38" t="s">
        <v>24</v>
      </c>
      <c r="G365">
        <v>75</v>
      </c>
      <c r="H365">
        <v>0.75</v>
      </c>
      <c r="I365" s="38" t="s">
        <v>14</v>
      </c>
      <c r="J365" s="38" t="s">
        <v>49</v>
      </c>
    </row>
    <row r="366" spans="1:10" ht="16">
      <c r="A366" s="38">
        <v>365</v>
      </c>
      <c r="B366" s="38">
        <v>44</v>
      </c>
      <c r="C366" s="38" t="s">
        <v>442</v>
      </c>
      <c r="D366" t="s">
        <v>446</v>
      </c>
      <c r="E366" s="38" t="s">
        <v>429</v>
      </c>
      <c r="F366" s="38" t="s">
        <v>24</v>
      </c>
      <c r="G366">
        <v>150</v>
      </c>
      <c r="H366">
        <v>1.5</v>
      </c>
      <c r="I366" s="38" t="s">
        <v>14</v>
      </c>
      <c r="J366" s="38" t="s">
        <v>21</v>
      </c>
    </row>
    <row r="367" spans="1:10" ht="16">
      <c r="A367" s="38">
        <v>366</v>
      </c>
      <c r="B367" s="38">
        <v>44</v>
      </c>
      <c r="C367" s="38" t="s">
        <v>442</v>
      </c>
      <c r="D367" t="s">
        <v>447</v>
      </c>
      <c r="E367" s="38" t="s">
        <v>17</v>
      </c>
      <c r="F367" s="38" t="s">
        <v>24</v>
      </c>
      <c r="G367">
        <v>75</v>
      </c>
      <c r="H367">
        <v>0.75</v>
      </c>
      <c r="I367" s="38" t="s">
        <v>14</v>
      </c>
      <c r="J367" s="38" t="s">
        <v>15</v>
      </c>
    </row>
    <row r="368" spans="1:10" ht="16">
      <c r="A368" s="38">
        <v>367</v>
      </c>
      <c r="B368" s="38">
        <v>44</v>
      </c>
      <c r="C368" s="38" t="s">
        <v>442</v>
      </c>
      <c r="D368" t="s">
        <v>448</v>
      </c>
      <c r="E368" s="38" t="s">
        <v>28</v>
      </c>
      <c r="F368" s="38" t="s">
        <v>24</v>
      </c>
      <c r="G368">
        <v>30</v>
      </c>
      <c r="H368">
        <v>0.3</v>
      </c>
      <c r="I368" s="38" t="s">
        <v>117</v>
      </c>
      <c r="J368" s="38"/>
    </row>
    <row r="369" spans="1:10" ht="15" customHeight="1">
      <c r="A369" s="38">
        <v>368</v>
      </c>
      <c r="B369" s="38">
        <v>44</v>
      </c>
      <c r="C369" s="38" t="s">
        <v>442</v>
      </c>
      <c r="D369" t="s">
        <v>449</v>
      </c>
      <c r="E369" s="38" t="s">
        <v>17</v>
      </c>
      <c r="F369" s="38" t="s">
        <v>24</v>
      </c>
      <c r="G369">
        <v>30</v>
      </c>
      <c r="H369">
        <v>0.3</v>
      </c>
      <c r="I369" s="38" t="s">
        <v>117</v>
      </c>
      <c r="J369" s="38"/>
    </row>
    <row r="370" spans="1:10" ht="16">
      <c r="A370" s="38">
        <v>369</v>
      </c>
      <c r="B370" s="38">
        <v>45</v>
      </c>
      <c r="C370" s="38" t="s">
        <v>450</v>
      </c>
      <c r="D370" t="s">
        <v>451</v>
      </c>
      <c r="E370" s="38" t="s">
        <v>17</v>
      </c>
      <c r="F370" s="38" t="s">
        <v>18</v>
      </c>
      <c r="G370">
        <v>30</v>
      </c>
      <c r="H370">
        <v>0.3</v>
      </c>
      <c r="I370" s="38" t="s">
        <v>117</v>
      </c>
      <c r="J370" s="38"/>
    </row>
    <row r="371" spans="1:10" ht="15" customHeight="1">
      <c r="A371" s="38">
        <v>370</v>
      </c>
      <c r="B371" s="38">
        <v>45</v>
      </c>
      <c r="C371" s="38" t="s">
        <v>450</v>
      </c>
      <c r="D371" t="s">
        <v>452</v>
      </c>
      <c r="E371" s="38" t="s">
        <v>17</v>
      </c>
      <c r="F371" s="38" t="s">
        <v>18</v>
      </c>
      <c r="G371">
        <v>30</v>
      </c>
      <c r="H371">
        <v>0.3</v>
      </c>
      <c r="I371" s="38" t="s">
        <v>117</v>
      </c>
      <c r="J371" s="38"/>
    </row>
    <row r="372" spans="1:10" ht="16">
      <c r="A372" s="38">
        <v>371</v>
      </c>
      <c r="B372" s="38">
        <v>45</v>
      </c>
      <c r="C372" s="38" t="s">
        <v>450</v>
      </c>
      <c r="D372" t="s">
        <v>453</v>
      </c>
      <c r="E372" s="38" t="s">
        <v>17</v>
      </c>
      <c r="F372" s="38" t="s">
        <v>18</v>
      </c>
      <c r="G372">
        <v>30</v>
      </c>
      <c r="H372">
        <v>0.3</v>
      </c>
      <c r="I372" s="38" t="s">
        <v>117</v>
      </c>
      <c r="J372" s="38"/>
    </row>
    <row r="373" spans="1:10" ht="16">
      <c r="A373" s="38">
        <v>372</v>
      </c>
      <c r="B373" s="38">
        <v>45</v>
      </c>
      <c r="C373" s="38" t="s">
        <v>450</v>
      </c>
      <c r="D373" t="s">
        <v>454</v>
      </c>
      <c r="E373" s="38" t="s">
        <v>17</v>
      </c>
      <c r="F373" s="38" t="s">
        <v>18</v>
      </c>
      <c r="G373">
        <v>30</v>
      </c>
      <c r="H373">
        <v>0.3</v>
      </c>
      <c r="I373" s="38" t="s">
        <v>117</v>
      </c>
      <c r="J373" s="38"/>
    </row>
    <row r="374" spans="1:10" ht="16">
      <c r="A374" s="38">
        <v>373</v>
      </c>
      <c r="B374" s="38">
        <v>45</v>
      </c>
      <c r="C374" s="38" t="s">
        <v>450</v>
      </c>
      <c r="D374" t="s">
        <v>455</v>
      </c>
      <c r="E374" s="38" t="s">
        <v>17</v>
      </c>
      <c r="F374" s="38" t="s">
        <v>18</v>
      </c>
      <c r="G374">
        <v>30</v>
      </c>
      <c r="H374">
        <v>0.3</v>
      </c>
      <c r="I374" s="38" t="s">
        <v>117</v>
      </c>
      <c r="J374" s="38"/>
    </row>
    <row r="375" spans="1:10" ht="16">
      <c r="A375" s="38">
        <v>374</v>
      </c>
      <c r="B375" s="38">
        <v>45</v>
      </c>
      <c r="C375" s="38" t="s">
        <v>450</v>
      </c>
      <c r="D375" t="s">
        <v>456</v>
      </c>
      <c r="E375" s="38" t="s">
        <v>17</v>
      </c>
      <c r="F375" s="38" t="s">
        <v>18</v>
      </c>
      <c r="G375">
        <v>30</v>
      </c>
      <c r="H375">
        <v>0.3</v>
      </c>
      <c r="I375" s="38" t="s">
        <v>117</v>
      </c>
      <c r="J375" s="38"/>
    </row>
    <row r="376" spans="1:10" ht="16">
      <c r="A376" s="38">
        <v>375</v>
      </c>
      <c r="B376" s="38">
        <v>45</v>
      </c>
      <c r="C376" s="38" t="s">
        <v>450</v>
      </c>
      <c r="D376" t="s">
        <v>457</v>
      </c>
      <c r="E376" s="38" t="s">
        <v>17</v>
      </c>
      <c r="F376" s="38" t="s">
        <v>18</v>
      </c>
      <c r="G376">
        <v>30</v>
      </c>
      <c r="H376">
        <v>0.3</v>
      </c>
      <c r="I376" s="38" t="s">
        <v>117</v>
      </c>
      <c r="J376" s="38"/>
    </row>
    <row r="377" spans="1:10" ht="16">
      <c r="A377" s="38">
        <v>376</v>
      </c>
      <c r="B377" s="38">
        <v>45</v>
      </c>
      <c r="C377" s="38" t="s">
        <v>450</v>
      </c>
      <c r="D377" t="s">
        <v>458</v>
      </c>
      <c r="E377" s="38" t="s">
        <v>17</v>
      </c>
      <c r="F377" s="38" t="s">
        <v>18</v>
      </c>
      <c r="G377">
        <v>30</v>
      </c>
      <c r="H377">
        <v>0.3</v>
      </c>
      <c r="I377" s="38" t="s">
        <v>117</v>
      </c>
      <c r="J377" s="38"/>
    </row>
    <row r="378" spans="1:10" ht="16">
      <c r="A378" s="38">
        <v>377</v>
      </c>
      <c r="B378" s="38">
        <v>46</v>
      </c>
      <c r="C378" s="38" t="s">
        <v>459</v>
      </c>
      <c r="D378" t="s">
        <v>460</v>
      </c>
      <c r="E378" s="38" t="s">
        <v>17</v>
      </c>
      <c r="F378" s="38" t="s">
        <v>35</v>
      </c>
      <c r="G378">
        <v>30</v>
      </c>
      <c r="H378">
        <v>0.3</v>
      </c>
      <c r="I378" s="38" t="s">
        <v>117</v>
      </c>
      <c r="J378" s="38"/>
    </row>
    <row r="379" spans="1:10" ht="16">
      <c r="A379" s="38">
        <v>378</v>
      </c>
      <c r="B379" s="38">
        <v>46</v>
      </c>
      <c r="C379" s="38" t="s">
        <v>459</v>
      </c>
      <c r="D379" t="s">
        <v>461</v>
      </c>
      <c r="E379" s="38" t="s">
        <v>17</v>
      </c>
      <c r="F379" s="38" t="s">
        <v>35</v>
      </c>
      <c r="G379">
        <v>30</v>
      </c>
      <c r="H379">
        <v>0.3</v>
      </c>
      <c r="I379" s="38" t="s">
        <v>117</v>
      </c>
      <c r="J379" s="38"/>
    </row>
    <row r="380" spans="1:10" ht="16">
      <c r="A380" s="38">
        <v>379</v>
      </c>
      <c r="B380" s="38">
        <v>46</v>
      </c>
      <c r="C380" s="38" t="s">
        <v>459</v>
      </c>
      <c r="D380" t="s">
        <v>462</v>
      </c>
      <c r="E380" s="38" t="s">
        <v>17</v>
      </c>
      <c r="F380" s="38" t="s">
        <v>35</v>
      </c>
      <c r="G380">
        <v>30</v>
      </c>
      <c r="H380">
        <v>0.3</v>
      </c>
      <c r="I380" s="38" t="s">
        <v>117</v>
      </c>
      <c r="J380" s="38"/>
    </row>
    <row r="381" spans="1:10" ht="16">
      <c r="A381" s="38">
        <v>380</v>
      </c>
      <c r="B381" s="38">
        <v>46</v>
      </c>
      <c r="C381" s="38" t="s">
        <v>459</v>
      </c>
      <c r="D381" t="s">
        <v>463</v>
      </c>
      <c r="E381" s="38" t="s">
        <v>17</v>
      </c>
      <c r="F381" s="38" t="s">
        <v>35</v>
      </c>
      <c r="G381">
        <v>30</v>
      </c>
      <c r="H381">
        <v>0.3</v>
      </c>
      <c r="I381" s="38" t="s">
        <v>117</v>
      </c>
      <c r="J381" s="38"/>
    </row>
    <row r="382" spans="1:10" ht="16">
      <c r="A382" s="38">
        <v>381</v>
      </c>
      <c r="B382" s="38">
        <v>46</v>
      </c>
      <c r="C382" s="38" t="s">
        <v>459</v>
      </c>
      <c r="D382" t="s">
        <v>464</v>
      </c>
      <c r="E382" s="38" t="s">
        <v>17</v>
      </c>
      <c r="F382" s="38" t="s">
        <v>35</v>
      </c>
      <c r="G382">
        <v>30</v>
      </c>
      <c r="H382">
        <v>0.3</v>
      </c>
      <c r="I382" s="38" t="s">
        <v>117</v>
      </c>
      <c r="J382" s="38"/>
    </row>
    <row r="383" spans="1:10" ht="16">
      <c r="A383" s="38">
        <v>382</v>
      </c>
      <c r="B383" s="38">
        <v>46</v>
      </c>
      <c r="C383" s="38" t="s">
        <v>459</v>
      </c>
      <c r="D383" t="s">
        <v>465</v>
      </c>
      <c r="E383" s="38" t="s">
        <v>17</v>
      </c>
      <c r="F383" s="38" t="s">
        <v>35</v>
      </c>
      <c r="G383">
        <v>30</v>
      </c>
      <c r="H383">
        <v>0.3</v>
      </c>
      <c r="I383" s="38" t="s">
        <v>117</v>
      </c>
      <c r="J383" s="38"/>
    </row>
    <row r="384" spans="1:10" ht="16">
      <c r="A384" s="38">
        <v>383</v>
      </c>
      <c r="B384" s="38">
        <v>46</v>
      </c>
      <c r="C384" s="38" t="s">
        <v>459</v>
      </c>
      <c r="D384" t="s">
        <v>466</v>
      </c>
      <c r="E384" s="38" t="s">
        <v>17</v>
      </c>
      <c r="F384" s="38" t="s">
        <v>35</v>
      </c>
      <c r="G384">
        <v>30</v>
      </c>
      <c r="H384">
        <v>0.3</v>
      </c>
      <c r="I384" s="38" t="s">
        <v>117</v>
      </c>
      <c r="J384" s="38"/>
    </row>
    <row r="385" spans="1:10" ht="16">
      <c r="A385" s="38">
        <v>384</v>
      </c>
      <c r="B385" s="38">
        <v>46</v>
      </c>
      <c r="C385" s="38" t="s">
        <v>459</v>
      </c>
      <c r="D385" t="s">
        <v>467</v>
      </c>
      <c r="E385" s="38" t="s">
        <v>17</v>
      </c>
      <c r="F385" s="38" t="s">
        <v>35</v>
      </c>
      <c r="G385">
        <v>30</v>
      </c>
      <c r="H385">
        <v>0.3</v>
      </c>
      <c r="I385" s="38" t="s">
        <v>117</v>
      </c>
      <c r="J385" s="38"/>
    </row>
    <row r="386" spans="1:10" ht="16">
      <c r="A386" s="38">
        <v>385</v>
      </c>
      <c r="B386" s="38">
        <v>47</v>
      </c>
      <c r="C386" s="38" t="s">
        <v>468</v>
      </c>
      <c r="D386" t="s">
        <v>469</v>
      </c>
      <c r="E386" s="38" t="s">
        <v>17</v>
      </c>
      <c r="F386" s="38" t="s">
        <v>13</v>
      </c>
      <c r="G386">
        <v>30</v>
      </c>
      <c r="H386">
        <v>0.3</v>
      </c>
      <c r="I386" s="38" t="s">
        <v>117</v>
      </c>
      <c r="J386" s="38"/>
    </row>
    <row r="387" spans="1:10" ht="16">
      <c r="A387" s="38">
        <v>386</v>
      </c>
      <c r="B387" s="38">
        <v>47</v>
      </c>
      <c r="C387" s="38" t="s">
        <v>468</v>
      </c>
      <c r="D387" t="s">
        <v>470</v>
      </c>
      <c r="E387" s="38" t="s">
        <v>17</v>
      </c>
      <c r="F387" s="38" t="s">
        <v>13</v>
      </c>
      <c r="G387">
        <v>30</v>
      </c>
      <c r="H387">
        <v>0.3</v>
      </c>
      <c r="I387" s="38" t="s">
        <v>117</v>
      </c>
      <c r="J387" s="38"/>
    </row>
    <row r="388" spans="1:10" ht="16">
      <c r="A388" s="38">
        <v>387</v>
      </c>
      <c r="B388" s="38">
        <v>47</v>
      </c>
      <c r="C388" s="38" t="s">
        <v>468</v>
      </c>
      <c r="D388" t="s">
        <v>471</v>
      </c>
      <c r="E388" s="38" t="s">
        <v>17</v>
      </c>
      <c r="F388" s="38" t="s">
        <v>13</v>
      </c>
      <c r="G388">
        <v>30</v>
      </c>
      <c r="H388">
        <v>0.3</v>
      </c>
      <c r="I388" s="38" t="s">
        <v>117</v>
      </c>
      <c r="J388" s="38"/>
    </row>
    <row r="389" spans="1:10" ht="16">
      <c r="A389" s="38">
        <v>388</v>
      </c>
      <c r="B389" s="38">
        <v>47</v>
      </c>
      <c r="C389" s="38" t="s">
        <v>468</v>
      </c>
      <c r="D389" t="s">
        <v>472</v>
      </c>
      <c r="E389" s="38" t="s">
        <v>17</v>
      </c>
      <c r="F389" s="38" t="s">
        <v>13</v>
      </c>
      <c r="G389">
        <v>30</v>
      </c>
      <c r="H389">
        <v>0.3</v>
      </c>
      <c r="I389" s="38" t="s">
        <v>117</v>
      </c>
      <c r="J389" s="38"/>
    </row>
    <row r="390" spans="1:10" ht="16">
      <c r="A390" s="38">
        <v>389</v>
      </c>
      <c r="B390" s="38">
        <v>47</v>
      </c>
      <c r="C390" s="38" t="s">
        <v>468</v>
      </c>
      <c r="D390" t="s">
        <v>337</v>
      </c>
      <c r="E390" s="38" t="s">
        <v>17</v>
      </c>
      <c r="F390" s="38" t="s">
        <v>13</v>
      </c>
      <c r="G390">
        <v>30</v>
      </c>
      <c r="H390">
        <v>0.3</v>
      </c>
      <c r="I390" s="38" t="s">
        <v>117</v>
      </c>
      <c r="J390" s="38"/>
    </row>
    <row r="391" spans="1:10" ht="16">
      <c r="A391" s="38">
        <v>390</v>
      </c>
      <c r="B391" s="38">
        <v>47</v>
      </c>
      <c r="C391" s="38" t="s">
        <v>468</v>
      </c>
      <c r="D391" t="s">
        <v>473</v>
      </c>
      <c r="E391" s="38" t="s">
        <v>17</v>
      </c>
      <c r="F391" s="38" t="s">
        <v>13</v>
      </c>
      <c r="G391">
        <v>30</v>
      </c>
      <c r="H391">
        <v>0.3</v>
      </c>
      <c r="I391" s="38" t="s">
        <v>117</v>
      </c>
      <c r="J391" s="38"/>
    </row>
    <row r="392" spans="1:10" ht="16">
      <c r="A392" s="38">
        <v>391</v>
      </c>
      <c r="B392" s="38">
        <v>47</v>
      </c>
      <c r="C392" s="38" t="s">
        <v>468</v>
      </c>
      <c r="D392" t="s">
        <v>474</v>
      </c>
      <c r="E392" s="38" t="s">
        <v>17</v>
      </c>
      <c r="F392" s="38" t="s">
        <v>13</v>
      </c>
      <c r="G392">
        <v>30</v>
      </c>
      <c r="H392">
        <v>0.3</v>
      </c>
      <c r="I392" s="38" t="s">
        <v>117</v>
      </c>
      <c r="J392" s="38"/>
    </row>
    <row r="393" spans="1:10" ht="16">
      <c r="A393" s="38">
        <v>392</v>
      </c>
      <c r="B393" s="38">
        <v>48</v>
      </c>
      <c r="C393" s="38" t="s">
        <v>475</v>
      </c>
      <c r="D393" t="s">
        <v>476</v>
      </c>
      <c r="E393" s="38" t="s">
        <v>17</v>
      </c>
      <c r="F393" s="38" t="s">
        <v>24</v>
      </c>
      <c r="G393">
        <v>30</v>
      </c>
      <c r="H393">
        <v>0.3</v>
      </c>
      <c r="I393" s="38" t="s">
        <v>117</v>
      </c>
      <c r="J393" s="38"/>
    </row>
    <row r="394" spans="1:10" ht="16">
      <c r="A394" s="38">
        <v>393</v>
      </c>
      <c r="B394" s="38">
        <v>48</v>
      </c>
      <c r="C394" s="38" t="s">
        <v>475</v>
      </c>
      <c r="D394" t="s">
        <v>477</v>
      </c>
      <c r="E394" s="38" t="s">
        <v>17</v>
      </c>
      <c r="F394" s="38" t="s">
        <v>24</v>
      </c>
      <c r="G394">
        <v>30</v>
      </c>
      <c r="H394">
        <v>0.3</v>
      </c>
      <c r="I394" s="38" t="s">
        <v>117</v>
      </c>
      <c r="J394" s="38"/>
    </row>
    <row r="395" spans="1:10" ht="16">
      <c r="A395" s="38">
        <v>394</v>
      </c>
      <c r="B395" s="38">
        <v>48</v>
      </c>
      <c r="C395" s="38" t="s">
        <v>475</v>
      </c>
      <c r="D395" t="s">
        <v>478</v>
      </c>
      <c r="E395" s="38" t="s">
        <v>17</v>
      </c>
      <c r="F395" s="38" t="s">
        <v>24</v>
      </c>
      <c r="G395">
        <v>30</v>
      </c>
      <c r="H395">
        <v>0.3</v>
      </c>
      <c r="I395" s="38" t="s">
        <v>117</v>
      </c>
      <c r="J395" s="38"/>
    </row>
    <row r="396" spans="1:10" ht="16">
      <c r="A396" s="38">
        <v>395</v>
      </c>
      <c r="B396" s="38">
        <v>48</v>
      </c>
      <c r="C396" s="38" t="s">
        <v>475</v>
      </c>
      <c r="D396" t="s">
        <v>479</v>
      </c>
      <c r="E396" s="38" t="s">
        <v>17</v>
      </c>
      <c r="F396" s="38" t="s">
        <v>24</v>
      </c>
      <c r="G396">
        <v>30</v>
      </c>
      <c r="H396">
        <v>0.3</v>
      </c>
      <c r="I396" s="38" t="s">
        <v>117</v>
      </c>
      <c r="J396" s="38"/>
    </row>
    <row r="397" spans="1:10" ht="16">
      <c r="A397" s="38">
        <v>396</v>
      </c>
      <c r="B397" s="38">
        <v>48</v>
      </c>
      <c r="C397" s="38" t="s">
        <v>475</v>
      </c>
      <c r="D397" t="s">
        <v>480</v>
      </c>
      <c r="E397" s="38" t="s">
        <v>17</v>
      </c>
      <c r="F397" s="38" t="s">
        <v>24</v>
      </c>
      <c r="G397">
        <v>30</v>
      </c>
      <c r="H397">
        <v>0.3</v>
      </c>
      <c r="I397" s="38" t="s">
        <v>117</v>
      </c>
      <c r="J397" s="38"/>
    </row>
    <row r="398" spans="1:10" ht="16">
      <c r="A398" s="38">
        <v>397</v>
      </c>
      <c r="B398" s="38">
        <v>48</v>
      </c>
      <c r="C398" s="38" t="s">
        <v>475</v>
      </c>
      <c r="D398" t="s">
        <v>481</v>
      </c>
      <c r="E398" s="38" t="s">
        <v>17</v>
      </c>
      <c r="F398" s="38" t="s">
        <v>24</v>
      </c>
      <c r="G398">
        <v>30</v>
      </c>
      <c r="H398">
        <v>0.3</v>
      </c>
      <c r="I398" s="38" t="s">
        <v>117</v>
      </c>
      <c r="J398" s="38"/>
    </row>
    <row r="399" spans="1:10" ht="16">
      <c r="A399" s="38">
        <v>398</v>
      </c>
      <c r="B399" s="38">
        <v>48</v>
      </c>
      <c r="C399" s="38" t="s">
        <v>475</v>
      </c>
      <c r="D399" t="s">
        <v>482</v>
      </c>
      <c r="E399" s="38" t="s">
        <v>17</v>
      </c>
      <c r="F399" s="38" t="s">
        <v>24</v>
      </c>
      <c r="G399">
        <v>30</v>
      </c>
      <c r="H399">
        <v>0.3</v>
      </c>
      <c r="I399" s="38" t="s">
        <v>117</v>
      </c>
      <c r="J399" s="38"/>
    </row>
    <row r="400" spans="1:10" ht="16">
      <c r="A400" s="38">
        <v>399</v>
      </c>
      <c r="B400" s="38">
        <v>49</v>
      </c>
      <c r="C400" s="38" t="s">
        <v>483</v>
      </c>
      <c r="D400" t="s">
        <v>484</v>
      </c>
      <c r="E400" s="38" t="s">
        <v>17</v>
      </c>
      <c r="F400" s="38" t="s">
        <v>24</v>
      </c>
      <c r="G400">
        <v>30</v>
      </c>
      <c r="H400">
        <v>0.3</v>
      </c>
      <c r="I400" s="38" t="s">
        <v>117</v>
      </c>
      <c r="J400" s="38"/>
    </row>
    <row r="401" spans="1:10" ht="16">
      <c r="A401" s="38">
        <v>400</v>
      </c>
      <c r="B401" s="38">
        <v>49</v>
      </c>
      <c r="C401" s="38" t="s">
        <v>483</v>
      </c>
      <c r="D401" t="s">
        <v>485</v>
      </c>
      <c r="E401" s="38" t="s">
        <v>17</v>
      </c>
      <c r="F401" s="38" t="s">
        <v>24</v>
      </c>
      <c r="G401">
        <v>30</v>
      </c>
      <c r="H401">
        <v>0.3</v>
      </c>
      <c r="I401" s="38" t="s">
        <v>117</v>
      </c>
      <c r="J401" s="38"/>
    </row>
    <row r="402" spans="1:10" ht="16">
      <c r="A402" s="38">
        <v>401</v>
      </c>
      <c r="B402" s="38">
        <v>49</v>
      </c>
      <c r="C402" s="38" t="s">
        <v>483</v>
      </c>
      <c r="D402" t="s">
        <v>486</v>
      </c>
      <c r="E402" s="38" t="s">
        <v>17</v>
      </c>
      <c r="F402" s="38" t="s">
        <v>24</v>
      </c>
      <c r="G402">
        <v>30</v>
      </c>
      <c r="H402">
        <v>0.3</v>
      </c>
      <c r="I402" s="38" t="s">
        <v>117</v>
      </c>
      <c r="J402" s="38"/>
    </row>
    <row r="403" spans="1:10" ht="16">
      <c r="A403" s="38">
        <v>402</v>
      </c>
      <c r="B403" s="38">
        <v>49</v>
      </c>
      <c r="C403" s="38" t="s">
        <v>483</v>
      </c>
      <c r="D403" t="s">
        <v>487</v>
      </c>
      <c r="E403" s="38" t="s">
        <v>17</v>
      </c>
      <c r="F403" s="38" t="s">
        <v>24</v>
      </c>
      <c r="G403">
        <v>30</v>
      </c>
      <c r="H403">
        <v>0.3</v>
      </c>
      <c r="I403" s="38" t="s">
        <v>117</v>
      </c>
      <c r="J403" s="38"/>
    </row>
    <row r="404" spans="1:10" ht="16">
      <c r="A404" s="38">
        <v>403</v>
      </c>
      <c r="B404" s="38">
        <v>49</v>
      </c>
      <c r="C404" s="38" t="s">
        <v>483</v>
      </c>
      <c r="D404" t="s">
        <v>488</v>
      </c>
      <c r="E404" s="38" t="s">
        <v>17</v>
      </c>
      <c r="F404" s="38" t="s">
        <v>24</v>
      </c>
      <c r="G404">
        <v>30</v>
      </c>
      <c r="H404">
        <v>0.3</v>
      </c>
      <c r="I404" s="38" t="s">
        <v>117</v>
      </c>
      <c r="J404" s="38"/>
    </row>
    <row r="405" spans="1:10" ht="16">
      <c r="A405" s="38">
        <v>404</v>
      </c>
      <c r="B405" s="38">
        <v>49</v>
      </c>
      <c r="C405" s="38" t="s">
        <v>483</v>
      </c>
      <c r="D405" t="s">
        <v>424</v>
      </c>
      <c r="E405" s="38" t="s">
        <v>17</v>
      </c>
      <c r="F405" s="38" t="s">
        <v>24</v>
      </c>
      <c r="G405">
        <v>75</v>
      </c>
      <c r="H405">
        <v>0.75</v>
      </c>
      <c r="I405" s="38" t="s">
        <v>14</v>
      </c>
      <c r="J405" s="38"/>
    </row>
    <row r="406" spans="1:10" ht="16">
      <c r="A406" s="38">
        <v>405</v>
      </c>
      <c r="B406" s="38">
        <v>49</v>
      </c>
      <c r="C406" s="38" t="s">
        <v>483</v>
      </c>
      <c r="D406" t="s">
        <v>489</v>
      </c>
      <c r="E406" s="38" t="s">
        <v>17</v>
      </c>
      <c r="F406" s="38" t="s">
        <v>24</v>
      </c>
      <c r="G406">
        <v>75</v>
      </c>
      <c r="H406">
        <v>0.75</v>
      </c>
      <c r="I406" s="38" t="s">
        <v>14</v>
      </c>
      <c r="J406" s="38"/>
    </row>
    <row r="407" spans="1:10" ht="15" customHeight="1">
      <c r="A407" s="38">
        <v>406</v>
      </c>
      <c r="B407" s="38">
        <v>50</v>
      </c>
      <c r="C407" s="38" t="s">
        <v>490</v>
      </c>
      <c r="D407" t="s">
        <v>491</v>
      </c>
      <c r="E407" s="38" t="s">
        <v>48</v>
      </c>
      <c r="F407" s="38" t="s">
        <v>35</v>
      </c>
      <c r="G407">
        <v>150</v>
      </c>
      <c r="H407">
        <v>1.5</v>
      </c>
      <c r="I407" s="38" t="s">
        <v>14</v>
      </c>
      <c r="J407" s="38"/>
    </row>
    <row r="408" spans="1:10" ht="16">
      <c r="A408" s="38">
        <v>407</v>
      </c>
      <c r="B408" s="38">
        <v>50</v>
      </c>
      <c r="C408" s="38" t="s">
        <v>490</v>
      </c>
      <c r="D408" t="s">
        <v>492</v>
      </c>
      <c r="E408" s="38" t="s">
        <v>106</v>
      </c>
      <c r="F408" s="38" t="s">
        <v>35</v>
      </c>
      <c r="G408">
        <v>75</v>
      </c>
      <c r="H408">
        <v>0.75</v>
      </c>
      <c r="I408" s="38" t="s">
        <v>14</v>
      </c>
      <c r="J408" s="38"/>
    </row>
    <row r="409" spans="1:10" ht="16">
      <c r="A409" s="38">
        <v>408</v>
      </c>
      <c r="B409" s="38">
        <v>50</v>
      </c>
      <c r="C409" s="38" t="s">
        <v>490</v>
      </c>
      <c r="D409" t="s">
        <v>493</v>
      </c>
      <c r="E409" s="38" t="s">
        <v>64</v>
      </c>
      <c r="F409" s="38" t="s">
        <v>35</v>
      </c>
      <c r="G409">
        <v>75</v>
      </c>
      <c r="H409">
        <v>0.75</v>
      </c>
      <c r="I409" s="38" t="s">
        <v>14</v>
      </c>
      <c r="J409" s="38"/>
    </row>
    <row r="410" spans="1:10" ht="16">
      <c r="A410" s="38">
        <v>409</v>
      </c>
      <c r="B410" s="38">
        <v>50</v>
      </c>
      <c r="C410" s="38" t="s">
        <v>490</v>
      </c>
      <c r="D410" t="s">
        <v>494</v>
      </c>
      <c r="E410" s="38" t="s">
        <v>44</v>
      </c>
      <c r="F410" s="38" t="s">
        <v>35</v>
      </c>
      <c r="G410">
        <v>150</v>
      </c>
      <c r="H410">
        <v>1.5</v>
      </c>
      <c r="I410" s="38" t="s">
        <v>14</v>
      </c>
      <c r="J410" s="38"/>
    </row>
    <row r="411" spans="1:10" ht="16">
      <c r="A411" s="38">
        <v>410</v>
      </c>
      <c r="B411" s="38">
        <v>50</v>
      </c>
      <c r="C411" s="38" t="s">
        <v>490</v>
      </c>
      <c r="D411" t="s">
        <v>495</v>
      </c>
      <c r="E411" s="38" t="s">
        <v>12</v>
      </c>
      <c r="F411" s="38" t="s">
        <v>35</v>
      </c>
      <c r="G411">
        <v>75</v>
      </c>
      <c r="H411">
        <v>0.75</v>
      </c>
      <c r="I411" s="38" t="s">
        <v>14</v>
      </c>
      <c r="J411" s="38"/>
    </row>
    <row r="412" spans="1:10" ht="16">
      <c r="A412" s="38">
        <v>411</v>
      </c>
      <c r="B412" s="38">
        <v>50</v>
      </c>
      <c r="C412" s="38" t="s">
        <v>490</v>
      </c>
      <c r="D412" t="s">
        <v>496</v>
      </c>
      <c r="E412" s="38" t="s">
        <v>12</v>
      </c>
      <c r="F412" s="38" t="s">
        <v>35</v>
      </c>
      <c r="G412">
        <v>75</v>
      </c>
      <c r="H412">
        <v>0.75</v>
      </c>
      <c r="I412" s="38" t="s">
        <v>14</v>
      </c>
      <c r="J412" s="38"/>
    </row>
    <row r="413" spans="1:10" ht="16">
      <c r="A413" s="38">
        <v>412</v>
      </c>
      <c r="B413" s="38">
        <v>50</v>
      </c>
      <c r="C413" s="38" t="s">
        <v>490</v>
      </c>
      <c r="D413" t="s">
        <v>497</v>
      </c>
      <c r="E413" s="38" t="s">
        <v>106</v>
      </c>
      <c r="F413" s="38" t="s">
        <v>35</v>
      </c>
      <c r="G413">
        <v>75</v>
      </c>
      <c r="H413">
        <v>0.75</v>
      </c>
      <c r="I413" s="38" t="s">
        <v>14</v>
      </c>
      <c r="J413" s="38"/>
    </row>
    <row r="414" spans="1:10" ht="16">
      <c r="A414" s="38">
        <v>413</v>
      </c>
      <c r="B414" s="38">
        <v>51</v>
      </c>
      <c r="C414" s="38" t="s">
        <v>498</v>
      </c>
      <c r="D414" t="s">
        <v>499</v>
      </c>
      <c r="E414" s="38" t="s">
        <v>23</v>
      </c>
      <c r="F414" s="38" t="s">
        <v>24</v>
      </c>
      <c r="G414">
        <v>75</v>
      </c>
      <c r="H414">
        <v>0.75</v>
      </c>
      <c r="I414" s="38" t="s">
        <v>14</v>
      </c>
      <c r="J414" s="38" t="s">
        <v>30</v>
      </c>
    </row>
    <row r="415" spans="1:10" ht="16">
      <c r="A415" s="38">
        <v>414</v>
      </c>
      <c r="B415" s="38">
        <v>51</v>
      </c>
      <c r="C415" s="38" t="s">
        <v>498</v>
      </c>
      <c r="D415" t="s">
        <v>500</v>
      </c>
      <c r="E415" s="38" t="s">
        <v>28</v>
      </c>
      <c r="F415" s="38" t="s">
        <v>24</v>
      </c>
      <c r="G415">
        <v>200</v>
      </c>
      <c r="H415">
        <v>2</v>
      </c>
      <c r="I415" s="38" t="s">
        <v>14</v>
      </c>
      <c r="J415" s="38"/>
    </row>
    <row r="416" spans="1:10" ht="16">
      <c r="A416" s="38">
        <v>415</v>
      </c>
      <c r="B416" s="38">
        <v>51</v>
      </c>
      <c r="C416" s="38" t="s">
        <v>498</v>
      </c>
      <c r="D416" t="s">
        <v>501</v>
      </c>
      <c r="E416" s="38" t="s">
        <v>106</v>
      </c>
      <c r="F416" s="38" t="s">
        <v>24</v>
      </c>
      <c r="G416">
        <v>100</v>
      </c>
      <c r="H416">
        <v>1</v>
      </c>
      <c r="I416" s="38" t="s">
        <v>14</v>
      </c>
      <c r="J416" s="38" t="s">
        <v>21</v>
      </c>
    </row>
    <row r="417" spans="1:10" ht="16">
      <c r="A417" s="38">
        <v>416</v>
      </c>
      <c r="B417" s="38">
        <v>51</v>
      </c>
      <c r="C417" s="38" t="s">
        <v>498</v>
      </c>
      <c r="D417" t="s">
        <v>502</v>
      </c>
      <c r="E417" s="38" t="s">
        <v>64</v>
      </c>
      <c r="F417" s="38" t="s">
        <v>24</v>
      </c>
      <c r="G417">
        <v>150</v>
      </c>
      <c r="H417">
        <v>1.5</v>
      </c>
      <c r="I417" s="38" t="s">
        <v>14</v>
      </c>
      <c r="J417" s="38"/>
    </row>
    <row r="418" spans="1:10" ht="16">
      <c r="A418" s="38">
        <v>417</v>
      </c>
      <c r="B418" s="38">
        <v>51</v>
      </c>
      <c r="C418" s="38" t="s">
        <v>498</v>
      </c>
      <c r="D418" t="s">
        <v>503</v>
      </c>
      <c r="E418" s="38" t="s">
        <v>23</v>
      </c>
      <c r="F418" s="38" t="s">
        <v>24</v>
      </c>
      <c r="G418">
        <v>75</v>
      </c>
      <c r="H418">
        <v>0.75</v>
      </c>
      <c r="I418" s="38" t="s">
        <v>14</v>
      </c>
      <c r="J418" s="38" t="s">
        <v>19</v>
      </c>
    </row>
    <row r="419" spans="1:10" ht="16">
      <c r="A419" s="38">
        <v>418</v>
      </c>
      <c r="B419" s="38">
        <v>51</v>
      </c>
      <c r="C419" s="38" t="s">
        <v>498</v>
      </c>
      <c r="D419" t="s">
        <v>504</v>
      </c>
      <c r="E419" s="38" t="s">
        <v>64</v>
      </c>
      <c r="F419" s="38" t="s">
        <v>24</v>
      </c>
      <c r="G419">
        <v>75</v>
      </c>
      <c r="H419">
        <v>0.75</v>
      </c>
      <c r="I419" s="38" t="s">
        <v>14</v>
      </c>
      <c r="J419" s="38"/>
    </row>
    <row r="420" spans="1:10" ht="16">
      <c r="A420" s="38">
        <v>419</v>
      </c>
      <c r="B420" s="38">
        <v>51</v>
      </c>
      <c r="C420" s="38" t="s">
        <v>498</v>
      </c>
      <c r="D420" t="s">
        <v>505</v>
      </c>
      <c r="E420" s="38" t="s">
        <v>17</v>
      </c>
      <c r="F420" s="38" t="s">
        <v>24</v>
      </c>
      <c r="G420">
        <v>30</v>
      </c>
      <c r="H420">
        <v>0.3</v>
      </c>
      <c r="I420" s="38" t="s">
        <v>117</v>
      </c>
      <c r="J420" s="38"/>
    </row>
    <row r="421" spans="1:10" ht="16">
      <c r="A421" s="38">
        <v>420</v>
      </c>
      <c r="B421" s="38">
        <v>51</v>
      </c>
      <c r="C421" s="38" t="s">
        <v>498</v>
      </c>
      <c r="D421" t="s">
        <v>506</v>
      </c>
      <c r="E421" s="38" t="s">
        <v>17</v>
      </c>
      <c r="F421" s="38" t="s">
        <v>24</v>
      </c>
      <c r="G421">
        <v>30</v>
      </c>
      <c r="H421">
        <v>0.3</v>
      </c>
      <c r="I421" s="38" t="s">
        <v>117</v>
      </c>
      <c r="J421" s="38"/>
    </row>
    <row r="422" spans="1:10" ht="16">
      <c r="A422" s="38">
        <v>421</v>
      </c>
      <c r="B422" s="38">
        <v>52</v>
      </c>
      <c r="C422" s="38" t="s">
        <v>507</v>
      </c>
      <c r="D422" t="s">
        <v>508</v>
      </c>
      <c r="E422" s="38" t="s">
        <v>17</v>
      </c>
      <c r="F422" s="38" t="s">
        <v>18</v>
      </c>
      <c r="G422">
        <v>30</v>
      </c>
      <c r="H422">
        <v>0.3</v>
      </c>
      <c r="I422" s="38" t="s">
        <v>117</v>
      </c>
      <c r="J422" s="38"/>
    </row>
    <row r="423" spans="1:10" ht="16">
      <c r="A423" s="38">
        <v>422</v>
      </c>
      <c r="B423" s="38">
        <v>52</v>
      </c>
      <c r="C423" s="38" t="s">
        <v>507</v>
      </c>
      <c r="D423" t="s">
        <v>509</v>
      </c>
      <c r="E423" s="38" t="s">
        <v>17</v>
      </c>
      <c r="F423" s="38" t="s">
        <v>18</v>
      </c>
      <c r="G423">
        <v>30</v>
      </c>
      <c r="H423">
        <v>0.3</v>
      </c>
      <c r="I423" s="38" t="s">
        <v>117</v>
      </c>
      <c r="J423" s="38"/>
    </row>
    <row r="424" spans="1:10" ht="16">
      <c r="A424" s="38">
        <v>423</v>
      </c>
      <c r="B424" s="38">
        <v>52</v>
      </c>
      <c r="C424" s="38" t="s">
        <v>507</v>
      </c>
      <c r="D424" t="s">
        <v>510</v>
      </c>
      <c r="E424" s="38" t="s">
        <v>17</v>
      </c>
      <c r="F424" s="38" t="s">
        <v>18</v>
      </c>
      <c r="G424">
        <v>30</v>
      </c>
      <c r="H424">
        <v>0.3</v>
      </c>
      <c r="I424" s="38" t="s">
        <v>117</v>
      </c>
      <c r="J424" s="38"/>
    </row>
    <row r="425" spans="1:10" ht="16">
      <c r="A425" s="38">
        <v>424</v>
      </c>
      <c r="B425" s="38">
        <v>52</v>
      </c>
      <c r="C425" s="38" t="s">
        <v>507</v>
      </c>
      <c r="D425" t="s">
        <v>511</v>
      </c>
      <c r="E425" s="38" t="s">
        <v>17</v>
      </c>
      <c r="F425" s="38" t="s">
        <v>18</v>
      </c>
      <c r="G425">
        <v>30</v>
      </c>
      <c r="H425">
        <v>0.3</v>
      </c>
      <c r="I425" s="38" t="s">
        <v>117</v>
      </c>
      <c r="J425" s="38"/>
    </row>
    <row r="426" spans="1:10" ht="16">
      <c r="A426" s="38">
        <v>425</v>
      </c>
      <c r="B426" s="38">
        <v>52</v>
      </c>
      <c r="C426" s="38" t="s">
        <v>507</v>
      </c>
      <c r="D426" t="s">
        <v>512</v>
      </c>
      <c r="E426" s="38" t="s">
        <v>17</v>
      </c>
      <c r="F426" s="38" t="s">
        <v>18</v>
      </c>
      <c r="G426">
        <v>30</v>
      </c>
      <c r="H426">
        <v>0.3</v>
      </c>
      <c r="I426" s="38" t="s">
        <v>117</v>
      </c>
      <c r="J426" s="38"/>
    </row>
    <row r="427" spans="1:10" ht="16">
      <c r="A427" s="38">
        <v>426</v>
      </c>
      <c r="B427" s="38">
        <v>52</v>
      </c>
      <c r="C427" s="38" t="s">
        <v>507</v>
      </c>
      <c r="D427" t="s">
        <v>513</v>
      </c>
      <c r="E427" s="38" t="s">
        <v>17</v>
      </c>
      <c r="F427" s="38" t="s">
        <v>18</v>
      </c>
      <c r="G427">
        <v>30</v>
      </c>
      <c r="H427">
        <v>0.3</v>
      </c>
      <c r="I427" s="38" t="s">
        <v>117</v>
      </c>
      <c r="J427" s="38"/>
    </row>
    <row r="428" spans="1:10" ht="16">
      <c r="A428" s="38">
        <v>427</v>
      </c>
      <c r="B428" s="38">
        <v>52</v>
      </c>
      <c r="C428" s="38" t="s">
        <v>507</v>
      </c>
      <c r="D428" t="s">
        <v>514</v>
      </c>
      <c r="E428" s="38" t="s">
        <v>17</v>
      </c>
      <c r="F428" s="38" t="s">
        <v>18</v>
      </c>
      <c r="G428">
        <v>30</v>
      </c>
      <c r="H428">
        <v>0.3</v>
      </c>
      <c r="I428" s="38" t="s">
        <v>117</v>
      </c>
      <c r="J428" s="38"/>
    </row>
    <row r="429" spans="1:10" ht="16">
      <c r="A429" s="38">
        <v>428</v>
      </c>
      <c r="B429" s="38">
        <v>53</v>
      </c>
      <c r="C429" s="38" t="s">
        <v>515</v>
      </c>
      <c r="D429" t="s">
        <v>516</v>
      </c>
      <c r="E429" s="38" t="s">
        <v>17</v>
      </c>
      <c r="F429" s="38" t="s">
        <v>35</v>
      </c>
      <c r="G429">
        <v>30</v>
      </c>
      <c r="H429">
        <v>0.3</v>
      </c>
      <c r="I429" s="38" t="s">
        <v>117</v>
      </c>
      <c r="J429" s="38"/>
    </row>
    <row r="430" spans="1:10" ht="16">
      <c r="A430" s="38">
        <v>429</v>
      </c>
      <c r="B430" s="38">
        <v>53</v>
      </c>
      <c r="C430" s="38" t="s">
        <v>515</v>
      </c>
      <c r="D430" t="s">
        <v>517</v>
      </c>
      <c r="E430" s="38" t="s">
        <v>17</v>
      </c>
      <c r="F430" s="38" t="s">
        <v>35</v>
      </c>
      <c r="G430">
        <v>30</v>
      </c>
      <c r="H430">
        <v>0.3</v>
      </c>
      <c r="I430" s="38" t="s">
        <v>117</v>
      </c>
      <c r="J430" s="38"/>
    </row>
    <row r="431" spans="1:10" ht="16">
      <c r="A431" s="38">
        <v>430</v>
      </c>
      <c r="B431" s="38">
        <v>53</v>
      </c>
      <c r="C431" s="38" t="s">
        <v>515</v>
      </c>
      <c r="D431" t="s">
        <v>518</v>
      </c>
      <c r="E431" s="38" t="s">
        <v>17</v>
      </c>
      <c r="F431" s="38" t="s">
        <v>35</v>
      </c>
      <c r="G431">
        <v>30</v>
      </c>
      <c r="H431">
        <v>0.3</v>
      </c>
      <c r="I431" s="38" t="s">
        <v>117</v>
      </c>
      <c r="J431" s="38"/>
    </row>
    <row r="432" spans="1:10" ht="16">
      <c r="A432" s="38">
        <v>431</v>
      </c>
      <c r="B432" s="38">
        <v>53</v>
      </c>
      <c r="C432" s="38" t="s">
        <v>515</v>
      </c>
      <c r="D432" t="s">
        <v>519</v>
      </c>
      <c r="E432" s="38" t="s">
        <v>17</v>
      </c>
      <c r="F432" s="38" t="s">
        <v>35</v>
      </c>
      <c r="G432">
        <v>30</v>
      </c>
      <c r="H432">
        <v>0.3</v>
      </c>
      <c r="I432" s="38" t="s">
        <v>117</v>
      </c>
      <c r="J432" s="38"/>
    </row>
    <row r="433" spans="1:10" ht="16">
      <c r="A433" s="38">
        <v>432</v>
      </c>
      <c r="B433" s="38">
        <v>53</v>
      </c>
      <c r="C433" s="38" t="s">
        <v>515</v>
      </c>
      <c r="D433" t="s">
        <v>520</v>
      </c>
      <c r="E433" s="38" t="s">
        <v>17</v>
      </c>
      <c r="F433" s="38" t="s">
        <v>35</v>
      </c>
      <c r="G433">
        <v>30</v>
      </c>
      <c r="H433">
        <v>0.3</v>
      </c>
      <c r="I433" s="38" t="s">
        <v>117</v>
      </c>
      <c r="J433" s="38"/>
    </row>
    <row r="434" spans="1:10" ht="16">
      <c r="A434" s="38">
        <v>433</v>
      </c>
      <c r="B434" s="38">
        <v>53</v>
      </c>
      <c r="C434" s="38" t="s">
        <v>515</v>
      </c>
      <c r="D434" t="s">
        <v>521</v>
      </c>
      <c r="E434" s="38" t="s">
        <v>17</v>
      </c>
      <c r="F434" s="38" t="s">
        <v>35</v>
      </c>
      <c r="G434">
        <v>30</v>
      </c>
      <c r="H434">
        <v>0.3</v>
      </c>
      <c r="I434" s="38" t="s">
        <v>117</v>
      </c>
      <c r="J434" s="38"/>
    </row>
    <row r="435" spans="1:10" ht="16">
      <c r="A435" s="38">
        <v>434</v>
      </c>
      <c r="B435" s="38">
        <v>53</v>
      </c>
      <c r="C435" s="38" t="s">
        <v>515</v>
      </c>
      <c r="D435" t="s">
        <v>522</v>
      </c>
      <c r="E435" s="38" t="s">
        <v>17</v>
      </c>
      <c r="F435" s="38" t="s">
        <v>35</v>
      </c>
      <c r="G435">
        <v>30</v>
      </c>
      <c r="H435">
        <v>0.3</v>
      </c>
      <c r="I435" s="38" t="s">
        <v>117</v>
      </c>
      <c r="J435" s="38"/>
    </row>
    <row r="436" spans="1:10" ht="16">
      <c r="A436" s="38">
        <v>435</v>
      </c>
      <c r="B436" s="38">
        <v>53</v>
      </c>
      <c r="C436" s="38" t="s">
        <v>515</v>
      </c>
      <c r="D436" t="s">
        <v>523</v>
      </c>
      <c r="E436" s="38" t="s">
        <v>17</v>
      </c>
      <c r="F436" s="38" t="s">
        <v>35</v>
      </c>
      <c r="G436">
        <v>30</v>
      </c>
      <c r="H436">
        <v>0.3</v>
      </c>
      <c r="I436" s="38" t="s">
        <v>524</v>
      </c>
      <c r="J436" s="38"/>
    </row>
    <row r="437" spans="1:10" ht="16">
      <c r="A437" s="38">
        <v>436</v>
      </c>
      <c r="B437" s="38">
        <v>54</v>
      </c>
      <c r="C437" s="38" t="s">
        <v>525</v>
      </c>
      <c r="D437" t="s">
        <v>526</v>
      </c>
      <c r="E437" s="38" t="s">
        <v>17</v>
      </c>
      <c r="F437" s="38" t="s">
        <v>13</v>
      </c>
      <c r="G437">
        <v>30</v>
      </c>
      <c r="H437">
        <v>0.3</v>
      </c>
      <c r="I437" s="38" t="s">
        <v>117</v>
      </c>
      <c r="J437" s="38"/>
    </row>
    <row r="438" spans="1:10" ht="15" customHeight="1">
      <c r="A438" s="38">
        <v>437</v>
      </c>
      <c r="B438" s="38">
        <v>54</v>
      </c>
      <c r="C438" s="38" t="s">
        <v>525</v>
      </c>
      <c r="D438" t="s">
        <v>527</v>
      </c>
      <c r="E438" s="38" t="s">
        <v>528</v>
      </c>
      <c r="F438" s="38" t="s">
        <v>13</v>
      </c>
      <c r="G438">
        <v>30</v>
      </c>
      <c r="H438">
        <v>0.3</v>
      </c>
      <c r="I438" s="38" t="s">
        <v>117</v>
      </c>
      <c r="J438" s="38"/>
    </row>
    <row r="439" spans="1:10" ht="16">
      <c r="A439" s="38">
        <v>438</v>
      </c>
      <c r="B439" s="38">
        <v>54</v>
      </c>
      <c r="C439" s="38" t="s">
        <v>525</v>
      </c>
      <c r="D439" t="s">
        <v>529</v>
      </c>
      <c r="E439" s="38" t="s">
        <v>17</v>
      </c>
      <c r="F439" s="38" t="s">
        <v>13</v>
      </c>
      <c r="G439">
        <v>30</v>
      </c>
      <c r="H439">
        <v>0.3</v>
      </c>
      <c r="I439" s="38" t="s">
        <v>117</v>
      </c>
      <c r="J439" s="38"/>
    </row>
    <row r="440" spans="1:10" ht="16">
      <c r="A440" s="38">
        <v>439</v>
      </c>
      <c r="B440" s="38">
        <v>54</v>
      </c>
      <c r="C440" s="38" t="s">
        <v>525</v>
      </c>
      <c r="D440" t="s">
        <v>530</v>
      </c>
      <c r="E440" s="38" t="s">
        <v>17</v>
      </c>
      <c r="F440" s="38" t="s">
        <v>13</v>
      </c>
      <c r="G440">
        <v>30</v>
      </c>
      <c r="H440">
        <v>0.3</v>
      </c>
      <c r="I440" s="38" t="s">
        <v>117</v>
      </c>
      <c r="J440" s="38"/>
    </row>
    <row r="441" spans="1:10" ht="16">
      <c r="A441" s="38">
        <v>440</v>
      </c>
      <c r="B441" s="38">
        <v>54</v>
      </c>
      <c r="C441" s="38" t="s">
        <v>525</v>
      </c>
      <c r="D441" t="s">
        <v>531</v>
      </c>
      <c r="E441" s="38" t="s">
        <v>17</v>
      </c>
      <c r="F441" s="38" t="s">
        <v>13</v>
      </c>
      <c r="G441">
        <v>30</v>
      </c>
      <c r="H441">
        <v>0.3</v>
      </c>
      <c r="I441" s="38" t="s">
        <v>117</v>
      </c>
      <c r="J441" s="38"/>
    </row>
    <row r="442" spans="1:10" ht="16">
      <c r="A442" s="38">
        <v>441</v>
      </c>
      <c r="B442" s="38">
        <v>54</v>
      </c>
      <c r="C442" s="38" t="s">
        <v>525</v>
      </c>
      <c r="D442" t="s">
        <v>532</v>
      </c>
      <c r="E442" s="38" t="s">
        <v>17</v>
      </c>
      <c r="F442" s="38" t="s">
        <v>13</v>
      </c>
      <c r="G442">
        <v>30</v>
      </c>
      <c r="H442">
        <v>0.3</v>
      </c>
      <c r="I442" s="38" t="s">
        <v>117</v>
      </c>
      <c r="J442" s="38"/>
    </row>
    <row r="443" spans="1:10" ht="16">
      <c r="A443" s="38">
        <v>442</v>
      </c>
      <c r="B443" s="38">
        <v>54</v>
      </c>
      <c r="C443" s="38" t="s">
        <v>525</v>
      </c>
      <c r="D443" t="s">
        <v>533</v>
      </c>
      <c r="E443" s="38" t="s">
        <v>17</v>
      </c>
      <c r="F443" s="38" t="s">
        <v>13</v>
      </c>
      <c r="G443">
        <v>30</v>
      </c>
      <c r="H443">
        <v>0.3</v>
      </c>
      <c r="I443" s="38" t="s">
        <v>524</v>
      </c>
      <c r="J443" s="38"/>
    </row>
    <row r="444" spans="1:10" ht="16">
      <c r="A444" s="38">
        <v>443</v>
      </c>
      <c r="B444" s="38">
        <v>55</v>
      </c>
      <c r="C444" s="38" t="s">
        <v>534</v>
      </c>
      <c r="D444" t="s">
        <v>535</v>
      </c>
      <c r="E444" s="38" t="s">
        <v>17</v>
      </c>
      <c r="F444" s="38" t="s">
        <v>24</v>
      </c>
      <c r="G444">
        <v>30</v>
      </c>
      <c r="H444">
        <v>0.3</v>
      </c>
      <c r="I444" s="38" t="s">
        <v>117</v>
      </c>
      <c r="J444" s="38"/>
    </row>
    <row r="445" spans="1:10" ht="16">
      <c r="A445" s="38">
        <v>444</v>
      </c>
      <c r="B445" s="38">
        <v>55</v>
      </c>
      <c r="C445" s="38" t="s">
        <v>534</v>
      </c>
      <c r="D445" t="s">
        <v>536</v>
      </c>
      <c r="E445" s="38" t="s">
        <v>528</v>
      </c>
      <c r="F445" s="38" t="s">
        <v>24</v>
      </c>
      <c r="G445">
        <v>30</v>
      </c>
      <c r="H445">
        <v>0.3</v>
      </c>
      <c r="I445" s="38" t="s">
        <v>117</v>
      </c>
      <c r="J445" s="38"/>
    </row>
    <row r="446" spans="1:10" ht="16">
      <c r="A446" s="38">
        <v>445</v>
      </c>
      <c r="B446" s="38">
        <v>55</v>
      </c>
      <c r="C446" s="38" t="s">
        <v>534</v>
      </c>
      <c r="D446" t="s">
        <v>537</v>
      </c>
      <c r="E446" s="38" t="s">
        <v>17</v>
      </c>
      <c r="F446" s="38" t="s">
        <v>24</v>
      </c>
      <c r="G446">
        <v>30</v>
      </c>
      <c r="H446">
        <v>0.3</v>
      </c>
      <c r="I446" s="38" t="s">
        <v>117</v>
      </c>
      <c r="J446" s="38"/>
    </row>
    <row r="447" spans="1:10" ht="16">
      <c r="A447" s="38">
        <v>446</v>
      </c>
      <c r="B447" s="38">
        <v>55</v>
      </c>
      <c r="C447" s="38" t="s">
        <v>534</v>
      </c>
      <c r="D447" t="s">
        <v>538</v>
      </c>
      <c r="E447" s="38" t="s">
        <v>17</v>
      </c>
      <c r="F447" s="38" t="s">
        <v>24</v>
      </c>
      <c r="G447">
        <v>30</v>
      </c>
      <c r="H447">
        <v>0.3</v>
      </c>
      <c r="I447" s="38" t="s">
        <v>117</v>
      </c>
      <c r="J447" s="38"/>
    </row>
    <row r="448" spans="1:10" ht="16">
      <c r="A448" s="38">
        <v>447</v>
      </c>
      <c r="B448" s="38">
        <v>55</v>
      </c>
      <c r="C448" s="38" t="s">
        <v>534</v>
      </c>
      <c r="D448" t="s">
        <v>539</v>
      </c>
      <c r="E448" s="38" t="s">
        <v>17</v>
      </c>
      <c r="F448" s="38" t="s">
        <v>24</v>
      </c>
      <c r="G448">
        <v>30</v>
      </c>
      <c r="H448">
        <v>0.3</v>
      </c>
      <c r="I448" s="38" t="s">
        <v>117</v>
      </c>
      <c r="J448" s="38"/>
    </row>
    <row r="449" spans="1:10" ht="15" customHeight="1">
      <c r="A449" s="38">
        <v>448</v>
      </c>
      <c r="B449" s="38">
        <v>55</v>
      </c>
      <c r="C449" s="38" t="s">
        <v>534</v>
      </c>
      <c r="D449" t="s">
        <v>540</v>
      </c>
      <c r="E449" s="38" t="s">
        <v>17</v>
      </c>
      <c r="F449" s="38" t="s">
        <v>24</v>
      </c>
      <c r="G449">
        <v>75</v>
      </c>
      <c r="H449">
        <v>0.75</v>
      </c>
      <c r="I449" s="38" t="s">
        <v>14</v>
      </c>
      <c r="J449" s="38"/>
    </row>
    <row r="450" spans="1:10" ht="15" customHeight="1">
      <c r="A450" s="38">
        <v>449</v>
      </c>
      <c r="B450" s="38">
        <v>55</v>
      </c>
      <c r="C450" s="38" t="s">
        <v>534</v>
      </c>
      <c r="D450" t="s">
        <v>541</v>
      </c>
      <c r="E450" s="38" t="s">
        <v>17</v>
      </c>
      <c r="F450" s="38" t="s">
        <v>24</v>
      </c>
      <c r="G450">
        <v>75</v>
      </c>
      <c r="H450">
        <v>0.75</v>
      </c>
      <c r="I450" s="38" t="s">
        <v>14</v>
      </c>
      <c r="J450" s="38"/>
    </row>
    <row r="451" spans="1:10" ht="16">
      <c r="A451" s="38">
        <v>450</v>
      </c>
      <c r="B451" s="38">
        <v>56</v>
      </c>
      <c r="C451" s="38" t="s">
        <v>542</v>
      </c>
      <c r="D451" t="s">
        <v>543</v>
      </c>
      <c r="E451" s="38" t="s">
        <v>28</v>
      </c>
      <c r="F451" s="38" t="s">
        <v>35</v>
      </c>
      <c r="G451">
        <v>200</v>
      </c>
      <c r="H451">
        <v>2</v>
      </c>
      <c r="I451" s="38" t="s">
        <v>14</v>
      </c>
      <c r="J451" s="38"/>
    </row>
    <row r="452" spans="1:10" ht="16">
      <c r="A452" s="38">
        <v>451</v>
      </c>
      <c r="B452" s="38">
        <v>56</v>
      </c>
      <c r="C452" s="38" t="s">
        <v>542</v>
      </c>
      <c r="D452" t="s">
        <v>544</v>
      </c>
      <c r="E452" s="38" t="s">
        <v>106</v>
      </c>
      <c r="F452" s="38" t="s">
        <v>35</v>
      </c>
      <c r="G452">
        <v>75</v>
      </c>
      <c r="H452">
        <v>0.75</v>
      </c>
      <c r="I452" s="38" t="s">
        <v>14</v>
      </c>
      <c r="J452" s="38"/>
    </row>
    <row r="453" spans="1:10" ht="16">
      <c r="A453" s="38">
        <v>452</v>
      </c>
      <c r="B453" s="38">
        <v>56</v>
      </c>
      <c r="C453" s="38" t="s">
        <v>542</v>
      </c>
      <c r="D453" t="s">
        <v>545</v>
      </c>
      <c r="E453" s="38" t="s">
        <v>44</v>
      </c>
      <c r="F453" s="38" t="s">
        <v>35</v>
      </c>
      <c r="G453">
        <v>150</v>
      </c>
      <c r="H453">
        <v>1.5</v>
      </c>
      <c r="I453" s="38" t="s">
        <v>14</v>
      </c>
      <c r="J453" s="38"/>
    </row>
    <row r="454" spans="1:10" ht="15" customHeight="1">
      <c r="A454" s="38">
        <v>453</v>
      </c>
      <c r="B454" s="38">
        <v>56</v>
      </c>
      <c r="C454" s="38" t="s">
        <v>542</v>
      </c>
      <c r="D454" t="s">
        <v>546</v>
      </c>
      <c r="E454" s="38" t="s">
        <v>48</v>
      </c>
      <c r="F454" s="38" t="s">
        <v>35</v>
      </c>
      <c r="G454">
        <v>150</v>
      </c>
      <c r="H454">
        <v>1.5</v>
      </c>
      <c r="I454" s="38" t="s">
        <v>14</v>
      </c>
      <c r="J454" s="38"/>
    </row>
    <row r="455" spans="1:10" ht="16">
      <c r="A455" s="38">
        <v>454</v>
      </c>
      <c r="B455" s="38">
        <v>56</v>
      </c>
      <c r="C455" s="38" t="s">
        <v>542</v>
      </c>
      <c r="D455" t="s">
        <v>547</v>
      </c>
      <c r="E455" s="38" t="s">
        <v>64</v>
      </c>
      <c r="F455" s="38" t="s">
        <v>35</v>
      </c>
      <c r="G455">
        <v>75</v>
      </c>
      <c r="H455">
        <v>0.75</v>
      </c>
      <c r="I455" s="38" t="s">
        <v>14</v>
      </c>
      <c r="J455" s="38"/>
    </row>
    <row r="456" spans="1:10" ht="16">
      <c r="A456" s="38">
        <v>455</v>
      </c>
      <c r="B456" s="38">
        <v>56</v>
      </c>
      <c r="C456" s="38" t="s">
        <v>542</v>
      </c>
      <c r="D456" t="s">
        <v>548</v>
      </c>
      <c r="E456" s="38" t="s">
        <v>28</v>
      </c>
      <c r="F456" s="38" t="s">
        <v>35</v>
      </c>
      <c r="G456">
        <v>100</v>
      </c>
      <c r="H456">
        <v>1</v>
      </c>
      <c r="I456" s="38" t="s">
        <v>14</v>
      </c>
      <c r="J456" s="38"/>
    </row>
    <row r="457" spans="1:10" ht="16">
      <c r="A457" s="38">
        <v>456</v>
      </c>
      <c r="B457" s="38">
        <v>56</v>
      </c>
      <c r="C457" s="38" t="s">
        <v>542</v>
      </c>
      <c r="D457" t="s">
        <v>549</v>
      </c>
      <c r="E457" s="38" t="s">
        <v>28</v>
      </c>
      <c r="F457" s="38" t="s">
        <v>35</v>
      </c>
      <c r="G457">
        <v>75</v>
      </c>
      <c r="H457">
        <v>0.75</v>
      </c>
      <c r="I457" s="38" t="s">
        <v>14</v>
      </c>
      <c r="J457" s="38"/>
    </row>
    <row r="458" spans="1:10" ht="16">
      <c r="A458" s="38">
        <v>457</v>
      </c>
      <c r="B458" s="38">
        <v>57</v>
      </c>
      <c r="C458" s="38" t="s">
        <v>550</v>
      </c>
      <c r="D458" t="s">
        <v>551</v>
      </c>
      <c r="E458" s="38" t="s">
        <v>294</v>
      </c>
      <c r="F458" s="38" t="s">
        <v>24</v>
      </c>
      <c r="G458">
        <v>125</v>
      </c>
      <c r="H458">
        <v>1.25</v>
      </c>
      <c r="I458" s="38" t="s">
        <v>14</v>
      </c>
      <c r="J458" s="38"/>
    </row>
    <row r="459" spans="1:10" ht="16">
      <c r="A459" s="38">
        <v>458</v>
      </c>
      <c r="B459" s="38">
        <v>57</v>
      </c>
      <c r="C459" s="38" t="s">
        <v>550</v>
      </c>
      <c r="D459" t="s">
        <v>552</v>
      </c>
      <c r="E459" s="38" t="s">
        <v>28</v>
      </c>
      <c r="F459" s="38" t="s">
        <v>24</v>
      </c>
      <c r="G459">
        <v>150</v>
      </c>
      <c r="H459">
        <v>1.5</v>
      </c>
      <c r="I459" s="38" t="s">
        <v>14</v>
      </c>
      <c r="J459" s="38"/>
    </row>
    <row r="460" spans="1:10" ht="16">
      <c r="A460" s="38">
        <v>459</v>
      </c>
      <c r="B460" s="38">
        <v>57</v>
      </c>
      <c r="C460" s="38" t="s">
        <v>550</v>
      </c>
      <c r="D460" t="s">
        <v>553</v>
      </c>
      <c r="E460" s="38" t="s">
        <v>44</v>
      </c>
      <c r="F460" s="38" t="s">
        <v>24</v>
      </c>
      <c r="G460">
        <v>125</v>
      </c>
      <c r="H460">
        <v>1.25</v>
      </c>
      <c r="I460" s="38" t="s">
        <v>14</v>
      </c>
      <c r="J460" s="38"/>
    </row>
    <row r="461" spans="1:10" ht="16">
      <c r="A461" s="38">
        <v>460</v>
      </c>
      <c r="B461" s="38">
        <v>57</v>
      </c>
      <c r="C461" s="38" t="s">
        <v>550</v>
      </c>
      <c r="D461" t="s">
        <v>554</v>
      </c>
      <c r="E461" s="38" t="s">
        <v>28</v>
      </c>
      <c r="F461" s="38" t="s">
        <v>24</v>
      </c>
      <c r="G461">
        <v>75</v>
      </c>
      <c r="H461">
        <v>0.75</v>
      </c>
      <c r="I461" s="38" t="s">
        <v>14</v>
      </c>
      <c r="J461" s="38"/>
    </row>
    <row r="462" spans="1:10" ht="16">
      <c r="A462" s="38">
        <v>461</v>
      </c>
      <c r="B462" s="38">
        <v>57</v>
      </c>
      <c r="C462" s="38" t="s">
        <v>550</v>
      </c>
      <c r="D462" t="s">
        <v>555</v>
      </c>
      <c r="E462" s="38" t="s">
        <v>28</v>
      </c>
      <c r="F462" s="38" t="s">
        <v>24</v>
      </c>
      <c r="G462">
        <v>150</v>
      </c>
      <c r="H462">
        <v>1.5</v>
      </c>
      <c r="I462" s="38" t="s">
        <v>14</v>
      </c>
      <c r="J462" s="38"/>
    </row>
    <row r="463" spans="1:10" ht="16">
      <c r="A463" s="38">
        <v>462</v>
      </c>
      <c r="B463" s="38">
        <v>57</v>
      </c>
      <c r="C463" s="38" t="s">
        <v>550</v>
      </c>
      <c r="D463" t="s">
        <v>556</v>
      </c>
      <c r="E463" s="38" t="s">
        <v>12</v>
      </c>
      <c r="F463" s="38" t="s">
        <v>24</v>
      </c>
      <c r="G463">
        <v>30</v>
      </c>
      <c r="H463">
        <v>0.3</v>
      </c>
      <c r="I463" s="38" t="s">
        <v>117</v>
      </c>
      <c r="J463" s="38"/>
    </row>
    <row r="464" spans="1:10" ht="16">
      <c r="A464" s="38">
        <v>463</v>
      </c>
      <c r="B464" s="38">
        <v>57</v>
      </c>
      <c r="C464" s="38" t="s">
        <v>550</v>
      </c>
      <c r="D464" t="s">
        <v>557</v>
      </c>
      <c r="E464" s="38" t="s">
        <v>12</v>
      </c>
      <c r="F464" s="38" t="s">
        <v>24</v>
      </c>
      <c r="G464">
        <v>30</v>
      </c>
      <c r="H464">
        <v>0.3</v>
      </c>
      <c r="I464" s="38" t="s">
        <v>117</v>
      </c>
      <c r="J464" s="38"/>
    </row>
    <row r="465" spans="1:10" ht="16">
      <c r="A465" s="38">
        <v>464</v>
      </c>
      <c r="B465" s="38">
        <v>58</v>
      </c>
      <c r="C465" s="38" t="s">
        <v>558</v>
      </c>
      <c r="D465" t="s">
        <v>559</v>
      </c>
      <c r="E465" s="38" t="s">
        <v>17</v>
      </c>
      <c r="F465" s="38" t="s">
        <v>18</v>
      </c>
      <c r="G465">
        <v>30</v>
      </c>
      <c r="H465">
        <v>0.3</v>
      </c>
      <c r="I465" s="38" t="s">
        <v>117</v>
      </c>
      <c r="J465" s="38"/>
    </row>
    <row r="466" spans="1:10" ht="16">
      <c r="A466" s="38">
        <v>465</v>
      </c>
      <c r="B466" s="38">
        <v>58</v>
      </c>
      <c r="C466" s="38" t="s">
        <v>558</v>
      </c>
      <c r="D466" t="s">
        <v>560</v>
      </c>
      <c r="E466" s="38" t="s">
        <v>17</v>
      </c>
      <c r="F466" s="38" t="s">
        <v>18</v>
      </c>
      <c r="G466">
        <v>30</v>
      </c>
      <c r="H466">
        <v>0.3</v>
      </c>
      <c r="I466" s="38" t="s">
        <v>117</v>
      </c>
      <c r="J466" s="38"/>
    </row>
    <row r="467" spans="1:10" ht="16">
      <c r="A467" s="38">
        <v>466</v>
      </c>
      <c r="B467" s="38">
        <v>58</v>
      </c>
      <c r="C467" s="38" t="s">
        <v>558</v>
      </c>
      <c r="D467" t="s">
        <v>561</v>
      </c>
      <c r="E467" s="38" t="s">
        <v>17</v>
      </c>
      <c r="F467" s="38" t="s">
        <v>18</v>
      </c>
      <c r="G467">
        <v>30</v>
      </c>
      <c r="H467">
        <v>0.3</v>
      </c>
      <c r="I467" s="38" t="s">
        <v>117</v>
      </c>
      <c r="J467" s="38"/>
    </row>
    <row r="468" spans="1:10" ht="16">
      <c r="A468" s="38">
        <v>467</v>
      </c>
      <c r="B468" s="38">
        <v>58</v>
      </c>
      <c r="C468" s="38" t="s">
        <v>558</v>
      </c>
      <c r="D468" t="s">
        <v>562</v>
      </c>
      <c r="E468" s="38" t="s">
        <v>17</v>
      </c>
      <c r="F468" s="38" t="s">
        <v>18</v>
      </c>
      <c r="G468">
        <v>30</v>
      </c>
      <c r="H468">
        <v>0.3</v>
      </c>
      <c r="I468" s="38" t="s">
        <v>117</v>
      </c>
      <c r="J468" s="38"/>
    </row>
    <row r="469" spans="1:10" ht="16">
      <c r="A469" s="38">
        <v>468</v>
      </c>
      <c r="B469" s="38">
        <v>58</v>
      </c>
      <c r="C469" s="38" t="s">
        <v>558</v>
      </c>
      <c r="D469" t="s">
        <v>563</v>
      </c>
      <c r="E469" s="38" t="s">
        <v>17</v>
      </c>
      <c r="F469" s="38" t="s">
        <v>18</v>
      </c>
      <c r="G469">
        <v>30</v>
      </c>
      <c r="H469">
        <v>0.3</v>
      </c>
      <c r="I469" s="38" t="s">
        <v>117</v>
      </c>
      <c r="J469" s="38"/>
    </row>
    <row r="470" spans="1:10" ht="16">
      <c r="A470" s="38">
        <v>469</v>
      </c>
      <c r="B470" s="38">
        <v>58</v>
      </c>
      <c r="C470" s="38" t="s">
        <v>558</v>
      </c>
      <c r="D470" t="s">
        <v>564</v>
      </c>
      <c r="E470" s="38" t="s">
        <v>17</v>
      </c>
      <c r="F470" s="38" t="s">
        <v>18</v>
      </c>
      <c r="G470">
        <v>30</v>
      </c>
      <c r="H470">
        <v>0.3</v>
      </c>
      <c r="I470" s="38" t="s">
        <v>117</v>
      </c>
      <c r="J470" s="38"/>
    </row>
    <row r="471" spans="1:10" ht="16">
      <c r="A471" s="38">
        <v>470</v>
      </c>
      <c r="B471" s="38">
        <v>59</v>
      </c>
      <c r="C471" s="38" t="s">
        <v>565</v>
      </c>
      <c r="D471" t="s">
        <v>566</v>
      </c>
      <c r="E471" s="38" t="s">
        <v>17</v>
      </c>
      <c r="F471" s="38" t="s">
        <v>35</v>
      </c>
      <c r="G471">
        <v>30</v>
      </c>
      <c r="H471">
        <v>0.3</v>
      </c>
      <c r="I471" s="38" t="s">
        <v>117</v>
      </c>
      <c r="J471" s="38"/>
    </row>
    <row r="472" spans="1:10" ht="16">
      <c r="A472" s="38">
        <v>471</v>
      </c>
      <c r="B472" s="38">
        <v>59</v>
      </c>
      <c r="C472" s="38" t="s">
        <v>565</v>
      </c>
      <c r="D472" t="s">
        <v>567</v>
      </c>
      <c r="E472" s="38" t="s">
        <v>17</v>
      </c>
      <c r="F472" s="38" t="s">
        <v>35</v>
      </c>
      <c r="G472">
        <v>30</v>
      </c>
      <c r="H472">
        <v>0.3</v>
      </c>
      <c r="I472" s="38" t="s">
        <v>117</v>
      </c>
      <c r="J472" s="38"/>
    </row>
    <row r="473" spans="1:10" ht="16">
      <c r="A473" s="38">
        <v>472</v>
      </c>
      <c r="B473" s="38">
        <v>59</v>
      </c>
      <c r="C473" s="38" t="s">
        <v>565</v>
      </c>
      <c r="D473" t="s">
        <v>568</v>
      </c>
      <c r="E473" s="38" t="s">
        <v>17</v>
      </c>
      <c r="F473" s="38" t="s">
        <v>35</v>
      </c>
      <c r="G473">
        <v>30</v>
      </c>
      <c r="H473">
        <v>0.3</v>
      </c>
      <c r="I473" s="38" t="s">
        <v>117</v>
      </c>
      <c r="J473" s="38"/>
    </row>
    <row r="474" spans="1:10" ht="16">
      <c r="A474" s="38">
        <v>473</v>
      </c>
      <c r="B474" s="38">
        <v>59</v>
      </c>
      <c r="C474" s="38" t="s">
        <v>565</v>
      </c>
      <c r="D474" t="s">
        <v>569</v>
      </c>
      <c r="E474" s="38" t="s">
        <v>17</v>
      </c>
      <c r="F474" s="38" t="s">
        <v>35</v>
      </c>
      <c r="G474">
        <v>30</v>
      </c>
      <c r="H474">
        <v>0.3</v>
      </c>
      <c r="I474" s="38" t="s">
        <v>117</v>
      </c>
      <c r="J474" s="38"/>
    </row>
    <row r="475" spans="1:10" ht="16">
      <c r="A475" s="38">
        <v>474</v>
      </c>
      <c r="B475" s="38">
        <v>59</v>
      </c>
      <c r="C475" s="38" t="s">
        <v>565</v>
      </c>
      <c r="D475" t="s">
        <v>570</v>
      </c>
      <c r="E475" s="38" t="s">
        <v>17</v>
      </c>
      <c r="F475" s="38" t="s">
        <v>35</v>
      </c>
      <c r="G475">
        <v>30</v>
      </c>
      <c r="H475">
        <v>0.3</v>
      </c>
      <c r="I475" s="38" t="s">
        <v>117</v>
      </c>
      <c r="J475" s="38"/>
    </row>
    <row r="476" spans="1:10" ht="16">
      <c r="A476" s="38">
        <v>475</v>
      </c>
      <c r="B476" s="38">
        <v>59</v>
      </c>
      <c r="C476" s="38" t="s">
        <v>565</v>
      </c>
      <c r="D476" t="s">
        <v>571</v>
      </c>
      <c r="E476" s="38" t="s">
        <v>17</v>
      </c>
      <c r="F476" s="38" t="s">
        <v>35</v>
      </c>
      <c r="G476">
        <v>30</v>
      </c>
      <c r="H476">
        <v>0.3</v>
      </c>
      <c r="I476" s="38" t="s">
        <v>117</v>
      </c>
      <c r="J476" s="38"/>
    </row>
    <row r="477" spans="1:10" ht="16">
      <c r="A477" s="38">
        <v>476</v>
      </c>
      <c r="B477" s="38">
        <v>59</v>
      </c>
      <c r="C477" s="38" t="s">
        <v>565</v>
      </c>
      <c r="D477" t="s">
        <v>572</v>
      </c>
      <c r="E477" s="38" t="s">
        <v>17</v>
      </c>
      <c r="F477" s="38" t="s">
        <v>35</v>
      </c>
      <c r="G477">
        <v>30</v>
      </c>
      <c r="H477">
        <v>0.3</v>
      </c>
      <c r="I477" s="38" t="s">
        <v>117</v>
      </c>
      <c r="J477" s="38"/>
    </row>
    <row r="478" spans="1:10" ht="16">
      <c r="A478" s="38">
        <v>477</v>
      </c>
      <c r="B478" s="38">
        <v>59</v>
      </c>
      <c r="C478" s="38" t="s">
        <v>565</v>
      </c>
      <c r="D478" t="s">
        <v>573</v>
      </c>
      <c r="E478" s="38" t="s">
        <v>17</v>
      </c>
      <c r="F478" s="38" t="s">
        <v>35</v>
      </c>
      <c r="G478">
        <v>30</v>
      </c>
      <c r="H478">
        <v>0.3</v>
      </c>
      <c r="I478" s="38" t="s">
        <v>117</v>
      </c>
      <c r="J478" s="38"/>
    </row>
    <row r="479" spans="1:10" ht="15" customHeight="1">
      <c r="A479" s="38">
        <v>478</v>
      </c>
      <c r="B479" s="38">
        <v>60</v>
      </c>
      <c r="C479" s="38" t="s">
        <v>574</v>
      </c>
      <c r="D479" t="s">
        <v>575</v>
      </c>
      <c r="E479" s="38" t="s">
        <v>17</v>
      </c>
      <c r="F479" s="38" t="s">
        <v>24</v>
      </c>
      <c r="G479">
        <v>30</v>
      </c>
      <c r="H479">
        <v>0.3</v>
      </c>
      <c r="I479" s="38" t="s">
        <v>117</v>
      </c>
      <c r="J479" s="38"/>
    </row>
    <row r="480" spans="1:10" ht="16">
      <c r="A480" s="38">
        <v>479</v>
      </c>
      <c r="B480" s="38">
        <v>60</v>
      </c>
      <c r="C480" s="38" t="s">
        <v>574</v>
      </c>
      <c r="D480" t="s">
        <v>576</v>
      </c>
      <c r="E480" s="38" t="s">
        <v>17</v>
      </c>
      <c r="F480" s="38" t="s">
        <v>24</v>
      </c>
      <c r="G480">
        <v>40</v>
      </c>
      <c r="H480">
        <v>0.4</v>
      </c>
      <c r="I480" s="38" t="s">
        <v>117</v>
      </c>
      <c r="J480" s="38"/>
    </row>
    <row r="481" spans="1:10" ht="15" customHeight="1">
      <c r="A481" s="38">
        <v>480</v>
      </c>
      <c r="B481" s="38">
        <v>60</v>
      </c>
      <c r="C481" s="38" t="s">
        <v>574</v>
      </c>
      <c r="D481" t="s">
        <v>577</v>
      </c>
      <c r="E481" s="38" t="s">
        <v>17</v>
      </c>
      <c r="F481" s="38" t="s">
        <v>24</v>
      </c>
      <c r="G481">
        <v>30</v>
      </c>
      <c r="H481">
        <v>0.3</v>
      </c>
      <c r="I481" s="38" t="s">
        <v>117</v>
      </c>
      <c r="J481" s="38"/>
    </row>
    <row r="482" spans="1:10" ht="16">
      <c r="A482" s="38">
        <v>481</v>
      </c>
      <c r="B482" s="38">
        <v>60</v>
      </c>
      <c r="C482" s="38" t="s">
        <v>574</v>
      </c>
      <c r="D482" t="s">
        <v>578</v>
      </c>
      <c r="E482" s="38" t="s">
        <v>17</v>
      </c>
      <c r="F482" s="38" t="s">
        <v>24</v>
      </c>
      <c r="G482">
        <v>30</v>
      </c>
      <c r="H482">
        <v>0.3</v>
      </c>
      <c r="I482" s="38" t="s">
        <v>117</v>
      </c>
      <c r="J482" s="38"/>
    </row>
    <row r="483" spans="1:10" ht="16">
      <c r="A483" s="38">
        <v>482</v>
      </c>
      <c r="B483" s="38">
        <v>60</v>
      </c>
      <c r="C483" s="38" t="s">
        <v>574</v>
      </c>
      <c r="D483" t="s">
        <v>579</v>
      </c>
      <c r="E483" s="38" t="s">
        <v>17</v>
      </c>
      <c r="F483" s="38" t="s">
        <v>24</v>
      </c>
      <c r="G483">
        <v>30</v>
      </c>
      <c r="H483">
        <v>0.3</v>
      </c>
      <c r="I483" s="38" t="s">
        <v>117</v>
      </c>
      <c r="J483" s="38"/>
    </row>
    <row r="484" spans="1:10" ht="16">
      <c r="A484" s="38">
        <v>483</v>
      </c>
      <c r="B484" s="38">
        <v>60</v>
      </c>
      <c r="C484" s="38" t="s">
        <v>574</v>
      </c>
      <c r="D484" t="s">
        <v>580</v>
      </c>
      <c r="E484" s="38" t="s">
        <v>17</v>
      </c>
      <c r="F484" s="38" t="s">
        <v>24</v>
      </c>
      <c r="G484">
        <v>75</v>
      </c>
      <c r="H484">
        <v>0.75</v>
      </c>
      <c r="I484" s="38" t="s">
        <v>14</v>
      </c>
      <c r="J484" s="38"/>
    </row>
    <row r="485" spans="1:10" ht="16">
      <c r="A485" s="38">
        <v>484</v>
      </c>
      <c r="B485" s="38">
        <v>60</v>
      </c>
      <c r="C485" s="38" t="s">
        <v>574</v>
      </c>
      <c r="D485" t="s">
        <v>581</v>
      </c>
      <c r="E485" s="38" t="s">
        <v>17</v>
      </c>
      <c r="F485" s="38" t="s">
        <v>24</v>
      </c>
      <c r="G485">
        <v>100</v>
      </c>
      <c r="H485">
        <v>1</v>
      </c>
      <c r="I485" s="38" t="s">
        <v>14</v>
      </c>
      <c r="J485" s="38"/>
    </row>
    <row r="486" spans="1:10" ht="16">
      <c r="A486" s="38">
        <v>485</v>
      </c>
      <c r="B486" s="38">
        <v>61</v>
      </c>
      <c r="C486" s="38" t="s">
        <v>582</v>
      </c>
      <c r="D486" t="s">
        <v>583</v>
      </c>
      <c r="E486" s="38" t="s">
        <v>64</v>
      </c>
      <c r="F486" s="38" t="s">
        <v>35</v>
      </c>
      <c r="G486">
        <v>100</v>
      </c>
      <c r="H486">
        <v>1</v>
      </c>
      <c r="I486" s="38" t="s">
        <v>14</v>
      </c>
      <c r="J486" s="38"/>
    </row>
    <row r="487" spans="1:10" ht="16">
      <c r="A487" s="38">
        <v>486</v>
      </c>
      <c r="B487" s="38">
        <v>61</v>
      </c>
      <c r="C487" s="38" t="s">
        <v>582</v>
      </c>
      <c r="D487" t="s">
        <v>584</v>
      </c>
      <c r="E487" s="38" t="s">
        <v>28</v>
      </c>
      <c r="F487" s="38" t="s">
        <v>35</v>
      </c>
      <c r="G487">
        <v>100</v>
      </c>
      <c r="H487">
        <v>1</v>
      </c>
      <c r="I487" s="38" t="s">
        <v>14</v>
      </c>
      <c r="J487" s="38"/>
    </row>
    <row r="488" spans="1:10" ht="16">
      <c r="A488" s="38">
        <v>487</v>
      </c>
      <c r="B488" s="38">
        <v>61</v>
      </c>
      <c r="C488" s="38" t="s">
        <v>582</v>
      </c>
      <c r="D488" t="s">
        <v>585</v>
      </c>
      <c r="E488" s="38" t="s">
        <v>294</v>
      </c>
      <c r="F488" s="38" t="s">
        <v>35</v>
      </c>
      <c r="G488">
        <v>75</v>
      </c>
      <c r="H488">
        <v>0.75</v>
      </c>
      <c r="I488" s="38" t="s">
        <v>14</v>
      </c>
      <c r="J488" s="38"/>
    </row>
    <row r="489" spans="1:10" ht="16">
      <c r="A489" s="38">
        <v>488</v>
      </c>
      <c r="B489" s="38">
        <v>61</v>
      </c>
      <c r="C489" s="38" t="s">
        <v>582</v>
      </c>
      <c r="D489" t="s">
        <v>586</v>
      </c>
      <c r="E489" s="38" t="s">
        <v>294</v>
      </c>
      <c r="F489" s="38" t="s">
        <v>35</v>
      </c>
      <c r="G489">
        <v>75</v>
      </c>
      <c r="H489">
        <v>0.75</v>
      </c>
      <c r="I489" s="38" t="s">
        <v>14</v>
      </c>
      <c r="J489" s="38"/>
    </row>
    <row r="490" spans="1:10" ht="16">
      <c r="A490" s="38">
        <v>489</v>
      </c>
      <c r="B490" s="38">
        <v>61</v>
      </c>
      <c r="C490" s="38" t="s">
        <v>582</v>
      </c>
      <c r="D490" t="s">
        <v>587</v>
      </c>
      <c r="E490" s="38" t="s">
        <v>23</v>
      </c>
      <c r="F490" s="38" t="s">
        <v>35</v>
      </c>
      <c r="G490">
        <v>75</v>
      </c>
      <c r="H490">
        <v>0.75</v>
      </c>
      <c r="I490" s="38" t="s">
        <v>14</v>
      </c>
      <c r="J490" s="38"/>
    </row>
    <row r="491" spans="1:10" ht="16">
      <c r="A491" s="38">
        <v>490</v>
      </c>
      <c r="B491" s="38">
        <v>61</v>
      </c>
      <c r="C491" s="38" t="s">
        <v>582</v>
      </c>
      <c r="D491" t="s">
        <v>588</v>
      </c>
      <c r="E491" s="38" t="s">
        <v>23</v>
      </c>
      <c r="F491" s="38" t="s">
        <v>35</v>
      </c>
      <c r="G491">
        <v>75</v>
      </c>
      <c r="H491">
        <v>0.75</v>
      </c>
      <c r="I491" s="38" t="s">
        <v>14</v>
      </c>
      <c r="J491" s="38"/>
    </row>
    <row r="492" spans="1:10" ht="16">
      <c r="A492" s="38">
        <v>491</v>
      </c>
      <c r="B492" s="38">
        <v>61</v>
      </c>
      <c r="C492" s="38" t="s">
        <v>582</v>
      </c>
      <c r="D492" t="s">
        <v>589</v>
      </c>
      <c r="E492" s="38" t="s">
        <v>106</v>
      </c>
      <c r="F492" s="38" t="s">
        <v>35</v>
      </c>
      <c r="G492">
        <v>75</v>
      </c>
      <c r="H492">
        <v>0.75</v>
      </c>
      <c r="I492" s="38" t="s">
        <v>14</v>
      </c>
      <c r="J492" s="38"/>
    </row>
    <row r="493" spans="1:10" ht="16">
      <c r="A493" s="38">
        <v>492</v>
      </c>
      <c r="B493" s="38">
        <v>62</v>
      </c>
      <c r="C493" s="38" t="s">
        <v>590</v>
      </c>
      <c r="D493" t="s">
        <v>591</v>
      </c>
      <c r="E493" s="38" t="s">
        <v>294</v>
      </c>
      <c r="F493" s="38" t="s">
        <v>24</v>
      </c>
      <c r="G493">
        <v>150</v>
      </c>
      <c r="H493">
        <v>1.5</v>
      </c>
      <c r="I493" s="38" t="s">
        <v>14</v>
      </c>
      <c r="J493" s="38"/>
    </row>
    <row r="494" spans="1:10" ht="16">
      <c r="A494" s="38">
        <v>493</v>
      </c>
      <c r="B494" s="38">
        <v>62</v>
      </c>
      <c r="C494" s="38" t="s">
        <v>590</v>
      </c>
      <c r="D494" t="s">
        <v>592</v>
      </c>
      <c r="E494" s="38" t="s">
        <v>364</v>
      </c>
      <c r="F494" s="38" t="s">
        <v>24</v>
      </c>
      <c r="G494">
        <v>75</v>
      </c>
      <c r="H494">
        <v>0.75</v>
      </c>
      <c r="I494" s="38" t="s">
        <v>14</v>
      </c>
      <c r="J494" s="38"/>
    </row>
    <row r="495" spans="1:10" ht="16">
      <c r="A495" s="38">
        <v>494</v>
      </c>
      <c r="B495" s="38">
        <v>62</v>
      </c>
      <c r="C495" s="38" t="s">
        <v>590</v>
      </c>
      <c r="D495" t="s">
        <v>593</v>
      </c>
      <c r="E495" s="38" t="s">
        <v>12</v>
      </c>
      <c r="F495" s="38" t="s">
        <v>24</v>
      </c>
      <c r="G495">
        <v>100</v>
      </c>
      <c r="H495">
        <v>1</v>
      </c>
      <c r="I495" s="38" t="s">
        <v>14</v>
      </c>
      <c r="J495" s="38"/>
    </row>
    <row r="496" spans="1:10" ht="16">
      <c r="A496" s="38">
        <v>495</v>
      </c>
      <c r="B496" s="38">
        <v>62</v>
      </c>
      <c r="C496" s="38" t="s">
        <v>590</v>
      </c>
      <c r="D496" t="s">
        <v>594</v>
      </c>
      <c r="E496" s="38" t="s">
        <v>294</v>
      </c>
      <c r="F496" s="38" t="s">
        <v>24</v>
      </c>
      <c r="G496">
        <v>150</v>
      </c>
      <c r="H496">
        <v>1.5</v>
      </c>
      <c r="I496" s="38" t="s">
        <v>14</v>
      </c>
      <c r="J496" s="38"/>
    </row>
    <row r="497" spans="1:10" ht="16">
      <c r="A497" s="38">
        <v>496</v>
      </c>
      <c r="B497" s="38">
        <v>62</v>
      </c>
      <c r="C497" s="38" t="s">
        <v>590</v>
      </c>
      <c r="D497" t="s">
        <v>595</v>
      </c>
      <c r="E497" s="38" t="s">
        <v>64</v>
      </c>
      <c r="F497" s="38" t="s">
        <v>24</v>
      </c>
      <c r="G497">
        <v>150</v>
      </c>
      <c r="H497">
        <v>1.5</v>
      </c>
      <c r="I497" s="38" t="s">
        <v>14</v>
      </c>
      <c r="J497" s="38"/>
    </row>
    <row r="498" spans="1:10" ht="16">
      <c r="A498" s="38">
        <v>497</v>
      </c>
      <c r="B498" s="38">
        <v>62</v>
      </c>
      <c r="C498" s="38" t="s">
        <v>590</v>
      </c>
      <c r="D498" t="s">
        <v>596</v>
      </c>
      <c r="E498" s="38" t="s">
        <v>64</v>
      </c>
      <c r="F498" s="38" t="s">
        <v>24</v>
      </c>
      <c r="G498">
        <v>30</v>
      </c>
      <c r="H498">
        <v>0.3</v>
      </c>
      <c r="I498" s="38" t="s">
        <v>117</v>
      </c>
      <c r="J498" s="38"/>
    </row>
    <row r="499" spans="1:10" ht="16">
      <c r="A499" s="38">
        <v>498</v>
      </c>
      <c r="B499" s="38">
        <v>62</v>
      </c>
      <c r="C499" s="38" t="s">
        <v>590</v>
      </c>
      <c r="D499" t="s">
        <v>597</v>
      </c>
      <c r="E499" s="38" t="s">
        <v>12</v>
      </c>
      <c r="F499" s="38" t="s">
        <v>24</v>
      </c>
      <c r="G499">
        <v>30</v>
      </c>
      <c r="H499">
        <v>0.3</v>
      </c>
      <c r="I499" s="38" t="s">
        <v>117</v>
      </c>
      <c r="J499" s="38"/>
    </row>
    <row r="500" spans="1:10" ht="16">
      <c r="A500" s="38">
        <v>499</v>
      </c>
      <c r="B500" s="38">
        <v>63</v>
      </c>
      <c r="C500" s="38" t="s">
        <v>598</v>
      </c>
      <c r="D500" t="s">
        <v>599</v>
      </c>
      <c r="E500" s="38" t="s">
        <v>28</v>
      </c>
      <c r="F500" s="38" t="s">
        <v>18</v>
      </c>
      <c r="G500">
        <v>30</v>
      </c>
      <c r="H500">
        <v>0.3</v>
      </c>
      <c r="I500" s="38" t="s">
        <v>117</v>
      </c>
      <c r="J500" s="38"/>
    </row>
    <row r="501" spans="1:10" ht="16">
      <c r="A501" s="38">
        <v>500</v>
      </c>
      <c r="B501" s="38">
        <v>63</v>
      </c>
      <c r="C501" s="38" t="s">
        <v>598</v>
      </c>
      <c r="D501" t="s">
        <v>600</v>
      </c>
      <c r="E501" s="38" t="s">
        <v>28</v>
      </c>
      <c r="F501" s="38" t="s">
        <v>18</v>
      </c>
      <c r="G501">
        <v>30</v>
      </c>
      <c r="H501">
        <v>0.3</v>
      </c>
      <c r="I501" s="38" t="s">
        <v>117</v>
      </c>
      <c r="J501" s="38"/>
    </row>
    <row r="502" spans="1:10" ht="16">
      <c r="A502" s="38">
        <v>501</v>
      </c>
      <c r="B502" s="38">
        <v>63</v>
      </c>
      <c r="C502" s="38" t="s">
        <v>598</v>
      </c>
      <c r="D502" t="s">
        <v>601</v>
      </c>
      <c r="E502" s="38" t="s">
        <v>64</v>
      </c>
      <c r="F502" s="38" t="s">
        <v>18</v>
      </c>
      <c r="G502">
        <v>30</v>
      </c>
      <c r="H502">
        <v>0.3</v>
      </c>
      <c r="I502" s="38" t="s">
        <v>117</v>
      </c>
      <c r="J502" s="38"/>
    </row>
    <row r="503" spans="1:10" ht="16">
      <c r="A503" s="38">
        <v>502</v>
      </c>
      <c r="B503" s="38">
        <v>63</v>
      </c>
      <c r="C503" s="38" t="s">
        <v>598</v>
      </c>
      <c r="D503" t="s">
        <v>602</v>
      </c>
      <c r="E503" s="38" t="s">
        <v>17</v>
      </c>
      <c r="F503" s="38" t="s">
        <v>18</v>
      </c>
      <c r="G503">
        <v>30</v>
      </c>
      <c r="H503">
        <v>0.3</v>
      </c>
      <c r="I503" s="38" t="s">
        <v>117</v>
      </c>
      <c r="J503" s="38"/>
    </row>
    <row r="504" spans="1:10" ht="16">
      <c r="A504" s="38">
        <v>503</v>
      </c>
      <c r="B504" s="38">
        <v>63</v>
      </c>
      <c r="C504" s="38" t="s">
        <v>598</v>
      </c>
      <c r="D504" t="s">
        <v>603</v>
      </c>
      <c r="E504" s="38" t="s">
        <v>17</v>
      </c>
      <c r="F504" s="38" t="s">
        <v>18</v>
      </c>
      <c r="G504">
        <v>30</v>
      </c>
      <c r="H504">
        <v>0.3</v>
      </c>
      <c r="I504" s="38" t="s">
        <v>117</v>
      </c>
      <c r="J504" s="38"/>
    </row>
    <row r="505" spans="1:10" ht="16">
      <c r="A505" s="38">
        <v>504</v>
      </c>
      <c r="B505" s="38">
        <v>63</v>
      </c>
      <c r="C505" s="38" t="s">
        <v>598</v>
      </c>
      <c r="D505" t="s">
        <v>604</v>
      </c>
      <c r="E505" s="38" t="s">
        <v>17</v>
      </c>
      <c r="F505" s="38" t="s">
        <v>18</v>
      </c>
      <c r="G505">
        <v>30</v>
      </c>
      <c r="H505">
        <v>0.3</v>
      </c>
      <c r="I505" s="38" t="s">
        <v>524</v>
      </c>
      <c r="J505" s="38"/>
    </row>
    <row r="506" spans="1:10" ht="16">
      <c r="A506" s="38">
        <v>505</v>
      </c>
      <c r="B506" s="38">
        <v>64</v>
      </c>
      <c r="C506" s="38" t="s">
        <v>605</v>
      </c>
      <c r="D506" t="s">
        <v>606</v>
      </c>
      <c r="E506" s="38" t="s">
        <v>17</v>
      </c>
      <c r="F506" s="38" t="s">
        <v>35</v>
      </c>
      <c r="G506">
        <v>30</v>
      </c>
      <c r="H506">
        <v>0.3</v>
      </c>
      <c r="I506" s="38" t="s">
        <v>117</v>
      </c>
      <c r="J506" s="38"/>
    </row>
    <row r="507" spans="1:10" ht="16">
      <c r="A507" s="38">
        <v>506</v>
      </c>
      <c r="B507" s="38">
        <v>64</v>
      </c>
      <c r="C507" s="38" t="s">
        <v>605</v>
      </c>
      <c r="D507" t="s">
        <v>607</v>
      </c>
      <c r="E507" s="38" t="s">
        <v>608</v>
      </c>
      <c r="F507" s="38" t="s">
        <v>35</v>
      </c>
      <c r="G507">
        <v>30</v>
      </c>
      <c r="H507">
        <v>0.3</v>
      </c>
      <c r="I507" s="38" t="s">
        <v>117</v>
      </c>
      <c r="J507" s="38"/>
    </row>
    <row r="508" spans="1:10" ht="16">
      <c r="A508" s="38">
        <v>507</v>
      </c>
      <c r="B508" s="38">
        <v>64</v>
      </c>
      <c r="C508" s="38" t="s">
        <v>605</v>
      </c>
      <c r="D508" t="s">
        <v>609</v>
      </c>
      <c r="E508" s="38" t="s">
        <v>17</v>
      </c>
      <c r="F508" s="38" t="s">
        <v>35</v>
      </c>
      <c r="G508">
        <v>30</v>
      </c>
      <c r="H508">
        <v>0.3</v>
      </c>
      <c r="I508" s="38" t="s">
        <v>117</v>
      </c>
      <c r="J508" s="38"/>
    </row>
    <row r="509" spans="1:10" ht="16">
      <c r="A509" s="38">
        <v>508</v>
      </c>
      <c r="B509" s="38">
        <v>64</v>
      </c>
      <c r="C509" s="38" t="s">
        <v>605</v>
      </c>
      <c r="D509" t="s">
        <v>610</v>
      </c>
      <c r="E509" s="38" t="s">
        <v>17</v>
      </c>
      <c r="F509" s="38" t="s">
        <v>35</v>
      </c>
      <c r="G509">
        <v>30</v>
      </c>
      <c r="H509">
        <v>0.3</v>
      </c>
      <c r="I509" s="38" t="s">
        <v>117</v>
      </c>
      <c r="J509" s="38"/>
    </row>
    <row r="510" spans="1:10" ht="16">
      <c r="A510" s="38">
        <v>509</v>
      </c>
      <c r="B510" s="38">
        <v>64</v>
      </c>
      <c r="C510" s="38" t="s">
        <v>605</v>
      </c>
      <c r="D510" t="s">
        <v>611</v>
      </c>
      <c r="E510" s="38" t="s">
        <v>17</v>
      </c>
      <c r="F510" s="38" t="s">
        <v>35</v>
      </c>
      <c r="G510">
        <v>30</v>
      </c>
      <c r="H510">
        <v>0.3</v>
      </c>
      <c r="I510" s="38" t="s">
        <v>117</v>
      </c>
      <c r="J510" s="38"/>
    </row>
    <row r="511" spans="1:10" ht="16">
      <c r="A511" s="38">
        <v>510</v>
      </c>
      <c r="B511" s="38">
        <v>64</v>
      </c>
      <c r="C511" s="38" t="s">
        <v>605</v>
      </c>
      <c r="D511" t="s">
        <v>612</v>
      </c>
      <c r="E511" s="38" t="s">
        <v>17</v>
      </c>
      <c r="F511" s="38" t="s">
        <v>35</v>
      </c>
      <c r="G511">
        <v>30</v>
      </c>
      <c r="H511">
        <v>0.3</v>
      </c>
      <c r="I511" s="38" t="s">
        <v>117</v>
      </c>
      <c r="J511" s="38"/>
    </row>
    <row r="512" spans="1:10" ht="16">
      <c r="A512" s="38">
        <v>511</v>
      </c>
      <c r="B512" s="38">
        <v>64</v>
      </c>
      <c r="C512" s="38" t="s">
        <v>605</v>
      </c>
      <c r="D512" t="s">
        <v>613</v>
      </c>
      <c r="E512" s="38" t="s">
        <v>17</v>
      </c>
      <c r="F512" s="38" t="s">
        <v>35</v>
      </c>
      <c r="G512">
        <v>30</v>
      </c>
      <c r="H512">
        <v>0.3</v>
      </c>
      <c r="I512" s="38" t="s">
        <v>117</v>
      </c>
      <c r="J512" s="38"/>
    </row>
    <row r="513" spans="1:10" ht="16">
      <c r="A513" s="38">
        <v>512</v>
      </c>
      <c r="B513" s="38">
        <v>64</v>
      </c>
      <c r="C513" s="38" t="s">
        <v>605</v>
      </c>
      <c r="D513" t="s">
        <v>614</v>
      </c>
      <c r="E513" s="38" t="s">
        <v>17</v>
      </c>
      <c r="F513" s="38" t="s">
        <v>35</v>
      </c>
      <c r="G513">
        <v>30</v>
      </c>
      <c r="H513">
        <v>0.3</v>
      </c>
      <c r="I513" s="38" t="s">
        <v>117</v>
      </c>
      <c r="J513" s="38"/>
    </row>
    <row r="514" spans="1:10" ht="16">
      <c r="A514" s="38">
        <v>513</v>
      </c>
      <c r="B514" s="38">
        <v>65</v>
      </c>
      <c r="C514" s="38" t="s">
        <v>615</v>
      </c>
      <c r="D514" t="s">
        <v>616</v>
      </c>
      <c r="E514" s="38" t="s">
        <v>17</v>
      </c>
      <c r="F514" s="38" t="s">
        <v>24</v>
      </c>
      <c r="G514">
        <v>30</v>
      </c>
      <c r="H514">
        <v>0.3</v>
      </c>
      <c r="I514" s="38" t="s">
        <v>117</v>
      </c>
      <c r="J514" s="38"/>
    </row>
    <row r="515" spans="1:10" ht="16">
      <c r="A515" s="38">
        <v>514</v>
      </c>
      <c r="B515" s="38">
        <v>65</v>
      </c>
      <c r="C515" s="38" t="s">
        <v>615</v>
      </c>
      <c r="D515" t="s">
        <v>617</v>
      </c>
      <c r="E515" s="38" t="s">
        <v>48</v>
      </c>
      <c r="F515" s="38" t="s">
        <v>24</v>
      </c>
      <c r="G515">
        <v>30</v>
      </c>
      <c r="H515">
        <v>0.3</v>
      </c>
      <c r="I515" s="38" t="s">
        <v>117</v>
      </c>
      <c r="J515" s="38"/>
    </row>
    <row r="516" spans="1:10" ht="16">
      <c r="A516" s="38">
        <v>515</v>
      </c>
      <c r="B516" s="38">
        <v>65</v>
      </c>
      <c r="C516" s="38" t="s">
        <v>615</v>
      </c>
      <c r="D516" t="s">
        <v>618</v>
      </c>
      <c r="E516" s="38" t="s">
        <v>17</v>
      </c>
      <c r="F516" s="38" t="s">
        <v>24</v>
      </c>
      <c r="G516">
        <v>30</v>
      </c>
      <c r="H516">
        <v>0.3</v>
      </c>
      <c r="I516" s="38" t="s">
        <v>117</v>
      </c>
      <c r="J516" s="38"/>
    </row>
    <row r="517" spans="1:10" ht="16">
      <c r="A517" s="38">
        <v>516</v>
      </c>
      <c r="B517" s="38">
        <v>65</v>
      </c>
      <c r="C517" s="38" t="s">
        <v>615</v>
      </c>
      <c r="D517" t="s">
        <v>619</v>
      </c>
      <c r="E517" s="38" t="s">
        <v>17</v>
      </c>
      <c r="F517" s="38" t="s">
        <v>24</v>
      </c>
      <c r="G517">
        <v>30</v>
      </c>
      <c r="H517">
        <v>0.3</v>
      </c>
      <c r="I517" s="38" t="s">
        <v>117</v>
      </c>
      <c r="J517" s="38"/>
    </row>
    <row r="518" spans="1:10" ht="16">
      <c r="A518" s="38">
        <v>517</v>
      </c>
      <c r="B518" s="38">
        <v>65</v>
      </c>
      <c r="C518" s="38" t="s">
        <v>615</v>
      </c>
      <c r="D518" t="s">
        <v>620</v>
      </c>
      <c r="E518" s="38" t="s">
        <v>17</v>
      </c>
      <c r="F518" s="38" t="s">
        <v>24</v>
      </c>
      <c r="G518">
        <v>30</v>
      </c>
      <c r="H518">
        <v>0.3</v>
      </c>
      <c r="I518" s="38" t="s">
        <v>117</v>
      </c>
      <c r="J518" s="38"/>
    </row>
    <row r="519" spans="1:10" ht="16">
      <c r="A519" s="38">
        <v>518</v>
      </c>
      <c r="B519" s="38">
        <v>65</v>
      </c>
      <c r="C519" s="38" t="s">
        <v>615</v>
      </c>
      <c r="D519" t="s">
        <v>621</v>
      </c>
      <c r="E519" s="38" t="s">
        <v>17</v>
      </c>
      <c r="F519" s="38" t="s">
        <v>24</v>
      </c>
      <c r="G519">
        <v>125</v>
      </c>
      <c r="H519">
        <v>1.25</v>
      </c>
      <c r="I519" s="38" t="s">
        <v>14</v>
      </c>
      <c r="J519" s="38"/>
    </row>
    <row r="520" spans="1:10" ht="16">
      <c r="A520" s="38">
        <v>519</v>
      </c>
      <c r="B520" s="38">
        <v>65</v>
      </c>
      <c r="C520" s="38" t="s">
        <v>615</v>
      </c>
      <c r="D520" t="s">
        <v>622</v>
      </c>
      <c r="E520" s="38" t="s">
        <v>17</v>
      </c>
      <c r="F520" s="38" t="s">
        <v>24</v>
      </c>
      <c r="G520">
        <v>75</v>
      </c>
      <c r="H520">
        <v>0.75</v>
      </c>
      <c r="I520" s="38" t="s">
        <v>14</v>
      </c>
      <c r="J520" s="38"/>
    </row>
    <row r="521" spans="1:10" ht="16">
      <c r="A521" s="38">
        <v>520</v>
      </c>
      <c r="B521" s="38">
        <v>66</v>
      </c>
      <c r="C521" s="38" t="s">
        <v>623</v>
      </c>
      <c r="D521" t="s">
        <v>624</v>
      </c>
      <c r="E521" s="38" t="s">
        <v>28</v>
      </c>
      <c r="F521" s="38" t="s">
        <v>35</v>
      </c>
      <c r="G521">
        <v>75</v>
      </c>
      <c r="H521">
        <v>0.75</v>
      </c>
      <c r="I521" s="38" t="s">
        <v>14</v>
      </c>
      <c r="J521" s="38"/>
    </row>
    <row r="522" spans="1:10" ht="16">
      <c r="A522" s="38">
        <v>521</v>
      </c>
      <c r="B522" s="38">
        <v>66</v>
      </c>
      <c r="C522" s="38" t="s">
        <v>623</v>
      </c>
      <c r="D522" t="s">
        <v>625</v>
      </c>
      <c r="E522" s="38" t="s">
        <v>44</v>
      </c>
      <c r="F522" s="38" t="s">
        <v>35</v>
      </c>
      <c r="G522">
        <v>75</v>
      </c>
      <c r="H522">
        <v>0.75</v>
      </c>
      <c r="I522" s="38" t="s">
        <v>14</v>
      </c>
      <c r="J522" s="38"/>
    </row>
    <row r="523" spans="1:10" ht="16">
      <c r="A523" s="38">
        <v>522</v>
      </c>
      <c r="B523" s="38">
        <v>66</v>
      </c>
      <c r="C523" s="38" t="s">
        <v>623</v>
      </c>
      <c r="D523" t="s">
        <v>626</v>
      </c>
      <c r="E523" s="38" t="s">
        <v>23</v>
      </c>
      <c r="F523" s="38" t="s">
        <v>35</v>
      </c>
      <c r="G523">
        <v>75</v>
      </c>
      <c r="H523">
        <v>0.75</v>
      </c>
      <c r="I523" s="38" t="s">
        <v>14</v>
      </c>
      <c r="J523" s="38"/>
    </row>
    <row r="524" spans="1:10" ht="16">
      <c r="A524" s="38">
        <v>523</v>
      </c>
      <c r="B524" s="38">
        <v>66</v>
      </c>
      <c r="C524" s="38" t="s">
        <v>623</v>
      </c>
      <c r="D524" t="s">
        <v>627</v>
      </c>
      <c r="E524" s="38" t="s">
        <v>294</v>
      </c>
      <c r="F524" s="38" t="s">
        <v>35</v>
      </c>
      <c r="G524">
        <v>100</v>
      </c>
      <c r="H524">
        <v>1</v>
      </c>
      <c r="I524" s="38" t="s">
        <v>14</v>
      </c>
      <c r="J524" s="38"/>
    </row>
    <row r="525" spans="1:10" ht="16">
      <c r="A525" s="38">
        <v>524</v>
      </c>
      <c r="B525" s="38">
        <v>66</v>
      </c>
      <c r="C525" s="38" t="s">
        <v>623</v>
      </c>
      <c r="D525" t="s">
        <v>628</v>
      </c>
      <c r="E525" s="38" t="s">
        <v>48</v>
      </c>
      <c r="F525" s="38" t="s">
        <v>35</v>
      </c>
      <c r="G525">
        <v>100</v>
      </c>
      <c r="H525">
        <v>1</v>
      </c>
      <c r="I525" s="38" t="s">
        <v>14</v>
      </c>
      <c r="J525" s="38"/>
    </row>
    <row r="526" spans="1:10" ht="16">
      <c r="A526" s="38">
        <v>525</v>
      </c>
      <c r="B526" s="38">
        <v>66</v>
      </c>
      <c r="C526" s="38" t="s">
        <v>623</v>
      </c>
      <c r="D526" t="s">
        <v>629</v>
      </c>
      <c r="E526" s="38" t="s">
        <v>12</v>
      </c>
      <c r="F526" s="38" t="s">
        <v>35</v>
      </c>
      <c r="G526">
        <v>125</v>
      </c>
      <c r="H526">
        <v>1.25</v>
      </c>
      <c r="I526" s="38" t="s">
        <v>14</v>
      </c>
      <c r="J526" s="38"/>
    </row>
    <row r="527" spans="1:10" ht="16">
      <c r="A527" s="38">
        <v>526</v>
      </c>
      <c r="B527" s="38">
        <v>66</v>
      </c>
      <c r="C527" s="38" t="s">
        <v>623</v>
      </c>
      <c r="D527" t="s">
        <v>630</v>
      </c>
      <c r="E527" s="38" t="s">
        <v>64</v>
      </c>
      <c r="F527" s="38" t="s">
        <v>35</v>
      </c>
      <c r="G527">
        <v>150</v>
      </c>
      <c r="H527">
        <v>1.5</v>
      </c>
      <c r="I527" s="38" t="s">
        <v>14</v>
      </c>
      <c r="J527" s="38"/>
    </row>
    <row r="528" spans="1:10" ht="16">
      <c r="A528" s="38">
        <v>527</v>
      </c>
      <c r="B528" s="38">
        <v>67</v>
      </c>
      <c r="C528" s="38" t="s">
        <v>631</v>
      </c>
      <c r="D528" t="s">
        <v>632</v>
      </c>
      <c r="E528" s="38" t="s">
        <v>12</v>
      </c>
      <c r="F528" s="38" t="s">
        <v>24</v>
      </c>
      <c r="G528">
        <v>200</v>
      </c>
      <c r="H528">
        <v>2</v>
      </c>
      <c r="I528" s="38" t="s">
        <v>14</v>
      </c>
      <c r="J528" s="38"/>
    </row>
    <row r="529" spans="1:10" ht="16">
      <c r="A529" s="38">
        <v>528</v>
      </c>
      <c r="B529" s="38">
        <v>67</v>
      </c>
      <c r="C529" s="38" t="s">
        <v>631</v>
      </c>
      <c r="D529" t="s">
        <v>633</v>
      </c>
      <c r="E529" s="38" t="s">
        <v>64</v>
      </c>
      <c r="F529" s="38" t="s">
        <v>24</v>
      </c>
      <c r="G529">
        <v>75</v>
      </c>
      <c r="H529">
        <v>0.75</v>
      </c>
      <c r="I529" s="38" t="s">
        <v>14</v>
      </c>
      <c r="J529" s="38"/>
    </row>
    <row r="530" spans="1:10" ht="16">
      <c r="A530" s="38">
        <v>529</v>
      </c>
      <c r="B530" s="38">
        <v>67</v>
      </c>
      <c r="C530" s="38" t="s">
        <v>631</v>
      </c>
      <c r="D530" t="s">
        <v>634</v>
      </c>
      <c r="E530" s="38" t="s">
        <v>12</v>
      </c>
      <c r="F530" s="38" t="s">
        <v>24</v>
      </c>
      <c r="G530">
        <v>200</v>
      </c>
      <c r="H530">
        <v>2</v>
      </c>
      <c r="I530" s="38" t="s">
        <v>14</v>
      </c>
      <c r="J530" s="38"/>
    </row>
    <row r="531" spans="1:10" ht="16">
      <c r="A531" s="38">
        <v>530</v>
      </c>
      <c r="B531" s="38">
        <v>67</v>
      </c>
      <c r="C531" s="38" t="s">
        <v>631</v>
      </c>
      <c r="D531" t="s">
        <v>635</v>
      </c>
      <c r="E531" s="38" t="s">
        <v>294</v>
      </c>
      <c r="F531" s="38" t="s">
        <v>24</v>
      </c>
      <c r="G531">
        <v>100</v>
      </c>
      <c r="H531">
        <v>1</v>
      </c>
      <c r="I531" s="38" t="s">
        <v>14</v>
      </c>
      <c r="J531" s="38"/>
    </row>
    <row r="532" spans="1:10" ht="16">
      <c r="A532" s="38">
        <v>531</v>
      </c>
      <c r="B532" s="38">
        <v>67</v>
      </c>
      <c r="C532" s="38" t="s">
        <v>631</v>
      </c>
      <c r="D532" t="s">
        <v>636</v>
      </c>
      <c r="E532" s="38" t="s">
        <v>12</v>
      </c>
      <c r="F532" s="38" t="s">
        <v>24</v>
      </c>
      <c r="G532">
        <v>75</v>
      </c>
      <c r="H532">
        <v>0.75</v>
      </c>
      <c r="I532" s="38" t="s">
        <v>14</v>
      </c>
      <c r="J532" s="38"/>
    </row>
    <row r="533" spans="1:10" ht="16">
      <c r="A533" s="38">
        <v>532</v>
      </c>
      <c r="B533" s="38">
        <v>67</v>
      </c>
      <c r="C533" s="38" t="s">
        <v>631</v>
      </c>
      <c r="D533" t="s">
        <v>637</v>
      </c>
      <c r="E533" s="38" t="s">
        <v>12</v>
      </c>
      <c r="F533" s="38" t="s">
        <v>24</v>
      </c>
      <c r="G533">
        <v>30</v>
      </c>
      <c r="H533">
        <v>0.3</v>
      </c>
      <c r="I533" s="38" t="s">
        <v>117</v>
      </c>
      <c r="J533" s="38"/>
    </row>
    <row r="534" spans="1:10" ht="16">
      <c r="A534" s="38">
        <v>533</v>
      </c>
      <c r="B534" s="38">
        <v>67</v>
      </c>
      <c r="C534" s="38" t="s">
        <v>631</v>
      </c>
      <c r="D534" t="s">
        <v>638</v>
      </c>
      <c r="E534" s="38" t="s">
        <v>294</v>
      </c>
      <c r="F534" s="38" t="s">
        <v>24</v>
      </c>
      <c r="G534">
        <v>30</v>
      </c>
      <c r="H534">
        <v>0.3</v>
      </c>
      <c r="I534" s="38" t="s">
        <v>117</v>
      </c>
      <c r="J534" s="38"/>
    </row>
    <row r="535" spans="1:10" ht="16">
      <c r="A535" s="38">
        <v>534</v>
      </c>
      <c r="B535" s="38">
        <v>68</v>
      </c>
      <c r="C535" s="38" t="s">
        <v>639</v>
      </c>
      <c r="D535" t="s">
        <v>640</v>
      </c>
      <c r="E535" s="38" t="s">
        <v>17</v>
      </c>
      <c r="F535" s="38" t="s">
        <v>18</v>
      </c>
      <c r="G535">
        <v>30</v>
      </c>
      <c r="H535">
        <v>0.3</v>
      </c>
      <c r="I535" s="38" t="s">
        <v>117</v>
      </c>
      <c r="J535" s="38"/>
    </row>
    <row r="536" spans="1:10" ht="16">
      <c r="A536" s="38">
        <v>535</v>
      </c>
      <c r="B536" s="38">
        <v>68</v>
      </c>
      <c r="C536" s="38" t="s">
        <v>639</v>
      </c>
      <c r="D536" t="s">
        <v>641</v>
      </c>
      <c r="E536" s="38" t="s">
        <v>17</v>
      </c>
      <c r="F536" s="38" t="s">
        <v>18</v>
      </c>
      <c r="G536">
        <v>30</v>
      </c>
      <c r="H536">
        <v>0.3</v>
      </c>
      <c r="I536" s="38" t="s">
        <v>117</v>
      </c>
      <c r="J536" s="38"/>
    </row>
    <row r="537" spans="1:10" ht="16">
      <c r="A537" s="38">
        <v>536</v>
      </c>
      <c r="B537" s="38">
        <v>68</v>
      </c>
      <c r="C537" s="38" t="s">
        <v>639</v>
      </c>
      <c r="D537" t="s">
        <v>642</v>
      </c>
      <c r="E537" s="38" t="s">
        <v>17</v>
      </c>
      <c r="F537" s="38" t="s">
        <v>18</v>
      </c>
      <c r="G537">
        <v>30</v>
      </c>
      <c r="H537">
        <v>0.3</v>
      </c>
      <c r="I537" s="38" t="s">
        <v>117</v>
      </c>
      <c r="J537" s="38"/>
    </row>
    <row r="538" spans="1:10" ht="16">
      <c r="A538" s="38">
        <v>537</v>
      </c>
      <c r="B538" s="38">
        <v>68</v>
      </c>
      <c r="C538" s="38" t="s">
        <v>639</v>
      </c>
      <c r="D538" t="s">
        <v>643</v>
      </c>
      <c r="E538" s="38" t="s">
        <v>17</v>
      </c>
      <c r="F538" s="38" t="s">
        <v>18</v>
      </c>
      <c r="G538">
        <v>30</v>
      </c>
      <c r="H538">
        <v>0.3</v>
      </c>
      <c r="I538" s="38" t="s">
        <v>117</v>
      </c>
      <c r="J538" s="38"/>
    </row>
    <row r="539" spans="1:10" ht="16">
      <c r="A539" s="38">
        <v>538</v>
      </c>
      <c r="B539" s="38">
        <v>68</v>
      </c>
      <c r="C539" s="38" t="s">
        <v>639</v>
      </c>
      <c r="D539" t="s">
        <v>644</v>
      </c>
      <c r="E539" s="38" t="s">
        <v>17</v>
      </c>
      <c r="F539" s="38" t="s">
        <v>18</v>
      </c>
      <c r="G539">
        <v>30</v>
      </c>
      <c r="H539">
        <v>0.3</v>
      </c>
      <c r="I539" s="38" t="s">
        <v>117</v>
      </c>
      <c r="J539" s="38"/>
    </row>
    <row r="540" spans="1:10" ht="16">
      <c r="A540" s="38">
        <v>539</v>
      </c>
      <c r="B540" s="38">
        <v>68</v>
      </c>
      <c r="C540" s="38" t="s">
        <v>639</v>
      </c>
      <c r="D540" t="s">
        <v>645</v>
      </c>
      <c r="E540" s="38" t="s">
        <v>17</v>
      </c>
      <c r="F540" s="38" t="s">
        <v>18</v>
      </c>
      <c r="G540">
        <v>30</v>
      </c>
      <c r="H540">
        <v>0.3</v>
      </c>
      <c r="I540" s="38" t="s">
        <v>117</v>
      </c>
      <c r="J540" s="38"/>
    </row>
    <row r="541" spans="1:10" ht="16">
      <c r="A541" s="38">
        <v>540</v>
      </c>
      <c r="B541" s="38">
        <v>69</v>
      </c>
      <c r="C541" s="38" t="s">
        <v>646</v>
      </c>
      <c r="D541" t="s">
        <v>647</v>
      </c>
      <c r="E541" s="38" t="s">
        <v>17</v>
      </c>
      <c r="F541" s="38" t="s">
        <v>35</v>
      </c>
      <c r="G541">
        <v>30</v>
      </c>
      <c r="H541">
        <v>0.3</v>
      </c>
      <c r="I541" s="38" t="s">
        <v>117</v>
      </c>
      <c r="J541" s="38"/>
    </row>
    <row r="542" spans="1:10" ht="16">
      <c r="A542" s="38">
        <v>541</v>
      </c>
      <c r="B542" s="38">
        <v>69</v>
      </c>
      <c r="C542" s="38" t="s">
        <v>646</v>
      </c>
      <c r="D542" t="s">
        <v>648</v>
      </c>
      <c r="E542" s="38" t="s">
        <v>17</v>
      </c>
      <c r="F542" s="38" t="s">
        <v>35</v>
      </c>
      <c r="G542">
        <v>30</v>
      </c>
      <c r="H542">
        <v>0.3</v>
      </c>
      <c r="I542" s="38" t="s">
        <v>117</v>
      </c>
      <c r="J542" s="38"/>
    </row>
    <row r="543" spans="1:10" ht="16">
      <c r="A543" s="38">
        <v>542</v>
      </c>
      <c r="B543" s="38">
        <v>69</v>
      </c>
      <c r="C543" s="38" t="s">
        <v>646</v>
      </c>
      <c r="D543" t="s">
        <v>649</v>
      </c>
      <c r="E543" s="38" t="s">
        <v>17</v>
      </c>
      <c r="F543" s="38" t="s">
        <v>35</v>
      </c>
      <c r="G543">
        <v>30</v>
      </c>
      <c r="H543">
        <v>0.3</v>
      </c>
      <c r="I543" s="38" t="s">
        <v>117</v>
      </c>
      <c r="J543" s="38"/>
    </row>
    <row r="544" spans="1:10" ht="16">
      <c r="A544" s="38">
        <v>543</v>
      </c>
      <c r="B544" s="38">
        <v>69</v>
      </c>
      <c r="C544" s="38" t="s">
        <v>646</v>
      </c>
      <c r="D544" t="s">
        <v>650</v>
      </c>
      <c r="E544" s="38" t="s">
        <v>17</v>
      </c>
      <c r="F544" s="38" t="s">
        <v>35</v>
      </c>
      <c r="G544">
        <v>30</v>
      </c>
      <c r="H544">
        <v>0.3</v>
      </c>
      <c r="I544" s="38" t="s">
        <v>117</v>
      </c>
      <c r="J544" s="38"/>
    </row>
    <row r="545" spans="1:10" ht="16">
      <c r="A545" s="38">
        <v>544</v>
      </c>
      <c r="B545" s="38">
        <v>69</v>
      </c>
      <c r="C545" s="38" t="s">
        <v>646</v>
      </c>
      <c r="D545" t="s">
        <v>651</v>
      </c>
      <c r="E545" s="38" t="s">
        <v>17</v>
      </c>
      <c r="F545" s="38" t="s">
        <v>35</v>
      </c>
      <c r="G545">
        <v>30</v>
      </c>
      <c r="H545">
        <v>0.3</v>
      </c>
      <c r="I545" s="38" t="s">
        <v>117</v>
      </c>
      <c r="J545" s="38"/>
    </row>
    <row r="546" spans="1:10" ht="16">
      <c r="A546" s="38">
        <v>545</v>
      </c>
      <c r="B546" s="38">
        <v>69</v>
      </c>
      <c r="C546" s="38" t="s">
        <v>646</v>
      </c>
      <c r="D546" t="s">
        <v>652</v>
      </c>
      <c r="E546" s="38" t="s">
        <v>17</v>
      </c>
      <c r="F546" s="38" t="s">
        <v>35</v>
      </c>
      <c r="G546">
        <v>30</v>
      </c>
      <c r="H546">
        <v>0.3</v>
      </c>
      <c r="I546" s="38" t="s">
        <v>117</v>
      </c>
      <c r="J546" s="38"/>
    </row>
    <row r="547" spans="1:10" ht="16">
      <c r="A547" s="38">
        <v>546</v>
      </c>
      <c r="B547" s="38">
        <v>69</v>
      </c>
      <c r="C547" s="38" t="s">
        <v>646</v>
      </c>
      <c r="D547" t="s">
        <v>653</v>
      </c>
      <c r="E547" s="38" t="s">
        <v>17</v>
      </c>
      <c r="F547" s="38" t="s">
        <v>35</v>
      </c>
      <c r="G547">
        <v>30</v>
      </c>
      <c r="H547">
        <v>0.3</v>
      </c>
      <c r="I547" s="38" t="s">
        <v>117</v>
      </c>
      <c r="J547" s="38"/>
    </row>
    <row r="548" spans="1:10" ht="16">
      <c r="A548" s="38">
        <v>547</v>
      </c>
      <c r="B548" s="38">
        <v>69</v>
      </c>
      <c r="C548" s="38" t="s">
        <v>646</v>
      </c>
      <c r="D548" t="s">
        <v>654</v>
      </c>
      <c r="E548" s="38" t="s">
        <v>17</v>
      </c>
      <c r="F548" s="38" t="s">
        <v>35</v>
      </c>
      <c r="G548">
        <v>30</v>
      </c>
      <c r="H548">
        <v>0.3</v>
      </c>
      <c r="I548" s="38" t="s">
        <v>117</v>
      </c>
      <c r="J548" s="38"/>
    </row>
    <row r="549" spans="1:10" ht="16">
      <c r="A549" s="38">
        <v>548</v>
      </c>
      <c r="B549" s="38">
        <v>70</v>
      </c>
      <c r="C549" s="38" t="s">
        <v>655</v>
      </c>
      <c r="D549" t="s">
        <v>656</v>
      </c>
      <c r="E549" s="38" t="s">
        <v>17</v>
      </c>
      <c r="F549" s="38" t="s">
        <v>24</v>
      </c>
      <c r="G549">
        <v>30</v>
      </c>
      <c r="H549">
        <v>0.3</v>
      </c>
      <c r="I549" s="38" t="s">
        <v>117</v>
      </c>
      <c r="J549" s="38"/>
    </row>
    <row r="550" spans="1:10" ht="16">
      <c r="A550" s="38">
        <v>549</v>
      </c>
      <c r="B550" s="38">
        <v>70</v>
      </c>
      <c r="C550" s="38" t="s">
        <v>655</v>
      </c>
      <c r="D550" t="s">
        <v>657</v>
      </c>
      <c r="E550" s="38" t="s">
        <v>17</v>
      </c>
      <c r="F550" s="38" t="s">
        <v>24</v>
      </c>
      <c r="G550">
        <v>30</v>
      </c>
      <c r="H550">
        <v>0.3</v>
      </c>
      <c r="I550" s="38" t="s">
        <v>117</v>
      </c>
      <c r="J550" s="38"/>
    </row>
    <row r="551" spans="1:10" ht="16">
      <c r="A551" s="38">
        <v>550</v>
      </c>
      <c r="B551" s="38">
        <v>70</v>
      </c>
      <c r="C551" s="38" t="s">
        <v>655</v>
      </c>
      <c r="D551" t="s">
        <v>658</v>
      </c>
      <c r="E551" s="38" t="s">
        <v>17</v>
      </c>
      <c r="F551" s="38" t="s">
        <v>24</v>
      </c>
      <c r="G551">
        <v>30</v>
      </c>
      <c r="H551">
        <v>0.3</v>
      </c>
      <c r="I551" s="38" t="s">
        <v>117</v>
      </c>
      <c r="J551" s="38"/>
    </row>
    <row r="552" spans="1:10" ht="16">
      <c r="A552" s="38">
        <v>551</v>
      </c>
      <c r="B552" s="38">
        <v>70</v>
      </c>
      <c r="C552" s="38" t="s">
        <v>655</v>
      </c>
      <c r="D552" t="s">
        <v>659</v>
      </c>
      <c r="E552" s="38" t="s">
        <v>17</v>
      </c>
      <c r="F552" s="38" t="s">
        <v>24</v>
      </c>
      <c r="G552">
        <v>30</v>
      </c>
      <c r="H552">
        <v>0.3</v>
      </c>
      <c r="I552" s="38" t="s">
        <v>117</v>
      </c>
      <c r="J552" s="38"/>
    </row>
    <row r="553" spans="1:10" ht="16">
      <c r="A553" s="38">
        <v>552</v>
      </c>
      <c r="B553" s="38">
        <v>70</v>
      </c>
      <c r="C553" s="38" t="s">
        <v>655</v>
      </c>
      <c r="D553" t="s">
        <v>660</v>
      </c>
      <c r="E553" s="38" t="s">
        <v>17</v>
      </c>
      <c r="F553" s="38" t="s">
        <v>24</v>
      </c>
      <c r="G553">
        <v>30</v>
      </c>
      <c r="H553">
        <v>0.3</v>
      </c>
      <c r="I553" s="38" t="s">
        <v>117</v>
      </c>
      <c r="J553" s="38"/>
    </row>
    <row r="554" spans="1:10" ht="16">
      <c r="A554" s="38">
        <v>553</v>
      </c>
      <c r="B554" s="38">
        <v>70</v>
      </c>
      <c r="C554" s="38" t="s">
        <v>655</v>
      </c>
      <c r="D554" t="s">
        <v>661</v>
      </c>
      <c r="E554" s="38" t="s">
        <v>17</v>
      </c>
      <c r="F554" s="38" t="s">
        <v>24</v>
      </c>
      <c r="G554">
        <v>75</v>
      </c>
      <c r="H554">
        <v>0.75</v>
      </c>
      <c r="I554" s="38" t="s">
        <v>14</v>
      </c>
      <c r="J554" s="38"/>
    </row>
    <row r="555" spans="1:10" ht="16">
      <c r="A555" s="38">
        <v>554</v>
      </c>
      <c r="B555" s="38">
        <v>70</v>
      </c>
      <c r="C555" s="38" t="s">
        <v>655</v>
      </c>
      <c r="D555" t="s">
        <v>662</v>
      </c>
      <c r="E555" s="38" t="s">
        <v>17</v>
      </c>
      <c r="F555" s="38" t="s">
        <v>24</v>
      </c>
      <c r="G555">
        <v>75</v>
      </c>
      <c r="H555">
        <v>0.75</v>
      </c>
      <c r="I555" s="38" t="s">
        <v>14</v>
      </c>
      <c r="J555" s="38"/>
    </row>
    <row r="556" spans="1:10" ht="16">
      <c r="A556" s="38">
        <v>555</v>
      </c>
      <c r="B556" s="38">
        <v>72</v>
      </c>
      <c r="C556" s="38" t="s">
        <v>663</v>
      </c>
      <c r="D556" t="s">
        <v>664</v>
      </c>
      <c r="E556" s="38" t="s">
        <v>44</v>
      </c>
      <c r="F556" s="38" t="s">
        <v>35</v>
      </c>
      <c r="G556">
        <v>125</v>
      </c>
      <c r="H556">
        <v>1.25</v>
      </c>
      <c r="I556" s="38" t="s">
        <v>14</v>
      </c>
      <c r="J556" s="38"/>
    </row>
    <row r="557" spans="1:10" ht="16">
      <c r="A557" s="38">
        <v>556</v>
      </c>
      <c r="B557" s="38">
        <v>72</v>
      </c>
      <c r="C557" s="38" t="s">
        <v>663</v>
      </c>
      <c r="D557" t="s">
        <v>665</v>
      </c>
      <c r="E557" s="38" t="s">
        <v>28</v>
      </c>
      <c r="F557" s="38" t="s">
        <v>35</v>
      </c>
      <c r="G557">
        <v>75</v>
      </c>
      <c r="H557">
        <v>0.75</v>
      </c>
      <c r="I557" s="38" t="s">
        <v>14</v>
      </c>
      <c r="J557" s="38"/>
    </row>
    <row r="558" spans="1:10" ht="16">
      <c r="A558" s="38">
        <v>557</v>
      </c>
      <c r="B558" s="38">
        <v>72</v>
      </c>
      <c r="C558" s="38" t="s">
        <v>663</v>
      </c>
      <c r="D558" t="s">
        <v>666</v>
      </c>
      <c r="E558" s="38" t="s">
        <v>44</v>
      </c>
      <c r="F558" s="38" t="s">
        <v>35</v>
      </c>
      <c r="G558">
        <v>125</v>
      </c>
      <c r="H558">
        <v>1.25</v>
      </c>
      <c r="I558" s="38" t="s">
        <v>14</v>
      </c>
      <c r="J558" s="38"/>
    </row>
    <row r="559" spans="1:10" ht="16">
      <c r="A559" s="38">
        <v>558</v>
      </c>
      <c r="B559" s="38">
        <v>72</v>
      </c>
      <c r="C559" s="38" t="s">
        <v>667</v>
      </c>
      <c r="D559" t="s">
        <v>668</v>
      </c>
      <c r="E559" s="38" t="s">
        <v>23</v>
      </c>
      <c r="F559" s="38" t="s">
        <v>24</v>
      </c>
      <c r="G559">
        <v>75</v>
      </c>
      <c r="H559">
        <v>0.75</v>
      </c>
      <c r="I559" s="38" t="s">
        <v>14</v>
      </c>
      <c r="J559" s="38"/>
    </row>
    <row r="560" spans="1:10" ht="16">
      <c r="A560" s="38">
        <v>559</v>
      </c>
      <c r="B560" s="38">
        <v>72</v>
      </c>
      <c r="C560" s="38" t="s">
        <v>663</v>
      </c>
      <c r="D560" t="s">
        <v>669</v>
      </c>
      <c r="E560" s="38" t="s">
        <v>44</v>
      </c>
      <c r="F560" s="38" t="s">
        <v>35</v>
      </c>
      <c r="G560">
        <v>75</v>
      </c>
      <c r="H560">
        <v>0.75</v>
      </c>
      <c r="I560" s="38" t="s">
        <v>14</v>
      </c>
      <c r="J560" s="38"/>
    </row>
    <row r="561" spans="1:10" ht="16">
      <c r="A561" s="38">
        <v>560</v>
      </c>
      <c r="B561" s="38">
        <v>72</v>
      </c>
      <c r="C561" s="38" t="s">
        <v>663</v>
      </c>
      <c r="D561" t="s">
        <v>670</v>
      </c>
      <c r="E561" s="38" t="s">
        <v>23</v>
      </c>
      <c r="F561" s="38" t="s">
        <v>35</v>
      </c>
      <c r="G561">
        <v>75</v>
      </c>
      <c r="H561">
        <v>0.75</v>
      </c>
      <c r="I561" s="38" t="s">
        <v>14</v>
      </c>
      <c r="J561" s="38"/>
    </row>
    <row r="562" spans="1:10" ht="16">
      <c r="A562" s="38">
        <v>561</v>
      </c>
      <c r="B562" s="38">
        <v>72</v>
      </c>
      <c r="C562" s="38" t="s">
        <v>667</v>
      </c>
      <c r="D562" t="s">
        <v>671</v>
      </c>
      <c r="E562" s="38" t="s">
        <v>106</v>
      </c>
      <c r="F562" s="38" t="s">
        <v>24</v>
      </c>
      <c r="G562">
        <v>75</v>
      </c>
      <c r="H562">
        <v>0.75</v>
      </c>
      <c r="I562" s="38" t="s">
        <v>14</v>
      </c>
      <c r="J562" s="38"/>
    </row>
    <row r="563" spans="1:10" ht="16">
      <c r="A563" s="38">
        <v>562</v>
      </c>
      <c r="B563" s="38">
        <v>72</v>
      </c>
      <c r="C563" s="38" t="s">
        <v>663</v>
      </c>
      <c r="D563" t="s">
        <v>672</v>
      </c>
      <c r="E563" s="38" t="s">
        <v>28</v>
      </c>
      <c r="F563" s="38" t="s">
        <v>35</v>
      </c>
      <c r="G563">
        <v>100</v>
      </c>
      <c r="H563">
        <v>1</v>
      </c>
      <c r="I563" s="38" t="s">
        <v>14</v>
      </c>
      <c r="J563" s="38"/>
    </row>
    <row r="564" spans="1:10" ht="16">
      <c r="A564" s="38">
        <v>563</v>
      </c>
      <c r="B564" s="38">
        <v>72</v>
      </c>
      <c r="C564" s="38" t="s">
        <v>667</v>
      </c>
      <c r="D564" t="s">
        <v>673</v>
      </c>
      <c r="E564" s="38" t="s">
        <v>364</v>
      </c>
      <c r="F564" s="38" t="s">
        <v>24</v>
      </c>
      <c r="G564">
        <v>125</v>
      </c>
      <c r="H564">
        <v>1.25</v>
      </c>
      <c r="I564" s="38" t="s">
        <v>14</v>
      </c>
      <c r="J564" s="38"/>
    </row>
    <row r="565" spans="1:10" ht="16">
      <c r="A565" s="38">
        <v>564</v>
      </c>
      <c r="B565" s="38">
        <v>72</v>
      </c>
      <c r="C565" s="38" t="s">
        <v>667</v>
      </c>
      <c r="D565" t="s">
        <v>674</v>
      </c>
      <c r="E565" s="38" t="s">
        <v>23</v>
      </c>
      <c r="F565" s="38" t="s">
        <v>24</v>
      </c>
      <c r="G565">
        <v>75</v>
      </c>
      <c r="H565">
        <v>0.75</v>
      </c>
      <c r="I565" s="38" t="s">
        <v>14</v>
      </c>
      <c r="J565" s="38"/>
    </row>
    <row r="566" spans="1:10" ht="16">
      <c r="A566" s="38">
        <v>565</v>
      </c>
      <c r="B566" s="38">
        <v>72</v>
      </c>
      <c r="C566" s="38" t="s">
        <v>663</v>
      </c>
      <c r="D566" t="s">
        <v>675</v>
      </c>
      <c r="E566" s="38" t="s">
        <v>44</v>
      </c>
      <c r="F566" s="38" t="s">
        <v>35</v>
      </c>
      <c r="G566">
        <v>75</v>
      </c>
      <c r="H566">
        <v>0.75</v>
      </c>
      <c r="I566" s="38" t="s">
        <v>14</v>
      </c>
      <c r="J566" s="38"/>
    </row>
    <row r="567" spans="1:10" ht="16">
      <c r="A567" s="38">
        <v>566</v>
      </c>
      <c r="B567" s="38">
        <v>72</v>
      </c>
      <c r="C567" s="38" t="s">
        <v>663</v>
      </c>
      <c r="D567" t="s">
        <v>676</v>
      </c>
      <c r="E567" s="38" t="s">
        <v>44</v>
      </c>
      <c r="F567" s="38" t="s">
        <v>35</v>
      </c>
      <c r="G567">
        <v>40</v>
      </c>
      <c r="H567">
        <v>0.4</v>
      </c>
      <c r="I567" s="38" t="s">
        <v>117</v>
      </c>
      <c r="J567" s="38"/>
    </row>
    <row r="568" spans="1:10" ht="16">
      <c r="A568" s="38">
        <v>567</v>
      </c>
      <c r="B568" s="38">
        <v>72</v>
      </c>
      <c r="C568" s="38" t="s">
        <v>663</v>
      </c>
      <c r="D568" t="s">
        <v>677</v>
      </c>
      <c r="E568" s="38" t="s">
        <v>28</v>
      </c>
      <c r="F568" s="38" t="s">
        <v>35</v>
      </c>
      <c r="G568">
        <v>30</v>
      </c>
      <c r="H568">
        <v>0.3</v>
      </c>
      <c r="I568" s="38" t="s">
        <v>117</v>
      </c>
      <c r="J568" s="38"/>
    </row>
    <row r="569" spans="1:10" ht="16">
      <c r="A569" s="38">
        <v>568</v>
      </c>
      <c r="B569" s="38">
        <v>72</v>
      </c>
      <c r="C569" s="38" t="s">
        <v>667</v>
      </c>
      <c r="D569" t="s">
        <v>678</v>
      </c>
      <c r="E569" s="38" t="s">
        <v>28</v>
      </c>
      <c r="F569" s="38" t="s">
        <v>24</v>
      </c>
      <c r="G569">
        <v>30</v>
      </c>
      <c r="H569">
        <v>0.3</v>
      </c>
      <c r="I569" s="38" t="s">
        <v>117</v>
      </c>
      <c r="J569" s="38"/>
    </row>
    <row r="570" spans="1:10" ht="16">
      <c r="A570" s="38">
        <v>569</v>
      </c>
      <c r="B570" s="38">
        <v>73</v>
      </c>
      <c r="C570" s="38" t="s">
        <v>679</v>
      </c>
      <c r="D570" t="s">
        <v>680</v>
      </c>
      <c r="E570" s="38" t="s">
        <v>17</v>
      </c>
      <c r="F570" s="38" t="s">
        <v>35</v>
      </c>
      <c r="G570">
        <v>30</v>
      </c>
      <c r="H570">
        <v>0.3</v>
      </c>
      <c r="I570" s="38" t="s">
        <v>117</v>
      </c>
      <c r="J570" s="38"/>
    </row>
    <row r="571" spans="1:10" ht="16">
      <c r="A571" s="38">
        <v>570</v>
      </c>
      <c r="B571" s="38">
        <v>73</v>
      </c>
      <c r="C571" s="38" t="s">
        <v>679</v>
      </c>
      <c r="D571" t="s">
        <v>681</v>
      </c>
      <c r="E571" s="38" t="s">
        <v>23</v>
      </c>
      <c r="F571" s="38" t="s">
        <v>35</v>
      </c>
      <c r="G571">
        <v>30</v>
      </c>
      <c r="H571">
        <v>0.3</v>
      </c>
      <c r="I571" s="38" t="s">
        <v>117</v>
      </c>
      <c r="J571" s="38"/>
    </row>
    <row r="572" spans="1:10" ht="16">
      <c r="A572" s="38">
        <v>571</v>
      </c>
      <c r="B572" s="38">
        <v>73</v>
      </c>
      <c r="C572" s="38" t="s">
        <v>679</v>
      </c>
      <c r="D572" t="s">
        <v>682</v>
      </c>
      <c r="E572" s="38" t="s">
        <v>17</v>
      </c>
      <c r="F572" s="38" t="s">
        <v>35</v>
      </c>
      <c r="G572">
        <v>30</v>
      </c>
      <c r="H572">
        <v>0.3</v>
      </c>
      <c r="I572" s="38" t="s">
        <v>117</v>
      </c>
      <c r="J572" s="38"/>
    </row>
    <row r="573" spans="1:10" ht="16">
      <c r="A573" s="38">
        <v>572</v>
      </c>
      <c r="B573" s="38">
        <v>73</v>
      </c>
      <c r="C573" s="38" t="s">
        <v>679</v>
      </c>
      <c r="D573" t="s">
        <v>683</v>
      </c>
      <c r="E573" s="38" t="s">
        <v>17</v>
      </c>
      <c r="F573" s="38" t="s">
        <v>35</v>
      </c>
      <c r="G573">
        <v>40</v>
      </c>
      <c r="H573">
        <v>0.4</v>
      </c>
      <c r="I573" s="38" t="s">
        <v>117</v>
      </c>
      <c r="J573" s="38"/>
    </row>
    <row r="574" spans="1:10" ht="16">
      <c r="A574" s="38">
        <v>573</v>
      </c>
      <c r="B574" s="38">
        <v>73</v>
      </c>
      <c r="C574" s="38" t="s">
        <v>679</v>
      </c>
      <c r="D574" t="s">
        <v>684</v>
      </c>
      <c r="E574" s="38" t="s">
        <v>17</v>
      </c>
      <c r="F574" s="38" t="s">
        <v>35</v>
      </c>
      <c r="G574">
        <v>30</v>
      </c>
      <c r="H574">
        <v>0.3</v>
      </c>
      <c r="I574" s="38" t="s">
        <v>117</v>
      </c>
      <c r="J574" s="38"/>
    </row>
    <row r="575" spans="1:10" ht="16">
      <c r="A575" s="38">
        <v>574</v>
      </c>
      <c r="B575" s="38">
        <v>73</v>
      </c>
      <c r="C575" s="38" t="s">
        <v>679</v>
      </c>
      <c r="D575" t="s">
        <v>685</v>
      </c>
      <c r="E575" s="38" t="s">
        <v>17</v>
      </c>
      <c r="F575" s="38" t="s">
        <v>35</v>
      </c>
      <c r="G575">
        <v>30</v>
      </c>
      <c r="H575">
        <v>0.3</v>
      </c>
      <c r="I575" s="38" t="s">
        <v>117</v>
      </c>
      <c r="J575" s="38"/>
    </row>
    <row r="576" spans="1:10" ht="16">
      <c r="A576" s="38">
        <v>575</v>
      </c>
      <c r="B576" s="38">
        <v>73</v>
      </c>
      <c r="C576" s="38" t="s">
        <v>679</v>
      </c>
      <c r="D576" t="s">
        <v>686</v>
      </c>
      <c r="E576" s="38" t="s">
        <v>17</v>
      </c>
      <c r="F576" s="38" t="s">
        <v>35</v>
      </c>
      <c r="G576">
        <v>30</v>
      </c>
      <c r="H576">
        <v>0.3</v>
      </c>
      <c r="I576" s="38" t="s">
        <v>117</v>
      </c>
      <c r="J576" s="38"/>
    </row>
    <row r="577" spans="1:10" ht="16">
      <c r="A577" s="38">
        <v>576</v>
      </c>
      <c r="B577" s="38">
        <v>73</v>
      </c>
      <c r="C577" s="38" t="s">
        <v>679</v>
      </c>
      <c r="D577" t="s">
        <v>687</v>
      </c>
      <c r="E577" s="38" t="s">
        <v>17</v>
      </c>
      <c r="F577" s="38" t="s">
        <v>35</v>
      </c>
      <c r="G577">
        <v>30</v>
      </c>
      <c r="H577">
        <v>0.3</v>
      </c>
      <c r="I577" s="38" t="s">
        <v>117</v>
      </c>
      <c r="J577" s="38"/>
    </row>
    <row r="578" spans="1:10" ht="16">
      <c r="A578" s="38">
        <v>577</v>
      </c>
      <c r="B578" s="38">
        <v>74</v>
      </c>
      <c r="C578" s="38" t="s">
        <v>688</v>
      </c>
      <c r="D578" t="s">
        <v>689</v>
      </c>
      <c r="E578" s="38" t="s">
        <v>17</v>
      </c>
      <c r="F578" s="38" t="s">
        <v>24</v>
      </c>
      <c r="G578">
        <v>30</v>
      </c>
      <c r="H578">
        <v>0.3</v>
      </c>
      <c r="I578" s="38" t="s">
        <v>117</v>
      </c>
      <c r="J578" s="38"/>
    </row>
    <row r="579" spans="1:10" ht="16">
      <c r="A579" s="38">
        <v>578</v>
      </c>
      <c r="B579" s="38">
        <v>74</v>
      </c>
      <c r="C579" s="38" t="s">
        <v>688</v>
      </c>
      <c r="D579" t="s">
        <v>690</v>
      </c>
      <c r="E579" s="38" t="s">
        <v>106</v>
      </c>
      <c r="F579" s="38" t="s">
        <v>24</v>
      </c>
      <c r="G579">
        <v>30</v>
      </c>
      <c r="H579">
        <v>0.3</v>
      </c>
      <c r="I579" s="38" t="s">
        <v>117</v>
      </c>
      <c r="J579" s="38"/>
    </row>
    <row r="580" spans="1:10" ht="16">
      <c r="A580" s="38">
        <v>579</v>
      </c>
      <c r="B580" s="38">
        <v>74</v>
      </c>
      <c r="C580" s="38" t="s">
        <v>688</v>
      </c>
      <c r="D580" t="s">
        <v>691</v>
      </c>
      <c r="E580" s="38" t="s">
        <v>17</v>
      </c>
      <c r="F580" s="38" t="s">
        <v>24</v>
      </c>
      <c r="G580">
        <v>30</v>
      </c>
      <c r="H580">
        <v>0.3</v>
      </c>
      <c r="I580" s="38" t="s">
        <v>117</v>
      </c>
      <c r="J580" s="38"/>
    </row>
    <row r="581" spans="1:10" ht="16">
      <c r="A581" s="38">
        <v>580</v>
      </c>
      <c r="B581" s="38">
        <v>74</v>
      </c>
      <c r="C581" s="38" t="s">
        <v>688</v>
      </c>
      <c r="D581" t="s">
        <v>692</v>
      </c>
      <c r="E581" s="38" t="s">
        <v>17</v>
      </c>
      <c r="F581" s="38" t="s">
        <v>24</v>
      </c>
      <c r="G581">
        <v>30</v>
      </c>
      <c r="H581">
        <v>0.3</v>
      </c>
      <c r="I581" s="38" t="s">
        <v>117</v>
      </c>
      <c r="J581" s="38"/>
    </row>
    <row r="582" spans="1:10" ht="16">
      <c r="A582" s="38">
        <v>581</v>
      </c>
      <c r="B582" s="38">
        <v>74</v>
      </c>
      <c r="C582" s="38" t="s">
        <v>688</v>
      </c>
      <c r="D582" t="s">
        <v>693</v>
      </c>
      <c r="E582" s="38" t="s">
        <v>106</v>
      </c>
      <c r="F582" s="38" t="s">
        <v>24</v>
      </c>
      <c r="G582">
        <v>30</v>
      </c>
      <c r="H582">
        <v>0.3</v>
      </c>
      <c r="I582" s="38" t="s">
        <v>117</v>
      </c>
      <c r="J582" s="38"/>
    </row>
    <row r="583" spans="1:10" ht="16">
      <c r="A583" s="38">
        <v>582</v>
      </c>
      <c r="B583" s="38">
        <v>74</v>
      </c>
      <c r="C583" s="38" t="s">
        <v>688</v>
      </c>
      <c r="D583" t="s">
        <v>694</v>
      </c>
      <c r="E583" s="38" t="s">
        <v>17</v>
      </c>
      <c r="F583" s="38" t="s">
        <v>24</v>
      </c>
      <c r="G583">
        <v>30</v>
      </c>
      <c r="H583">
        <v>0.3</v>
      </c>
      <c r="I583" s="38" t="s">
        <v>117</v>
      </c>
      <c r="J583" s="38"/>
    </row>
    <row r="584" spans="1:10" ht="16">
      <c r="A584" s="38">
        <v>583</v>
      </c>
      <c r="B584" s="38">
        <v>74</v>
      </c>
      <c r="C584" s="38" t="s">
        <v>688</v>
      </c>
      <c r="D584" t="s">
        <v>695</v>
      </c>
      <c r="E584" s="38" t="s">
        <v>17</v>
      </c>
      <c r="F584" s="38" t="s">
        <v>24</v>
      </c>
      <c r="G584">
        <v>30</v>
      </c>
      <c r="H584">
        <v>0.3</v>
      </c>
      <c r="I584" s="38" t="s">
        <v>117</v>
      </c>
      <c r="J584" s="38"/>
    </row>
    <row r="585" spans="1:10" ht="16">
      <c r="A585" s="38">
        <v>584</v>
      </c>
      <c r="B585" s="38">
        <v>75</v>
      </c>
      <c r="C585" s="38" t="s">
        <v>696</v>
      </c>
      <c r="D585" t="s">
        <v>697</v>
      </c>
      <c r="E585" s="38" t="s">
        <v>17</v>
      </c>
      <c r="F585" s="38" t="s">
        <v>35</v>
      </c>
      <c r="G585">
        <v>30</v>
      </c>
      <c r="H585">
        <v>0.3</v>
      </c>
      <c r="I585" s="38" t="s">
        <v>117</v>
      </c>
      <c r="J585" s="38"/>
    </row>
    <row r="586" spans="1:10" ht="16">
      <c r="A586" s="38">
        <v>585</v>
      </c>
      <c r="B586" s="38">
        <v>75</v>
      </c>
      <c r="C586" s="38" t="s">
        <v>696</v>
      </c>
      <c r="D586" t="s">
        <v>698</v>
      </c>
      <c r="E586" s="38" t="s">
        <v>17</v>
      </c>
      <c r="F586" s="38" t="s">
        <v>35</v>
      </c>
      <c r="G586">
        <v>30</v>
      </c>
      <c r="H586">
        <v>0.3</v>
      </c>
      <c r="I586" s="38" t="s">
        <v>117</v>
      </c>
      <c r="J586" s="38"/>
    </row>
    <row r="587" spans="1:10" ht="16">
      <c r="A587" s="38">
        <v>586</v>
      </c>
      <c r="B587" s="38">
        <v>75</v>
      </c>
      <c r="C587" s="38" t="s">
        <v>696</v>
      </c>
      <c r="D587" t="s">
        <v>699</v>
      </c>
      <c r="E587" s="38" t="s">
        <v>17</v>
      </c>
      <c r="F587" s="38" t="s">
        <v>35</v>
      </c>
      <c r="G587">
        <v>30</v>
      </c>
      <c r="H587">
        <v>0.3</v>
      </c>
      <c r="I587" s="38" t="s">
        <v>117</v>
      </c>
      <c r="J587" s="38"/>
    </row>
    <row r="588" spans="1:10" ht="16">
      <c r="A588" s="38">
        <v>587</v>
      </c>
      <c r="B588" s="38">
        <v>75</v>
      </c>
      <c r="C588" s="38" t="s">
        <v>696</v>
      </c>
      <c r="D588" t="s">
        <v>700</v>
      </c>
      <c r="E588" s="38" t="s">
        <v>17</v>
      </c>
      <c r="F588" s="38" t="s">
        <v>35</v>
      </c>
      <c r="G588">
        <v>30</v>
      </c>
      <c r="H588">
        <v>0.3</v>
      </c>
      <c r="I588" s="38" t="s">
        <v>117</v>
      </c>
      <c r="J588" s="38"/>
    </row>
    <row r="589" spans="1:10" ht="16">
      <c r="A589" s="38">
        <v>588</v>
      </c>
      <c r="B589" s="38">
        <v>75</v>
      </c>
      <c r="C589" s="38" t="s">
        <v>696</v>
      </c>
      <c r="D589" t="s">
        <v>701</v>
      </c>
      <c r="E589" s="38" t="s">
        <v>17</v>
      </c>
      <c r="F589" s="38" t="s">
        <v>35</v>
      </c>
      <c r="G589">
        <v>30</v>
      </c>
      <c r="H589">
        <v>0.3</v>
      </c>
      <c r="I589" s="38" t="s">
        <v>117</v>
      </c>
      <c r="J589" s="38"/>
    </row>
    <row r="590" spans="1:10" ht="16">
      <c r="A590" s="38">
        <v>589</v>
      </c>
      <c r="B590" s="38">
        <v>75</v>
      </c>
      <c r="C590" s="38" t="s">
        <v>696</v>
      </c>
      <c r="D590" t="s">
        <v>702</v>
      </c>
      <c r="E590" s="38" t="s">
        <v>17</v>
      </c>
      <c r="F590" s="38" t="s">
        <v>35</v>
      </c>
      <c r="G590">
        <v>30</v>
      </c>
      <c r="H590">
        <v>0.3</v>
      </c>
      <c r="I590" s="38" t="s">
        <v>117</v>
      </c>
      <c r="J590" s="38"/>
    </row>
    <row r="591" spans="1:10" ht="16">
      <c r="A591" s="38">
        <v>590</v>
      </c>
      <c r="B591" s="38">
        <v>75</v>
      </c>
      <c r="C591" s="38" t="s">
        <v>696</v>
      </c>
      <c r="D591" t="s">
        <v>703</v>
      </c>
      <c r="E591" s="38" t="s">
        <v>17</v>
      </c>
      <c r="F591" s="38" t="s">
        <v>35</v>
      </c>
      <c r="G591">
        <v>30</v>
      </c>
      <c r="H591">
        <v>0.3</v>
      </c>
      <c r="I591" s="38" t="s">
        <v>117</v>
      </c>
      <c r="J591" s="38"/>
    </row>
    <row r="592" spans="1:10" ht="16">
      <c r="A592" s="38">
        <v>591</v>
      </c>
      <c r="B592" s="38">
        <v>75</v>
      </c>
      <c r="C592" s="38" t="s">
        <v>696</v>
      </c>
      <c r="D592" t="s">
        <v>704</v>
      </c>
      <c r="E592" s="38" t="s">
        <v>17</v>
      </c>
      <c r="F592" s="38" t="s">
        <v>35</v>
      </c>
      <c r="G592">
        <v>30</v>
      </c>
      <c r="H592">
        <v>0.3</v>
      </c>
      <c r="I592" s="38" t="s">
        <v>117</v>
      </c>
      <c r="J592" s="38"/>
    </row>
    <row r="593" spans="1:10" ht="16">
      <c r="A593" s="38">
        <v>592</v>
      </c>
      <c r="B593" s="38">
        <v>76</v>
      </c>
      <c r="C593" s="38" t="s">
        <v>705</v>
      </c>
      <c r="D593" t="s">
        <v>706</v>
      </c>
      <c r="E593" s="38" t="s">
        <v>17</v>
      </c>
      <c r="F593" s="38" t="s">
        <v>35</v>
      </c>
      <c r="G593">
        <v>30</v>
      </c>
      <c r="H593">
        <v>0.3</v>
      </c>
      <c r="I593" s="38" t="s">
        <v>117</v>
      </c>
      <c r="J593" s="38"/>
    </row>
    <row r="594" spans="1:10" ht="16">
      <c r="A594" s="38">
        <v>593</v>
      </c>
      <c r="B594" s="38">
        <v>76</v>
      </c>
      <c r="C594" s="38" t="s">
        <v>705</v>
      </c>
      <c r="D594" t="s">
        <v>707</v>
      </c>
      <c r="E594" s="38" t="s">
        <v>17</v>
      </c>
      <c r="F594" s="38" t="s">
        <v>35</v>
      </c>
      <c r="G594">
        <v>30</v>
      </c>
      <c r="H594">
        <v>0.3</v>
      </c>
      <c r="I594" s="38" t="s">
        <v>117</v>
      </c>
      <c r="J594" s="38"/>
    </row>
    <row r="595" spans="1:10" ht="16">
      <c r="A595" s="38">
        <v>594</v>
      </c>
      <c r="B595" s="38">
        <v>76</v>
      </c>
      <c r="C595" s="38" t="s">
        <v>705</v>
      </c>
      <c r="D595" t="s">
        <v>708</v>
      </c>
      <c r="E595" s="38" t="s">
        <v>17</v>
      </c>
      <c r="F595" s="38" t="s">
        <v>35</v>
      </c>
      <c r="G595">
        <v>30</v>
      </c>
      <c r="H595">
        <v>0.3</v>
      </c>
      <c r="I595" s="38" t="s">
        <v>117</v>
      </c>
      <c r="J595" s="38"/>
    </row>
    <row r="596" spans="1:10" ht="16">
      <c r="A596" s="38">
        <v>595</v>
      </c>
      <c r="B596" s="38">
        <v>76</v>
      </c>
      <c r="C596" s="38" t="s">
        <v>705</v>
      </c>
      <c r="D596" t="s">
        <v>709</v>
      </c>
      <c r="E596" s="38" t="s">
        <v>17</v>
      </c>
      <c r="F596" s="38" t="s">
        <v>35</v>
      </c>
      <c r="G596">
        <v>30</v>
      </c>
      <c r="H596">
        <v>0.3</v>
      </c>
      <c r="I596" s="38" t="s">
        <v>117</v>
      </c>
      <c r="J596" s="38"/>
    </row>
    <row r="597" spans="1:10" ht="16">
      <c r="A597" s="38">
        <v>596</v>
      </c>
      <c r="B597" s="38">
        <v>76</v>
      </c>
      <c r="C597" s="38" t="s">
        <v>705</v>
      </c>
      <c r="D597" t="s">
        <v>710</v>
      </c>
      <c r="E597" s="38" t="s">
        <v>17</v>
      </c>
      <c r="F597" s="38" t="s">
        <v>35</v>
      </c>
      <c r="G597">
        <v>30</v>
      </c>
      <c r="H597">
        <v>0.3</v>
      </c>
      <c r="I597" s="38" t="s">
        <v>117</v>
      </c>
      <c r="J597" s="38"/>
    </row>
    <row r="598" spans="1:10" ht="16">
      <c r="A598" s="38">
        <v>597</v>
      </c>
      <c r="B598" s="38">
        <v>76</v>
      </c>
      <c r="C598" s="38" t="s">
        <v>705</v>
      </c>
      <c r="D598" t="s">
        <v>711</v>
      </c>
      <c r="E598" s="38" t="s">
        <v>23</v>
      </c>
      <c r="F598" s="38" t="s">
        <v>35</v>
      </c>
      <c r="G598">
        <v>30</v>
      </c>
      <c r="H598">
        <v>0.3</v>
      </c>
      <c r="I598" s="38" t="s">
        <v>117</v>
      </c>
      <c r="J598" s="38"/>
    </row>
    <row r="599" spans="1:10" ht="16">
      <c r="A599" s="38">
        <v>598</v>
      </c>
      <c r="B599" s="38">
        <v>76</v>
      </c>
      <c r="C599" s="38" t="s">
        <v>705</v>
      </c>
      <c r="D599" t="s">
        <v>712</v>
      </c>
      <c r="E599" s="38" t="s">
        <v>17</v>
      </c>
      <c r="F599" s="38" t="s">
        <v>35</v>
      </c>
      <c r="G599">
        <v>30</v>
      </c>
      <c r="H599">
        <v>0.3</v>
      </c>
      <c r="I599" s="38" t="s">
        <v>117</v>
      </c>
      <c r="J599" s="38"/>
    </row>
    <row r="600" spans="1:10" ht="16">
      <c r="A600" s="38">
        <v>599</v>
      </c>
      <c r="B600" s="38">
        <v>76</v>
      </c>
      <c r="C600" s="38" t="s">
        <v>705</v>
      </c>
      <c r="D600" t="s">
        <v>713</v>
      </c>
      <c r="E600" s="38" t="s">
        <v>17</v>
      </c>
      <c r="F600" s="38" t="s">
        <v>35</v>
      </c>
      <c r="G600">
        <v>50</v>
      </c>
      <c r="H600">
        <v>0.5</v>
      </c>
      <c r="I600" s="38" t="s">
        <v>117</v>
      </c>
      <c r="J600" s="38"/>
    </row>
    <row r="601" spans="1:10" ht="16">
      <c r="A601" s="38">
        <v>600</v>
      </c>
      <c r="B601" s="38">
        <v>77</v>
      </c>
      <c r="C601" s="38" t="s">
        <v>714</v>
      </c>
      <c r="D601" t="s">
        <v>715</v>
      </c>
      <c r="E601" s="38" t="s">
        <v>17</v>
      </c>
      <c r="F601" s="38" t="s">
        <v>35</v>
      </c>
      <c r="G601">
        <v>30</v>
      </c>
      <c r="H601">
        <v>0.3</v>
      </c>
      <c r="I601" s="38" t="s">
        <v>117</v>
      </c>
      <c r="J601" s="38"/>
    </row>
    <row r="602" spans="1:10" ht="16">
      <c r="A602" s="38">
        <v>601</v>
      </c>
      <c r="B602" s="38">
        <v>77</v>
      </c>
      <c r="C602" s="38" t="s">
        <v>714</v>
      </c>
      <c r="D602" t="s">
        <v>716</v>
      </c>
      <c r="E602" s="38" t="s">
        <v>12</v>
      </c>
      <c r="F602" s="38" t="s">
        <v>35</v>
      </c>
      <c r="G602">
        <v>30</v>
      </c>
      <c r="H602">
        <v>0.3</v>
      </c>
      <c r="I602" s="38" t="s">
        <v>117</v>
      </c>
      <c r="J602" s="38"/>
    </row>
    <row r="603" spans="1:10" ht="16">
      <c r="A603" s="38">
        <v>602</v>
      </c>
      <c r="B603" s="38">
        <v>77</v>
      </c>
      <c r="C603" s="38" t="s">
        <v>714</v>
      </c>
      <c r="D603" t="s">
        <v>717</v>
      </c>
      <c r="E603" s="38" t="s">
        <v>17</v>
      </c>
      <c r="F603" s="38" t="s">
        <v>35</v>
      </c>
      <c r="G603">
        <v>30</v>
      </c>
      <c r="H603">
        <v>0.3</v>
      </c>
      <c r="I603" s="38" t="s">
        <v>117</v>
      </c>
      <c r="J603" s="38"/>
    </row>
    <row r="604" spans="1:10" ht="16">
      <c r="A604" s="38">
        <v>603</v>
      </c>
      <c r="B604" s="38">
        <v>77</v>
      </c>
      <c r="C604" s="38" t="s">
        <v>714</v>
      </c>
      <c r="D604" t="s">
        <v>718</v>
      </c>
      <c r="E604" s="38" t="s">
        <v>17</v>
      </c>
      <c r="F604" s="38" t="s">
        <v>35</v>
      </c>
      <c r="G604">
        <v>30</v>
      </c>
      <c r="H604">
        <v>0.3</v>
      </c>
      <c r="I604" s="38" t="s">
        <v>117</v>
      </c>
      <c r="J604" s="38"/>
    </row>
    <row r="605" spans="1:10" ht="16">
      <c r="A605" s="38">
        <v>604</v>
      </c>
      <c r="B605" s="38">
        <v>77</v>
      </c>
      <c r="C605" s="38" t="s">
        <v>714</v>
      </c>
      <c r="D605" t="s">
        <v>719</v>
      </c>
      <c r="E605" s="38" t="s">
        <v>17</v>
      </c>
      <c r="F605" s="38" t="s">
        <v>35</v>
      </c>
      <c r="G605">
        <v>30</v>
      </c>
      <c r="H605">
        <v>0.3</v>
      </c>
      <c r="I605" s="38" t="s">
        <v>117</v>
      </c>
      <c r="J605" s="38"/>
    </row>
    <row r="606" spans="1:10" ht="16">
      <c r="A606" s="38">
        <v>605</v>
      </c>
      <c r="B606" s="38">
        <v>77</v>
      </c>
      <c r="C606" s="38" t="s">
        <v>714</v>
      </c>
      <c r="D606" t="s">
        <v>720</v>
      </c>
      <c r="E606" s="38" t="s">
        <v>17</v>
      </c>
      <c r="F606" s="38" t="s">
        <v>35</v>
      </c>
      <c r="G606">
        <v>30</v>
      </c>
      <c r="H606">
        <v>0.3</v>
      </c>
      <c r="I606" s="38" t="s">
        <v>117</v>
      </c>
      <c r="J606" s="38"/>
    </row>
    <row r="607" spans="1:10" ht="16">
      <c r="A607" s="38">
        <v>606</v>
      </c>
      <c r="B607" s="38">
        <v>77</v>
      </c>
      <c r="C607" s="38" t="s">
        <v>714</v>
      </c>
      <c r="D607" t="s">
        <v>721</v>
      </c>
      <c r="E607" s="38" t="s">
        <v>17</v>
      </c>
      <c r="F607" s="38" t="s">
        <v>35</v>
      </c>
      <c r="G607">
        <v>30</v>
      </c>
      <c r="H607">
        <v>0.3</v>
      </c>
      <c r="I607" s="38" t="s">
        <v>117</v>
      </c>
      <c r="J607" s="38"/>
    </row>
    <row r="608" spans="1:10" ht="16">
      <c r="A608" s="38">
        <v>607</v>
      </c>
      <c r="B608" s="38">
        <v>77</v>
      </c>
      <c r="C608" s="38" t="s">
        <v>714</v>
      </c>
      <c r="D608" t="s">
        <v>722</v>
      </c>
      <c r="E608" s="38" t="s">
        <v>17</v>
      </c>
      <c r="F608" s="38" t="s">
        <v>35</v>
      </c>
      <c r="G608">
        <v>30</v>
      </c>
      <c r="H608">
        <v>0.3</v>
      </c>
      <c r="I608" s="38" t="s">
        <v>117</v>
      </c>
      <c r="J608" s="38"/>
    </row>
    <row r="609" spans="1:10" ht="16">
      <c r="A609" s="38">
        <v>608</v>
      </c>
      <c r="B609" s="38">
        <v>78</v>
      </c>
      <c r="C609" s="38" t="s">
        <v>723</v>
      </c>
      <c r="D609" t="s">
        <v>724</v>
      </c>
      <c r="E609" s="38" t="s">
        <v>17</v>
      </c>
      <c r="F609" s="38" t="s">
        <v>35</v>
      </c>
      <c r="G609">
        <v>30</v>
      </c>
      <c r="H609">
        <v>0.3</v>
      </c>
      <c r="I609" s="38" t="s">
        <v>117</v>
      </c>
      <c r="J609" s="38"/>
    </row>
    <row r="610" spans="1:10" ht="16">
      <c r="A610" s="38">
        <v>609</v>
      </c>
      <c r="B610" s="38">
        <v>78</v>
      </c>
      <c r="C610" s="38" t="s">
        <v>723</v>
      </c>
      <c r="D610" t="s">
        <v>725</v>
      </c>
      <c r="E610" s="38" t="s">
        <v>17</v>
      </c>
      <c r="F610" s="38" t="s">
        <v>35</v>
      </c>
      <c r="G610">
        <v>30</v>
      </c>
      <c r="H610">
        <v>0.3</v>
      </c>
      <c r="I610" s="38" t="s">
        <v>117</v>
      </c>
      <c r="J610" s="38"/>
    </row>
    <row r="611" spans="1:10" ht="16">
      <c r="A611" s="38">
        <v>610</v>
      </c>
      <c r="B611" s="38">
        <v>78</v>
      </c>
      <c r="C611" s="38" t="s">
        <v>723</v>
      </c>
      <c r="D611" t="s">
        <v>726</v>
      </c>
      <c r="E611" s="38" t="s">
        <v>17</v>
      </c>
      <c r="F611" s="38" t="s">
        <v>35</v>
      </c>
      <c r="G611">
        <v>30</v>
      </c>
      <c r="H611">
        <v>0.3</v>
      </c>
      <c r="I611" s="38" t="s">
        <v>117</v>
      </c>
      <c r="J611" s="38"/>
    </row>
    <row r="612" spans="1:10" ht="16">
      <c r="A612" s="38">
        <v>611</v>
      </c>
      <c r="B612" s="38">
        <v>78</v>
      </c>
      <c r="C612" s="38" t="s">
        <v>723</v>
      </c>
      <c r="D612" t="s">
        <v>727</v>
      </c>
      <c r="E612" s="38" t="s">
        <v>17</v>
      </c>
      <c r="F612" s="38" t="s">
        <v>35</v>
      </c>
      <c r="G612">
        <v>30</v>
      </c>
      <c r="H612">
        <v>0.3</v>
      </c>
      <c r="I612" s="38" t="s">
        <v>117</v>
      </c>
      <c r="J612" s="38"/>
    </row>
    <row r="613" spans="1:10" ht="16">
      <c r="A613" s="38">
        <v>612</v>
      </c>
      <c r="B613" s="38">
        <v>78</v>
      </c>
      <c r="C613" s="38" t="s">
        <v>723</v>
      </c>
      <c r="D613" t="s">
        <v>728</v>
      </c>
      <c r="E613" s="38" t="s">
        <v>17</v>
      </c>
      <c r="F613" s="38" t="s">
        <v>35</v>
      </c>
      <c r="G613">
        <v>30</v>
      </c>
      <c r="H613">
        <v>0.3</v>
      </c>
      <c r="I613" s="38" t="s">
        <v>117</v>
      </c>
      <c r="J613" s="38"/>
    </row>
    <row r="614" spans="1:10" ht="16">
      <c r="A614" s="38">
        <v>613</v>
      </c>
      <c r="B614" s="38">
        <v>78</v>
      </c>
      <c r="C614" s="38" t="s">
        <v>723</v>
      </c>
      <c r="D614" t="s">
        <v>729</v>
      </c>
      <c r="E614" s="38" t="s">
        <v>17</v>
      </c>
      <c r="F614" s="38" t="s">
        <v>35</v>
      </c>
      <c r="G614">
        <v>30</v>
      </c>
      <c r="H614">
        <v>0.3</v>
      </c>
      <c r="I614" s="38" t="s">
        <v>117</v>
      </c>
      <c r="J614" s="38"/>
    </row>
    <row r="615" spans="1:10" ht="16">
      <c r="A615" s="38">
        <v>614</v>
      </c>
      <c r="B615" s="38">
        <v>78</v>
      </c>
      <c r="C615" s="38" t="s">
        <v>723</v>
      </c>
      <c r="D615" t="s">
        <v>730</v>
      </c>
      <c r="E615" s="38" t="s">
        <v>17</v>
      </c>
      <c r="F615" s="38" t="s">
        <v>35</v>
      </c>
      <c r="G615">
        <v>30</v>
      </c>
      <c r="H615">
        <v>0.3</v>
      </c>
      <c r="I615" s="38" t="s">
        <v>117</v>
      </c>
      <c r="J615" s="38"/>
    </row>
    <row r="616" spans="1:10" ht="16">
      <c r="A616" s="38">
        <v>615</v>
      </c>
      <c r="B616" s="38">
        <v>78</v>
      </c>
      <c r="C616" s="38" t="s">
        <v>723</v>
      </c>
      <c r="D616" t="s">
        <v>731</v>
      </c>
      <c r="E616" s="38" t="s">
        <v>17</v>
      </c>
      <c r="F616" s="38" t="s">
        <v>35</v>
      </c>
      <c r="G616">
        <v>30</v>
      </c>
      <c r="H616">
        <v>0.3</v>
      </c>
      <c r="I616" s="38" t="s">
        <v>117</v>
      </c>
      <c r="J616" s="38"/>
    </row>
    <row r="617" spans="1:10" ht="16">
      <c r="A617" s="38">
        <v>616</v>
      </c>
      <c r="B617" s="38">
        <v>79</v>
      </c>
      <c r="C617" s="38" t="s">
        <v>732</v>
      </c>
      <c r="D617" t="s">
        <v>733</v>
      </c>
      <c r="E617" s="38" t="s">
        <v>17</v>
      </c>
      <c r="F617" s="38" t="s">
        <v>35</v>
      </c>
      <c r="G617">
        <v>30</v>
      </c>
      <c r="H617">
        <v>0.3</v>
      </c>
      <c r="I617" s="38" t="s">
        <v>117</v>
      </c>
      <c r="J617" s="38"/>
    </row>
    <row r="618" spans="1:10" ht="16">
      <c r="A618" s="38">
        <v>617</v>
      </c>
      <c r="B618" s="38">
        <v>79</v>
      </c>
      <c r="C618" s="38" t="s">
        <v>732</v>
      </c>
      <c r="D618" t="s">
        <v>734</v>
      </c>
      <c r="E618" s="38" t="s">
        <v>17</v>
      </c>
      <c r="F618" s="38" t="s">
        <v>35</v>
      </c>
      <c r="G618">
        <v>30</v>
      </c>
      <c r="H618">
        <v>0.3</v>
      </c>
      <c r="I618" s="38" t="s">
        <v>117</v>
      </c>
      <c r="J618" s="38"/>
    </row>
    <row r="619" spans="1:10" ht="16">
      <c r="A619" s="38">
        <v>618</v>
      </c>
      <c r="B619" s="38">
        <v>79</v>
      </c>
      <c r="C619" s="38" t="s">
        <v>732</v>
      </c>
      <c r="D619" t="s">
        <v>735</v>
      </c>
      <c r="E619" s="38" t="s">
        <v>17</v>
      </c>
      <c r="F619" s="38" t="s">
        <v>35</v>
      </c>
      <c r="G619">
        <v>30</v>
      </c>
      <c r="H619">
        <v>0.3</v>
      </c>
      <c r="I619" s="38" t="s">
        <v>117</v>
      </c>
      <c r="J619" s="38"/>
    </row>
    <row r="620" spans="1:10" ht="16">
      <c r="A620" s="38">
        <v>619</v>
      </c>
      <c r="B620" s="38">
        <v>79</v>
      </c>
      <c r="C620" s="38" t="s">
        <v>732</v>
      </c>
      <c r="D620" t="s">
        <v>736</v>
      </c>
      <c r="E620" s="38" t="s">
        <v>17</v>
      </c>
      <c r="F620" s="38" t="s">
        <v>35</v>
      </c>
      <c r="G620">
        <v>30</v>
      </c>
      <c r="H620">
        <v>0.3</v>
      </c>
      <c r="I620" s="38" t="s">
        <v>117</v>
      </c>
      <c r="J620" s="38"/>
    </row>
    <row r="621" spans="1:10" ht="16">
      <c r="A621" s="38">
        <v>620</v>
      </c>
      <c r="B621" s="38">
        <v>79</v>
      </c>
      <c r="C621" s="38" t="s">
        <v>732</v>
      </c>
      <c r="D621" t="s">
        <v>737</v>
      </c>
      <c r="E621" s="38" t="s">
        <v>17</v>
      </c>
      <c r="F621" s="38" t="s">
        <v>35</v>
      </c>
      <c r="G621">
        <v>30</v>
      </c>
      <c r="H621">
        <v>0.3</v>
      </c>
      <c r="I621" s="38" t="s">
        <v>117</v>
      </c>
      <c r="J621" s="38"/>
    </row>
    <row r="622" spans="1:10" ht="16">
      <c r="A622" s="38">
        <v>621</v>
      </c>
      <c r="B622" s="38">
        <v>79</v>
      </c>
      <c r="C622" s="38" t="s">
        <v>732</v>
      </c>
      <c r="D622" t="s">
        <v>738</v>
      </c>
      <c r="E622" s="38" t="s">
        <v>17</v>
      </c>
      <c r="F622" s="38" t="s">
        <v>35</v>
      </c>
      <c r="G622">
        <v>30</v>
      </c>
      <c r="H622">
        <v>0.3</v>
      </c>
      <c r="I622" s="38" t="s">
        <v>117</v>
      </c>
      <c r="J622" s="38"/>
    </row>
    <row r="623" spans="1:10" ht="16">
      <c r="A623" s="38">
        <v>622</v>
      </c>
      <c r="B623" s="38">
        <v>79</v>
      </c>
      <c r="C623" s="38" t="s">
        <v>732</v>
      </c>
      <c r="D623" t="s">
        <v>739</v>
      </c>
      <c r="E623" s="38" t="s">
        <v>17</v>
      </c>
      <c r="F623" s="38" t="s">
        <v>35</v>
      </c>
      <c r="G623">
        <v>30</v>
      </c>
      <c r="H623">
        <v>0.3</v>
      </c>
      <c r="I623" t="s">
        <v>524</v>
      </c>
    </row>
    <row r="624" spans="1:10" ht="16">
      <c r="A624" s="38">
        <v>623</v>
      </c>
      <c r="B624" s="38">
        <v>79</v>
      </c>
      <c r="C624" s="38" t="s">
        <v>732</v>
      </c>
      <c r="D624" t="s">
        <v>740</v>
      </c>
      <c r="E624" s="38" t="s">
        <v>17</v>
      </c>
      <c r="F624" s="38" t="s">
        <v>35</v>
      </c>
      <c r="G624">
        <v>30</v>
      </c>
      <c r="H624">
        <v>0.3</v>
      </c>
      <c r="I624" s="38" t="s">
        <v>117</v>
      </c>
    </row>
    <row r="625" spans="1:9" ht="16">
      <c r="A625" s="38">
        <v>624</v>
      </c>
      <c r="B625">
        <v>79</v>
      </c>
      <c r="C625" t="s">
        <v>732</v>
      </c>
      <c r="D625" t="s">
        <v>741</v>
      </c>
      <c r="E625" t="s">
        <v>742</v>
      </c>
      <c r="F625" s="38" t="s">
        <v>35</v>
      </c>
      <c r="G625">
        <v>30</v>
      </c>
      <c r="H625">
        <v>0.3</v>
      </c>
      <c r="I625" t="s">
        <v>117</v>
      </c>
    </row>
    <row r="626" spans="1:9" ht="16">
      <c r="A626" s="38">
        <v>625</v>
      </c>
      <c r="B626">
        <v>79</v>
      </c>
      <c r="C626" t="s">
        <v>732</v>
      </c>
      <c r="D626" t="s">
        <v>743</v>
      </c>
      <c r="E626" t="s">
        <v>17</v>
      </c>
      <c r="F626" s="38" t="s">
        <v>35</v>
      </c>
      <c r="G626">
        <v>30</v>
      </c>
      <c r="H626">
        <v>0.3</v>
      </c>
      <c r="I626" t="s">
        <v>117</v>
      </c>
    </row>
  </sheetData>
  <autoFilter ref="A1:G626" xr:uid="{11F4814F-3259-4040-99B9-C02BC481D9F4}"/>
  <sortState xmlns:xlrd2="http://schemas.microsoft.com/office/spreadsheetml/2017/richdata2" ref="A2:J624">
    <sortCondition ref="B2:B6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26BD-B4D4-DD49-85A3-89A2F8831CEF}">
  <dimension ref="A1:R71"/>
  <sheetViews>
    <sheetView workbookViewId="0">
      <pane ySplit="1" topLeftCell="A53" activePane="bottomLeft" state="frozen"/>
      <selection pane="bottomLeft" activeCell="A60" sqref="A60:P70"/>
    </sheetView>
  </sheetViews>
  <sheetFormatPr baseColWidth="10" defaultRowHeight="15"/>
  <cols>
    <col min="4" max="4" width="26" bestFit="1" customWidth="1"/>
    <col min="6" max="6" width="22.33203125" customWidth="1"/>
    <col min="7" max="7" width="11.1640625" bestFit="1" customWidth="1"/>
    <col min="8" max="8" width="6.5" bestFit="1" customWidth="1"/>
    <col min="9" max="9" width="10.83203125" bestFit="1" customWidth="1"/>
    <col min="10" max="10" width="12.83203125" bestFit="1" customWidth="1"/>
    <col min="11" max="11" width="7.1640625" bestFit="1" customWidth="1"/>
    <col min="12" max="12" width="7.6640625" bestFit="1" customWidth="1"/>
    <col min="13" max="13" width="12.6640625" customWidth="1"/>
    <col min="14" max="14" width="6.83203125" bestFit="1" customWidth="1"/>
    <col min="18" max="18" width="87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745</v>
      </c>
      <c r="H1" t="s">
        <v>746</v>
      </c>
      <c r="I1" t="s">
        <v>747</v>
      </c>
      <c r="J1" t="s">
        <v>748</v>
      </c>
      <c r="K1" t="s">
        <v>749</v>
      </c>
      <c r="L1" t="s">
        <v>750</v>
      </c>
      <c r="M1" t="s">
        <v>7</v>
      </c>
      <c r="N1" t="s">
        <v>751</v>
      </c>
      <c r="O1" t="s">
        <v>14</v>
      </c>
      <c r="P1" t="s">
        <v>753</v>
      </c>
      <c r="R1" t="s">
        <v>839</v>
      </c>
    </row>
    <row r="2" spans="1:18">
      <c r="A2">
        <v>46</v>
      </c>
      <c r="B2">
        <v>4</v>
      </c>
      <c r="C2" t="s">
        <v>73</v>
      </c>
      <c r="D2" t="s">
        <v>81</v>
      </c>
      <c r="E2" t="s">
        <v>64</v>
      </c>
      <c r="F2" t="s">
        <v>35</v>
      </c>
      <c r="G2" t="s">
        <v>752</v>
      </c>
      <c r="I2">
        <v>0</v>
      </c>
      <c r="J2">
        <v>1</v>
      </c>
      <c r="K2">
        <v>0</v>
      </c>
      <c r="M2">
        <v>1.5</v>
      </c>
      <c r="O2">
        <v>1</v>
      </c>
      <c r="P2">
        <v>1</v>
      </c>
      <c r="R2" t="s">
        <v>840</v>
      </c>
    </row>
    <row r="3" spans="1:18">
      <c r="A3">
        <v>52</v>
      </c>
      <c r="B3">
        <v>5</v>
      </c>
      <c r="C3" t="s">
        <v>87</v>
      </c>
      <c r="D3" t="s">
        <v>88</v>
      </c>
      <c r="E3" t="s">
        <v>12</v>
      </c>
      <c r="F3" t="s">
        <v>13</v>
      </c>
      <c r="G3" t="s">
        <v>752</v>
      </c>
      <c r="I3">
        <v>0</v>
      </c>
      <c r="J3">
        <v>1</v>
      </c>
      <c r="K3">
        <v>0</v>
      </c>
      <c r="M3">
        <v>2</v>
      </c>
      <c r="O3">
        <v>1</v>
      </c>
      <c r="P3">
        <v>1</v>
      </c>
      <c r="R3" t="s">
        <v>841</v>
      </c>
    </row>
    <row r="4" spans="1:18">
      <c r="A4">
        <v>156</v>
      </c>
      <c r="B4">
        <v>15</v>
      </c>
      <c r="C4" t="s">
        <v>199</v>
      </c>
      <c r="D4" t="s">
        <v>204</v>
      </c>
      <c r="E4" t="s">
        <v>28</v>
      </c>
      <c r="F4" t="s">
        <v>13</v>
      </c>
      <c r="G4" t="s">
        <v>752</v>
      </c>
      <c r="I4">
        <v>0</v>
      </c>
      <c r="J4">
        <v>1</v>
      </c>
      <c r="K4">
        <v>0</v>
      </c>
      <c r="M4">
        <v>2</v>
      </c>
      <c r="O4">
        <v>1</v>
      </c>
      <c r="P4">
        <v>1</v>
      </c>
      <c r="R4" t="s">
        <v>842</v>
      </c>
    </row>
    <row r="5" spans="1:18" ht="16">
      <c r="A5" s="38">
        <v>178</v>
      </c>
      <c r="B5" s="38">
        <v>18</v>
      </c>
      <c r="C5" s="38" t="s">
        <v>226</v>
      </c>
      <c r="D5" t="s">
        <v>230</v>
      </c>
      <c r="E5" s="38" t="s">
        <v>17</v>
      </c>
      <c r="F5" s="38" t="s">
        <v>18</v>
      </c>
      <c r="G5">
        <v>30</v>
      </c>
      <c r="H5">
        <v>0.3</v>
      </c>
      <c r="I5" s="38" t="s">
        <v>117</v>
      </c>
      <c r="M5">
        <v>0.3</v>
      </c>
      <c r="O5">
        <v>1</v>
      </c>
      <c r="P5">
        <v>1</v>
      </c>
      <c r="R5" t="s">
        <v>897</v>
      </c>
    </row>
    <row r="6" spans="1:18">
      <c r="A6">
        <v>183</v>
      </c>
      <c r="B6">
        <v>19</v>
      </c>
      <c r="C6" t="s">
        <v>235</v>
      </c>
      <c r="D6" t="s">
        <v>236</v>
      </c>
      <c r="E6" t="s">
        <v>17</v>
      </c>
      <c r="F6" t="s">
        <v>35</v>
      </c>
      <c r="G6" t="s">
        <v>753</v>
      </c>
      <c r="I6">
        <v>1</v>
      </c>
      <c r="J6">
        <v>0</v>
      </c>
      <c r="M6">
        <v>0.3</v>
      </c>
      <c r="O6">
        <v>0</v>
      </c>
      <c r="P6">
        <v>1</v>
      </c>
      <c r="R6" t="s">
        <v>843</v>
      </c>
    </row>
    <row r="7" spans="1:18">
      <c r="A7">
        <v>184</v>
      </c>
      <c r="B7">
        <v>19</v>
      </c>
      <c r="C7" t="s">
        <v>235</v>
      </c>
      <c r="D7" t="s">
        <v>237</v>
      </c>
      <c r="E7" t="s">
        <v>17</v>
      </c>
      <c r="F7" t="s">
        <v>35</v>
      </c>
      <c r="G7" t="s">
        <v>753</v>
      </c>
      <c r="I7">
        <v>1</v>
      </c>
      <c r="J7">
        <v>0</v>
      </c>
      <c r="M7">
        <v>0.3</v>
      </c>
      <c r="O7">
        <v>0</v>
      </c>
      <c r="P7">
        <v>1</v>
      </c>
      <c r="R7" t="s">
        <v>844</v>
      </c>
    </row>
    <row r="8" spans="1:18">
      <c r="A8">
        <v>185</v>
      </c>
      <c r="B8">
        <v>19</v>
      </c>
      <c r="C8" t="s">
        <v>235</v>
      </c>
      <c r="D8" t="s">
        <v>238</v>
      </c>
      <c r="E8" t="s">
        <v>17</v>
      </c>
      <c r="F8" t="s">
        <v>35</v>
      </c>
      <c r="G8" t="s">
        <v>753</v>
      </c>
      <c r="I8">
        <v>1</v>
      </c>
      <c r="J8">
        <v>0</v>
      </c>
      <c r="M8">
        <v>0.3</v>
      </c>
      <c r="O8">
        <v>0</v>
      </c>
      <c r="P8">
        <v>1</v>
      </c>
      <c r="R8" t="s">
        <v>845</v>
      </c>
    </row>
    <row r="9" spans="1:18">
      <c r="A9">
        <v>187</v>
      </c>
      <c r="B9">
        <v>19</v>
      </c>
      <c r="C9" t="s">
        <v>235</v>
      </c>
      <c r="D9" t="s">
        <v>240</v>
      </c>
      <c r="E9" t="s">
        <v>17</v>
      </c>
      <c r="F9" t="s">
        <v>35</v>
      </c>
      <c r="G9" t="s">
        <v>753</v>
      </c>
      <c r="I9">
        <v>1</v>
      </c>
      <c r="J9">
        <v>0</v>
      </c>
      <c r="M9">
        <v>0.3</v>
      </c>
      <c r="O9">
        <v>0</v>
      </c>
      <c r="P9">
        <v>1</v>
      </c>
      <c r="R9" t="s">
        <v>846</v>
      </c>
    </row>
    <row r="10" spans="1:18">
      <c r="A10">
        <v>188</v>
      </c>
      <c r="B10">
        <v>19</v>
      </c>
      <c r="C10" t="s">
        <v>235</v>
      </c>
      <c r="D10" t="s">
        <v>241</v>
      </c>
      <c r="E10" t="s">
        <v>17</v>
      </c>
      <c r="F10" t="s">
        <v>35</v>
      </c>
      <c r="G10" t="s">
        <v>753</v>
      </c>
      <c r="I10">
        <v>1</v>
      </c>
      <c r="J10">
        <v>0</v>
      </c>
      <c r="M10">
        <v>0.3</v>
      </c>
      <c r="O10">
        <v>0</v>
      </c>
      <c r="P10">
        <v>1</v>
      </c>
      <c r="R10" t="s">
        <v>847</v>
      </c>
    </row>
    <row r="11" spans="1:18">
      <c r="A11">
        <v>189</v>
      </c>
      <c r="B11">
        <v>19</v>
      </c>
      <c r="C11" t="s">
        <v>235</v>
      </c>
      <c r="D11" t="s">
        <v>242</v>
      </c>
      <c r="E11" t="s">
        <v>17</v>
      </c>
      <c r="F11" t="s">
        <v>35</v>
      </c>
      <c r="G11" t="s">
        <v>753</v>
      </c>
      <c r="I11">
        <v>1</v>
      </c>
      <c r="J11">
        <v>0</v>
      </c>
      <c r="M11">
        <v>0.3</v>
      </c>
      <c r="O11">
        <v>0</v>
      </c>
      <c r="P11">
        <v>1</v>
      </c>
      <c r="R11" t="s">
        <v>848</v>
      </c>
    </row>
    <row r="12" spans="1:18">
      <c r="A12">
        <v>190</v>
      </c>
      <c r="B12">
        <v>19</v>
      </c>
      <c r="C12" t="s">
        <v>235</v>
      </c>
      <c r="D12" t="s">
        <v>243</v>
      </c>
      <c r="E12" t="s">
        <v>17</v>
      </c>
      <c r="F12" t="s">
        <v>35</v>
      </c>
      <c r="G12" t="s">
        <v>753</v>
      </c>
      <c r="I12">
        <v>1</v>
      </c>
      <c r="J12">
        <v>0</v>
      </c>
      <c r="M12">
        <v>0.3</v>
      </c>
      <c r="O12">
        <v>0</v>
      </c>
      <c r="P12">
        <v>1</v>
      </c>
      <c r="R12" t="s">
        <v>849</v>
      </c>
    </row>
    <row r="13" spans="1:18">
      <c r="A13">
        <v>194</v>
      </c>
      <c r="B13">
        <v>20</v>
      </c>
      <c r="C13" t="s">
        <v>244</v>
      </c>
      <c r="D13" t="s">
        <v>248</v>
      </c>
      <c r="E13" t="s">
        <v>17</v>
      </c>
      <c r="F13" t="s">
        <v>13</v>
      </c>
      <c r="G13" t="s">
        <v>753</v>
      </c>
      <c r="I13">
        <v>1</v>
      </c>
      <c r="J13">
        <v>0</v>
      </c>
      <c r="M13">
        <v>0.3</v>
      </c>
      <c r="O13">
        <v>0</v>
      </c>
      <c r="P13">
        <v>1</v>
      </c>
      <c r="R13" t="s">
        <v>850</v>
      </c>
    </row>
    <row r="14" spans="1:18">
      <c r="A14">
        <v>195</v>
      </c>
      <c r="B14">
        <v>20</v>
      </c>
      <c r="C14" t="s">
        <v>244</v>
      </c>
      <c r="D14" t="s">
        <v>249</v>
      </c>
      <c r="E14" t="s">
        <v>12</v>
      </c>
      <c r="F14" t="s">
        <v>13</v>
      </c>
      <c r="G14" t="s">
        <v>753</v>
      </c>
      <c r="I14">
        <v>0</v>
      </c>
      <c r="J14">
        <v>1</v>
      </c>
      <c r="M14">
        <v>0.3</v>
      </c>
      <c r="O14">
        <v>0</v>
      </c>
      <c r="P14">
        <v>1</v>
      </c>
      <c r="R14" t="s">
        <v>851</v>
      </c>
    </row>
    <row r="15" spans="1:18">
      <c r="A15">
        <v>199</v>
      </c>
      <c r="B15">
        <v>21</v>
      </c>
      <c r="C15" t="s">
        <v>252</v>
      </c>
      <c r="D15" t="s">
        <v>254</v>
      </c>
      <c r="E15" t="s">
        <v>17</v>
      </c>
      <c r="F15" t="s">
        <v>24</v>
      </c>
      <c r="G15" t="s">
        <v>753</v>
      </c>
      <c r="I15">
        <v>1</v>
      </c>
      <c r="J15">
        <v>0</v>
      </c>
      <c r="M15">
        <v>0.3</v>
      </c>
      <c r="O15">
        <v>0</v>
      </c>
      <c r="P15">
        <v>1</v>
      </c>
      <c r="R15" t="s">
        <v>852</v>
      </c>
    </row>
    <row r="16" spans="1:18">
      <c r="A16">
        <v>208</v>
      </c>
      <c r="B16">
        <v>22</v>
      </c>
      <c r="C16" t="s">
        <v>260</v>
      </c>
      <c r="D16" t="s">
        <v>264</v>
      </c>
      <c r="E16" t="s">
        <v>17</v>
      </c>
      <c r="F16" t="s">
        <v>24</v>
      </c>
      <c r="G16" t="s">
        <v>753</v>
      </c>
      <c r="I16">
        <v>1</v>
      </c>
      <c r="J16">
        <v>0</v>
      </c>
      <c r="M16">
        <v>0.3</v>
      </c>
      <c r="O16">
        <v>0</v>
      </c>
      <c r="P16">
        <v>1</v>
      </c>
      <c r="R16" t="s">
        <v>853</v>
      </c>
    </row>
    <row r="17" spans="1:18">
      <c r="A17">
        <v>213</v>
      </c>
      <c r="B17">
        <v>23</v>
      </c>
      <c r="C17" t="s">
        <v>268</v>
      </c>
      <c r="D17" t="s">
        <v>270</v>
      </c>
      <c r="E17" t="s">
        <v>23</v>
      </c>
      <c r="F17" t="s">
        <v>18</v>
      </c>
      <c r="G17" t="s">
        <v>753</v>
      </c>
      <c r="I17">
        <v>0</v>
      </c>
      <c r="J17">
        <v>1</v>
      </c>
      <c r="M17">
        <v>0.75</v>
      </c>
      <c r="O17">
        <v>1</v>
      </c>
      <c r="P17">
        <v>1</v>
      </c>
      <c r="R17" t="s">
        <v>854</v>
      </c>
    </row>
    <row r="18" spans="1:18">
      <c r="A18">
        <v>214</v>
      </c>
      <c r="B18">
        <v>23</v>
      </c>
      <c r="C18" t="s">
        <v>268</v>
      </c>
      <c r="D18" t="s">
        <v>271</v>
      </c>
      <c r="E18" t="s">
        <v>12</v>
      </c>
      <c r="F18" t="s">
        <v>18</v>
      </c>
      <c r="G18" t="s">
        <v>753</v>
      </c>
      <c r="I18">
        <v>0</v>
      </c>
      <c r="J18">
        <v>1</v>
      </c>
      <c r="M18">
        <v>2</v>
      </c>
      <c r="O18">
        <v>1</v>
      </c>
      <c r="P18">
        <v>1</v>
      </c>
      <c r="R18" t="s">
        <v>855</v>
      </c>
    </row>
    <row r="19" spans="1:18">
      <c r="A19">
        <v>215</v>
      </c>
      <c r="B19">
        <v>23</v>
      </c>
      <c r="C19" t="s">
        <v>268</v>
      </c>
      <c r="D19" t="s">
        <v>272</v>
      </c>
      <c r="E19" t="s">
        <v>17</v>
      </c>
      <c r="F19" t="s">
        <v>18</v>
      </c>
      <c r="G19" t="s">
        <v>753</v>
      </c>
      <c r="I19">
        <v>1</v>
      </c>
      <c r="J19">
        <v>0</v>
      </c>
      <c r="M19">
        <v>1</v>
      </c>
      <c r="O19">
        <v>1</v>
      </c>
      <c r="P19">
        <v>1</v>
      </c>
      <c r="R19" t="s">
        <v>856</v>
      </c>
    </row>
    <row r="20" spans="1:18">
      <c r="A20">
        <v>219</v>
      </c>
      <c r="B20">
        <v>24</v>
      </c>
      <c r="C20" t="s">
        <v>276</v>
      </c>
      <c r="D20" t="s">
        <v>277</v>
      </c>
      <c r="E20" t="s">
        <v>12</v>
      </c>
      <c r="F20" t="s">
        <v>35</v>
      </c>
      <c r="G20" t="s">
        <v>753</v>
      </c>
      <c r="I20">
        <v>0</v>
      </c>
      <c r="J20">
        <v>1</v>
      </c>
      <c r="M20">
        <v>0.75</v>
      </c>
      <c r="O20">
        <v>1</v>
      </c>
      <c r="P20">
        <v>1</v>
      </c>
      <c r="R20" t="s">
        <v>857</v>
      </c>
    </row>
    <row r="21" spans="1:18">
      <c r="A21">
        <v>220</v>
      </c>
      <c r="B21">
        <v>24</v>
      </c>
      <c r="C21" t="s">
        <v>276</v>
      </c>
      <c r="D21" t="s">
        <v>278</v>
      </c>
      <c r="E21" t="s">
        <v>28</v>
      </c>
      <c r="F21" t="s">
        <v>35</v>
      </c>
      <c r="G21" t="s">
        <v>753</v>
      </c>
      <c r="I21">
        <v>0</v>
      </c>
      <c r="J21">
        <v>1</v>
      </c>
      <c r="M21">
        <v>1.5</v>
      </c>
      <c r="O21">
        <v>1</v>
      </c>
      <c r="P21">
        <v>1</v>
      </c>
      <c r="R21" t="s">
        <v>858</v>
      </c>
    </row>
    <row r="22" spans="1:18">
      <c r="A22">
        <v>221</v>
      </c>
      <c r="B22">
        <v>24</v>
      </c>
      <c r="C22" t="s">
        <v>276</v>
      </c>
      <c r="D22" t="s">
        <v>279</v>
      </c>
      <c r="E22" t="s">
        <v>17</v>
      </c>
      <c r="F22" t="s">
        <v>35</v>
      </c>
      <c r="G22" t="s">
        <v>753</v>
      </c>
      <c r="I22">
        <v>1</v>
      </c>
      <c r="J22">
        <v>0</v>
      </c>
      <c r="M22">
        <v>2</v>
      </c>
      <c r="O22">
        <v>1</v>
      </c>
      <c r="P22">
        <v>1</v>
      </c>
      <c r="R22" t="s">
        <v>859</v>
      </c>
    </row>
    <row r="23" spans="1:18">
      <c r="A23">
        <v>230</v>
      </c>
      <c r="B23">
        <v>25</v>
      </c>
      <c r="C23" t="s">
        <v>281</v>
      </c>
      <c r="D23" t="s">
        <v>289</v>
      </c>
      <c r="E23" t="s">
        <v>64</v>
      </c>
      <c r="F23" t="s">
        <v>13</v>
      </c>
      <c r="G23" t="s">
        <v>753</v>
      </c>
      <c r="I23">
        <v>0</v>
      </c>
      <c r="J23">
        <v>1</v>
      </c>
      <c r="M23">
        <v>0.75</v>
      </c>
      <c r="O23">
        <v>1</v>
      </c>
      <c r="P23">
        <v>1</v>
      </c>
      <c r="R23" t="s">
        <v>860</v>
      </c>
    </row>
    <row r="24" spans="1:18">
      <c r="A24">
        <v>231</v>
      </c>
      <c r="B24">
        <v>26</v>
      </c>
      <c r="C24" t="s">
        <v>290</v>
      </c>
      <c r="D24" t="s">
        <v>291</v>
      </c>
      <c r="E24" t="s">
        <v>23</v>
      </c>
      <c r="F24" t="s">
        <v>24</v>
      </c>
      <c r="G24" t="s">
        <v>753</v>
      </c>
      <c r="I24">
        <v>0</v>
      </c>
      <c r="J24">
        <v>1</v>
      </c>
      <c r="M24">
        <v>2</v>
      </c>
      <c r="O24">
        <v>1</v>
      </c>
      <c r="P24">
        <v>1</v>
      </c>
      <c r="R24" t="s">
        <v>861</v>
      </c>
    </row>
    <row r="25" spans="1:18">
      <c r="A25">
        <v>233</v>
      </c>
      <c r="B25">
        <v>26</v>
      </c>
      <c r="C25" t="s">
        <v>290</v>
      </c>
      <c r="D25" t="s">
        <v>293</v>
      </c>
      <c r="E25" t="s">
        <v>294</v>
      </c>
      <c r="F25" t="s">
        <v>24</v>
      </c>
      <c r="G25" t="s">
        <v>753</v>
      </c>
      <c r="I25">
        <v>0</v>
      </c>
      <c r="J25">
        <v>1</v>
      </c>
      <c r="M25">
        <v>0.75</v>
      </c>
      <c r="O25">
        <v>1</v>
      </c>
      <c r="P25">
        <v>1</v>
      </c>
      <c r="R25" t="s">
        <v>862</v>
      </c>
    </row>
    <row r="26" spans="1:18">
      <c r="A26">
        <v>234</v>
      </c>
      <c r="B26">
        <v>26</v>
      </c>
      <c r="C26" t="s">
        <v>290</v>
      </c>
      <c r="D26" t="s">
        <v>295</v>
      </c>
      <c r="E26" t="s">
        <v>17</v>
      </c>
      <c r="F26" t="s">
        <v>24</v>
      </c>
      <c r="G26" t="s">
        <v>753</v>
      </c>
      <c r="I26">
        <v>1</v>
      </c>
      <c r="J26">
        <v>0</v>
      </c>
      <c r="M26">
        <v>2</v>
      </c>
      <c r="O26">
        <v>1</v>
      </c>
      <c r="P26">
        <v>1</v>
      </c>
      <c r="R26" t="s">
        <v>863</v>
      </c>
    </row>
    <row r="27" spans="1:18">
      <c r="A27">
        <v>235</v>
      </c>
      <c r="B27">
        <v>26</v>
      </c>
      <c r="C27" t="s">
        <v>290</v>
      </c>
      <c r="D27" t="s">
        <v>296</v>
      </c>
      <c r="E27" t="s">
        <v>106</v>
      </c>
      <c r="F27" t="s">
        <v>24</v>
      </c>
      <c r="G27" t="s">
        <v>753</v>
      </c>
      <c r="I27">
        <v>0</v>
      </c>
      <c r="J27">
        <v>1</v>
      </c>
      <c r="M27">
        <v>1</v>
      </c>
      <c r="O27">
        <v>1</v>
      </c>
      <c r="P27">
        <v>1</v>
      </c>
      <c r="R27" t="s">
        <v>864</v>
      </c>
    </row>
    <row r="28" spans="1:18">
      <c r="A28">
        <v>237</v>
      </c>
      <c r="B28">
        <v>26</v>
      </c>
      <c r="C28" t="s">
        <v>290</v>
      </c>
      <c r="D28" t="s">
        <v>298</v>
      </c>
      <c r="E28" t="s">
        <v>17</v>
      </c>
      <c r="F28" t="s">
        <v>24</v>
      </c>
      <c r="G28" t="s">
        <v>753</v>
      </c>
      <c r="I28">
        <v>1</v>
      </c>
      <c r="J28">
        <v>0</v>
      </c>
      <c r="M28">
        <v>0.75</v>
      </c>
      <c r="O28">
        <v>1</v>
      </c>
      <c r="P28">
        <v>1</v>
      </c>
      <c r="R28" t="s">
        <v>865</v>
      </c>
    </row>
    <row r="29" spans="1:18">
      <c r="A29">
        <v>238</v>
      </c>
      <c r="B29">
        <v>26</v>
      </c>
      <c r="C29" t="s">
        <v>290</v>
      </c>
      <c r="D29" t="s">
        <v>299</v>
      </c>
      <c r="E29" t="s">
        <v>17</v>
      </c>
      <c r="F29" t="s">
        <v>24</v>
      </c>
      <c r="G29" t="s">
        <v>753</v>
      </c>
      <c r="I29">
        <v>1</v>
      </c>
      <c r="J29">
        <v>0</v>
      </c>
      <c r="M29">
        <v>0.75</v>
      </c>
      <c r="O29">
        <v>1</v>
      </c>
      <c r="P29">
        <v>1</v>
      </c>
      <c r="R29" t="s">
        <v>866</v>
      </c>
    </row>
    <row r="30" spans="1:18">
      <c r="A30">
        <v>253</v>
      </c>
      <c r="B30">
        <v>29</v>
      </c>
      <c r="C30" t="s">
        <v>316</v>
      </c>
      <c r="D30" t="s">
        <v>317</v>
      </c>
      <c r="E30" t="s">
        <v>17</v>
      </c>
      <c r="F30" t="s">
        <v>35</v>
      </c>
      <c r="G30" t="s">
        <v>753</v>
      </c>
      <c r="I30">
        <v>1</v>
      </c>
      <c r="J30">
        <v>0</v>
      </c>
      <c r="M30">
        <v>0.3</v>
      </c>
      <c r="O30">
        <v>0</v>
      </c>
      <c r="P30">
        <v>1</v>
      </c>
      <c r="R30" t="s">
        <v>867</v>
      </c>
    </row>
    <row r="31" spans="1:18">
      <c r="A31">
        <v>255</v>
      </c>
      <c r="B31">
        <v>29</v>
      </c>
      <c r="C31" t="s">
        <v>316</v>
      </c>
      <c r="D31" t="s">
        <v>319</v>
      </c>
      <c r="E31" t="s">
        <v>17</v>
      </c>
      <c r="F31" t="s">
        <v>35</v>
      </c>
      <c r="G31" t="s">
        <v>753</v>
      </c>
      <c r="I31">
        <v>1</v>
      </c>
      <c r="J31">
        <v>0</v>
      </c>
      <c r="M31">
        <v>0.3</v>
      </c>
      <c r="O31">
        <v>0</v>
      </c>
      <c r="P31">
        <v>1</v>
      </c>
      <c r="R31" t="s">
        <v>868</v>
      </c>
    </row>
    <row r="32" spans="1:18">
      <c r="A32">
        <v>256</v>
      </c>
      <c r="B32">
        <v>29</v>
      </c>
      <c r="C32" t="s">
        <v>316</v>
      </c>
      <c r="D32" t="s">
        <v>320</v>
      </c>
      <c r="E32" t="s">
        <v>17</v>
      </c>
      <c r="F32" t="s">
        <v>35</v>
      </c>
      <c r="G32" t="s">
        <v>753</v>
      </c>
      <c r="I32">
        <v>1</v>
      </c>
      <c r="J32">
        <v>0</v>
      </c>
      <c r="M32">
        <v>0.3</v>
      </c>
      <c r="O32">
        <v>0</v>
      </c>
      <c r="P32">
        <v>1</v>
      </c>
      <c r="R32" t="s">
        <v>869</v>
      </c>
    </row>
    <row r="33" spans="1:18">
      <c r="A33">
        <v>257</v>
      </c>
      <c r="B33">
        <v>29</v>
      </c>
      <c r="C33" t="s">
        <v>316</v>
      </c>
      <c r="D33" t="s">
        <v>321</v>
      </c>
      <c r="E33" t="s">
        <v>17</v>
      </c>
      <c r="F33" t="s">
        <v>35</v>
      </c>
      <c r="G33" t="s">
        <v>753</v>
      </c>
      <c r="I33">
        <v>1</v>
      </c>
      <c r="J33">
        <v>0</v>
      </c>
      <c r="M33">
        <v>0.3</v>
      </c>
      <c r="O33">
        <v>0</v>
      </c>
      <c r="P33">
        <v>1</v>
      </c>
      <c r="R33" t="s">
        <v>870</v>
      </c>
    </row>
    <row r="34" spans="1:18">
      <c r="A34">
        <v>263</v>
      </c>
      <c r="B34">
        <v>30</v>
      </c>
      <c r="C34" t="s">
        <v>324</v>
      </c>
      <c r="D34" t="s">
        <v>328</v>
      </c>
      <c r="E34" t="s">
        <v>17</v>
      </c>
      <c r="F34" t="s">
        <v>13</v>
      </c>
      <c r="G34" t="s">
        <v>753</v>
      </c>
      <c r="I34">
        <v>1</v>
      </c>
      <c r="J34">
        <v>0</v>
      </c>
      <c r="M34">
        <v>0.3</v>
      </c>
      <c r="O34">
        <v>0</v>
      </c>
      <c r="P34">
        <v>1</v>
      </c>
      <c r="R34" t="s">
        <v>871</v>
      </c>
    </row>
    <row r="35" spans="1:18">
      <c r="A35">
        <v>269</v>
      </c>
      <c r="B35">
        <v>31</v>
      </c>
      <c r="C35" t="s">
        <v>332</v>
      </c>
      <c r="D35" t="s">
        <v>335</v>
      </c>
      <c r="E35" t="s">
        <v>17</v>
      </c>
      <c r="F35" t="s">
        <v>24</v>
      </c>
      <c r="G35" t="s">
        <v>753</v>
      </c>
      <c r="I35">
        <v>1</v>
      </c>
      <c r="J35">
        <v>0</v>
      </c>
      <c r="M35">
        <v>0.3</v>
      </c>
      <c r="O35">
        <v>0</v>
      </c>
      <c r="P35">
        <v>1</v>
      </c>
      <c r="R35" t="s">
        <v>872</v>
      </c>
    </row>
    <row r="36" spans="1:18">
      <c r="A36">
        <v>294</v>
      </c>
      <c r="B36">
        <v>34</v>
      </c>
      <c r="C36" t="s">
        <v>357</v>
      </c>
      <c r="D36" t="s">
        <v>363</v>
      </c>
      <c r="E36" t="s">
        <v>364</v>
      </c>
      <c r="F36" t="s">
        <v>35</v>
      </c>
      <c r="G36" t="s">
        <v>753</v>
      </c>
      <c r="I36">
        <v>0</v>
      </c>
      <c r="J36">
        <v>1</v>
      </c>
      <c r="M36">
        <v>0.75</v>
      </c>
      <c r="O36">
        <v>1</v>
      </c>
      <c r="P36">
        <v>1</v>
      </c>
      <c r="R36" t="s">
        <v>873</v>
      </c>
    </row>
    <row r="37" spans="1:18">
      <c r="A37">
        <v>295</v>
      </c>
      <c r="B37">
        <v>34</v>
      </c>
      <c r="C37" t="s">
        <v>357</v>
      </c>
      <c r="D37" t="s">
        <v>365</v>
      </c>
      <c r="E37" t="s">
        <v>64</v>
      </c>
      <c r="F37" t="s">
        <v>35</v>
      </c>
      <c r="G37" t="s">
        <v>753</v>
      </c>
      <c r="I37">
        <v>0</v>
      </c>
      <c r="J37">
        <v>1</v>
      </c>
      <c r="M37">
        <v>0.75</v>
      </c>
      <c r="O37">
        <v>1</v>
      </c>
      <c r="P37">
        <v>1</v>
      </c>
      <c r="R37" t="s">
        <v>874</v>
      </c>
    </row>
    <row r="38" spans="1:18">
      <c r="A38">
        <v>319</v>
      </c>
      <c r="B38">
        <v>38</v>
      </c>
      <c r="C38" t="s">
        <v>392</v>
      </c>
      <c r="D38" t="s">
        <v>393</v>
      </c>
      <c r="E38" t="s">
        <v>17</v>
      </c>
      <c r="F38" t="s">
        <v>35</v>
      </c>
      <c r="G38" t="s">
        <v>753</v>
      </c>
      <c r="I38">
        <v>1</v>
      </c>
      <c r="J38">
        <v>0</v>
      </c>
      <c r="M38">
        <v>0.3</v>
      </c>
      <c r="O38">
        <v>0</v>
      </c>
      <c r="P38">
        <v>1</v>
      </c>
      <c r="R38" t="s">
        <v>875</v>
      </c>
    </row>
    <row r="39" spans="1:18">
      <c r="A39">
        <v>330</v>
      </c>
      <c r="B39">
        <v>39</v>
      </c>
      <c r="C39" t="s">
        <v>401</v>
      </c>
      <c r="D39" t="s">
        <v>405</v>
      </c>
      <c r="E39" t="s">
        <v>17</v>
      </c>
      <c r="F39" t="s">
        <v>13</v>
      </c>
      <c r="G39" t="s">
        <v>753</v>
      </c>
      <c r="I39">
        <v>1</v>
      </c>
      <c r="J39">
        <v>0</v>
      </c>
      <c r="M39">
        <v>0.5</v>
      </c>
      <c r="O39">
        <v>0</v>
      </c>
      <c r="P39">
        <v>1</v>
      </c>
      <c r="R39" t="s">
        <v>876</v>
      </c>
    </row>
    <row r="40" spans="1:18">
      <c r="A40">
        <v>367</v>
      </c>
      <c r="B40">
        <v>44</v>
      </c>
      <c r="C40" t="s">
        <v>442</v>
      </c>
      <c r="D40" t="s">
        <v>448</v>
      </c>
      <c r="E40" t="s">
        <v>28</v>
      </c>
      <c r="F40" t="s">
        <v>24</v>
      </c>
      <c r="G40" t="s">
        <v>753</v>
      </c>
      <c r="I40">
        <v>0</v>
      </c>
      <c r="J40">
        <v>1</v>
      </c>
      <c r="M40">
        <v>0.3</v>
      </c>
      <c r="O40">
        <v>1</v>
      </c>
      <c r="P40">
        <v>1</v>
      </c>
      <c r="R40" t="s">
        <v>877</v>
      </c>
    </row>
    <row r="41" spans="1:18">
      <c r="A41">
        <v>382</v>
      </c>
      <c r="B41">
        <v>46</v>
      </c>
      <c r="C41" t="s">
        <v>459</v>
      </c>
      <c r="D41" t="s">
        <v>465</v>
      </c>
      <c r="E41" t="s">
        <v>17</v>
      </c>
      <c r="F41" t="s">
        <v>35</v>
      </c>
      <c r="G41" t="s">
        <v>753</v>
      </c>
      <c r="I41">
        <v>1</v>
      </c>
      <c r="J41">
        <v>0</v>
      </c>
      <c r="M41">
        <v>0.3</v>
      </c>
      <c r="O41">
        <v>0</v>
      </c>
      <c r="P41">
        <v>1</v>
      </c>
      <c r="R41" t="s">
        <v>878</v>
      </c>
    </row>
    <row r="42" spans="1:18">
      <c r="A42">
        <v>383</v>
      </c>
      <c r="B42">
        <v>46</v>
      </c>
      <c r="C42" t="s">
        <v>459</v>
      </c>
      <c r="D42" t="s">
        <v>466</v>
      </c>
      <c r="E42" t="s">
        <v>17</v>
      </c>
      <c r="F42" t="s">
        <v>35</v>
      </c>
      <c r="G42" t="s">
        <v>753</v>
      </c>
      <c r="I42">
        <v>1</v>
      </c>
      <c r="J42">
        <v>0</v>
      </c>
      <c r="M42">
        <v>0.3</v>
      </c>
      <c r="O42">
        <v>0</v>
      </c>
      <c r="P42">
        <v>1</v>
      </c>
      <c r="R42" t="s">
        <v>879</v>
      </c>
    </row>
    <row r="43" spans="1:18">
      <c r="A43">
        <v>411</v>
      </c>
      <c r="B43">
        <v>50</v>
      </c>
      <c r="C43" t="s">
        <v>490</v>
      </c>
      <c r="D43" t="s">
        <v>496</v>
      </c>
      <c r="E43" t="s">
        <v>12</v>
      </c>
      <c r="F43" t="s">
        <v>35</v>
      </c>
      <c r="G43" t="s">
        <v>753</v>
      </c>
      <c r="I43">
        <v>0</v>
      </c>
      <c r="J43">
        <v>1</v>
      </c>
      <c r="M43">
        <v>0.75</v>
      </c>
      <c r="O43">
        <v>1</v>
      </c>
      <c r="P43">
        <v>1</v>
      </c>
      <c r="R43" t="s">
        <v>880</v>
      </c>
    </row>
    <row r="44" spans="1:18">
      <c r="A44">
        <v>412</v>
      </c>
      <c r="B44">
        <v>50</v>
      </c>
      <c r="C44" t="s">
        <v>490</v>
      </c>
      <c r="D44" t="s">
        <v>497</v>
      </c>
      <c r="E44" t="s">
        <v>106</v>
      </c>
      <c r="F44" t="s">
        <v>35</v>
      </c>
      <c r="G44" t="s">
        <v>753</v>
      </c>
      <c r="I44">
        <v>0</v>
      </c>
      <c r="J44">
        <v>1</v>
      </c>
      <c r="M44">
        <v>0.75</v>
      </c>
      <c r="O44">
        <v>1</v>
      </c>
      <c r="P44">
        <v>1</v>
      </c>
      <c r="R44" t="s">
        <v>881</v>
      </c>
    </row>
    <row r="45" spans="1:18">
      <c r="A45">
        <v>413</v>
      </c>
      <c r="B45">
        <v>51</v>
      </c>
      <c r="C45" t="s">
        <v>498</v>
      </c>
      <c r="D45" t="s">
        <v>499</v>
      </c>
      <c r="E45" t="s">
        <v>23</v>
      </c>
      <c r="F45" t="s">
        <v>24</v>
      </c>
      <c r="G45" t="s">
        <v>753</v>
      </c>
      <c r="I45">
        <v>0</v>
      </c>
      <c r="J45">
        <v>1</v>
      </c>
      <c r="M45">
        <v>0.75</v>
      </c>
      <c r="O45">
        <v>1</v>
      </c>
      <c r="P45">
        <v>1</v>
      </c>
      <c r="R45" t="s">
        <v>882</v>
      </c>
    </row>
    <row r="46" spans="1:18">
      <c r="A46">
        <v>414</v>
      </c>
      <c r="B46">
        <v>51</v>
      </c>
      <c r="C46" t="s">
        <v>498</v>
      </c>
      <c r="D46" t="s">
        <v>500</v>
      </c>
      <c r="E46" t="s">
        <v>28</v>
      </c>
      <c r="F46" t="s">
        <v>24</v>
      </c>
      <c r="G46" t="s">
        <v>753</v>
      </c>
      <c r="I46">
        <v>0</v>
      </c>
      <c r="J46">
        <v>1</v>
      </c>
      <c r="M46">
        <v>2</v>
      </c>
      <c r="O46">
        <v>1</v>
      </c>
      <c r="P46">
        <v>1</v>
      </c>
      <c r="R46" t="s">
        <v>883</v>
      </c>
    </row>
    <row r="47" spans="1:18">
      <c r="A47">
        <v>419</v>
      </c>
      <c r="B47">
        <v>51</v>
      </c>
      <c r="C47" t="s">
        <v>498</v>
      </c>
      <c r="D47" t="s">
        <v>505</v>
      </c>
      <c r="E47" t="s">
        <v>17</v>
      </c>
      <c r="F47" t="s">
        <v>24</v>
      </c>
      <c r="G47" t="s">
        <v>753</v>
      </c>
      <c r="I47">
        <v>1</v>
      </c>
      <c r="J47">
        <v>0</v>
      </c>
      <c r="M47">
        <v>0.3</v>
      </c>
      <c r="O47">
        <v>1</v>
      </c>
      <c r="P47">
        <v>1</v>
      </c>
      <c r="R47" t="s">
        <v>884</v>
      </c>
    </row>
    <row r="48" spans="1:18">
      <c r="A48">
        <v>451</v>
      </c>
      <c r="B48">
        <v>56</v>
      </c>
      <c r="C48" t="s">
        <v>542</v>
      </c>
      <c r="D48" t="s">
        <v>544</v>
      </c>
      <c r="E48" t="s">
        <v>106</v>
      </c>
      <c r="F48" t="s">
        <v>35</v>
      </c>
      <c r="G48" t="s">
        <v>753</v>
      </c>
      <c r="I48">
        <v>0</v>
      </c>
      <c r="J48">
        <v>1</v>
      </c>
      <c r="M48">
        <v>0.75</v>
      </c>
      <c r="O48">
        <v>1</v>
      </c>
      <c r="P48">
        <v>1</v>
      </c>
      <c r="R48" t="s">
        <v>885</v>
      </c>
    </row>
    <row r="49" spans="1:18">
      <c r="A49">
        <v>457</v>
      </c>
      <c r="B49">
        <v>57</v>
      </c>
      <c r="C49" t="s">
        <v>550</v>
      </c>
      <c r="D49" t="s">
        <v>551</v>
      </c>
      <c r="E49" t="s">
        <v>294</v>
      </c>
      <c r="F49" t="s">
        <v>24</v>
      </c>
      <c r="G49" t="s">
        <v>753</v>
      </c>
      <c r="I49">
        <v>0</v>
      </c>
      <c r="J49">
        <v>1</v>
      </c>
      <c r="M49">
        <v>1.25</v>
      </c>
      <c r="O49">
        <v>1</v>
      </c>
      <c r="P49">
        <v>1</v>
      </c>
      <c r="R49" t="s">
        <v>886</v>
      </c>
    </row>
    <row r="50" spans="1:18">
      <c r="A50">
        <v>465</v>
      </c>
      <c r="B50">
        <v>58</v>
      </c>
      <c r="C50" t="s">
        <v>558</v>
      </c>
      <c r="D50" t="s">
        <v>560</v>
      </c>
      <c r="E50" t="s">
        <v>17</v>
      </c>
      <c r="F50" t="s">
        <v>18</v>
      </c>
      <c r="G50" t="s">
        <v>753</v>
      </c>
      <c r="I50">
        <v>1</v>
      </c>
      <c r="J50">
        <v>0</v>
      </c>
      <c r="M50">
        <v>0.3</v>
      </c>
      <c r="O50">
        <v>0</v>
      </c>
      <c r="P50">
        <v>1</v>
      </c>
      <c r="R50" t="s">
        <v>887</v>
      </c>
    </row>
    <row r="51" spans="1:18">
      <c r="A51">
        <v>466</v>
      </c>
      <c r="B51">
        <v>58</v>
      </c>
      <c r="C51" t="s">
        <v>558</v>
      </c>
      <c r="D51" t="s">
        <v>561</v>
      </c>
      <c r="E51" t="s">
        <v>17</v>
      </c>
      <c r="F51" t="s">
        <v>18</v>
      </c>
      <c r="G51" t="s">
        <v>753</v>
      </c>
      <c r="I51">
        <v>1</v>
      </c>
      <c r="J51">
        <v>0</v>
      </c>
      <c r="M51">
        <v>0.3</v>
      </c>
      <c r="O51">
        <v>0</v>
      </c>
      <c r="P51">
        <v>1</v>
      </c>
      <c r="R51" t="s">
        <v>888</v>
      </c>
    </row>
    <row r="52" spans="1:18">
      <c r="A52">
        <v>467</v>
      </c>
      <c r="B52">
        <v>58</v>
      </c>
      <c r="C52" t="s">
        <v>558</v>
      </c>
      <c r="D52" t="s">
        <v>562</v>
      </c>
      <c r="E52" t="s">
        <v>17</v>
      </c>
      <c r="F52" t="s">
        <v>18</v>
      </c>
      <c r="G52" t="s">
        <v>753</v>
      </c>
      <c r="I52">
        <v>1</v>
      </c>
      <c r="J52">
        <v>0</v>
      </c>
      <c r="M52">
        <v>0.3</v>
      </c>
      <c r="O52">
        <v>0</v>
      </c>
      <c r="P52">
        <v>1</v>
      </c>
      <c r="R52" t="s">
        <v>889</v>
      </c>
    </row>
    <row r="53" spans="1:18">
      <c r="A53">
        <v>471</v>
      </c>
      <c r="B53">
        <v>59</v>
      </c>
      <c r="C53" t="s">
        <v>565</v>
      </c>
      <c r="D53" t="s">
        <v>567</v>
      </c>
      <c r="E53" t="s">
        <v>17</v>
      </c>
      <c r="F53" t="s">
        <v>35</v>
      </c>
      <c r="G53" t="s">
        <v>753</v>
      </c>
      <c r="I53">
        <v>1</v>
      </c>
      <c r="J53">
        <v>0</v>
      </c>
      <c r="M53">
        <v>0.3</v>
      </c>
      <c r="O53">
        <v>0</v>
      </c>
      <c r="P53">
        <v>1</v>
      </c>
      <c r="R53" t="s">
        <v>890</v>
      </c>
    </row>
    <row r="54" spans="1:18">
      <c r="A54">
        <v>472</v>
      </c>
      <c r="B54">
        <v>59</v>
      </c>
      <c r="C54" t="s">
        <v>565</v>
      </c>
      <c r="D54" t="s">
        <v>568</v>
      </c>
      <c r="E54" t="s">
        <v>17</v>
      </c>
      <c r="F54" t="s">
        <v>35</v>
      </c>
      <c r="G54" t="s">
        <v>753</v>
      </c>
      <c r="I54">
        <v>1</v>
      </c>
      <c r="J54">
        <v>0</v>
      </c>
      <c r="M54">
        <v>0.3</v>
      </c>
      <c r="O54">
        <v>0</v>
      </c>
      <c r="P54">
        <v>1</v>
      </c>
      <c r="R54" t="s">
        <v>891</v>
      </c>
    </row>
    <row r="55" spans="1:18">
      <c r="A55">
        <v>497</v>
      </c>
      <c r="B55">
        <v>62</v>
      </c>
      <c r="C55" t="s">
        <v>590</v>
      </c>
      <c r="D55" t="s">
        <v>596</v>
      </c>
      <c r="E55" t="s">
        <v>64</v>
      </c>
      <c r="F55" t="s">
        <v>24</v>
      </c>
      <c r="G55" t="s">
        <v>753</v>
      </c>
      <c r="I55">
        <v>0</v>
      </c>
      <c r="J55">
        <v>1</v>
      </c>
      <c r="M55">
        <v>0.3</v>
      </c>
      <c r="O55">
        <v>1</v>
      </c>
      <c r="P55">
        <v>1</v>
      </c>
      <c r="R55" t="s">
        <v>892</v>
      </c>
    </row>
    <row r="56" spans="1:18">
      <c r="A56">
        <v>527</v>
      </c>
      <c r="B56">
        <v>67</v>
      </c>
      <c r="C56" t="s">
        <v>631</v>
      </c>
      <c r="D56" t="s">
        <v>632</v>
      </c>
      <c r="E56" t="s">
        <v>12</v>
      </c>
      <c r="F56" t="s">
        <v>24</v>
      </c>
      <c r="G56" t="s">
        <v>753</v>
      </c>
      <c r="I56">
        <v>0</v>
      </c>
      <c r="J56">
        <v>1</v>
      </c>
      <c r="M56">
        <v>2</v>
      </c>
      <c r="O56">
        <v>1</v>
      </c>
      <c r="P56">
        <v>1</v>
      </c>
      <c r="R56" t="s">
        <v>893</v>
      </c>
    </row>
    <row r="57" spans="1:18">
      <c r="A57">
        <v>529</v>
      </c>
      <c r="B57">
        <v>67</v>
      </c>
      <c r="C57" t="s">
        <v>631</v>
      </c>
      <c r="D57" t="s">
        <v>634</v>
      </c>
      <c r="E57" t="s">
        <v>12</v>
      </c>
      <c r="F57" t="s">
        <v>24</v>
      </c>
      <c r="G57" t="s">
        <v>753</v>
      </c>
      <c r="I57">
        <v>0</v>
      </c>
      <c r="J57">
        <v>1</v>
      </c>
      <c r="M57">
        <v>2</v>
      </c>
      <c r="O57">
        <v>1</v>
      </c>
      <c r="P57">
        <v>1</v>
      </c>
      <c r="R57" t="s">
        <v>894</v>
      </c>
    </row>
    <row r="58" spans="1:18">
      <c r="A58">
        <v>539</v>
      </c>
      <c r="B58">
        <v>68</v>
      </c>
      <c r="C58" t="s">
        <v>639</v>
      </c>
      <c r="D58" t="s">
        <v>645</v>
      </c>
      <c r="E58" t="s">
        <v>17</v>
      </c>
      <c r="F58" t="s">
        <v>18</v>
      </c>
      <c r="G58" t="s">
        <v>753</v>
      </c>
      <c r="I58">
        <v>1</v>
      </c>
      <c r="J58">
        <v>0</v>
      </c>
      <c r="M58">
        <v>0.3</v>
      </c>
      <c r="O58">
        <v>0</v>
      </c>
      <c r="P58">
        <v>1</v>
      </c>
      <c r="R58" t="s">
        <v>895</v>
      </c>
    </row>
    <row r="59" spans="1:18" ht="16" thickBot="1">
      <c r="A59" s="66">
        <v>624</v>
      </c>
      <c r="B59" s="66">
        <v>79</v>
      </c>
      <c r="C59" s="66" t="s">
        <v>732</v>
      </c>
      <c r="D59" s="66" t="s">
        <v>741</v>
      </c>
      <c r="E59" s="66" t="s">
        <v>742</v>
      </c>
      <c r="F59" s="67" t="s">
        <v>35</v>
      </c>
      <c r="G59" s="67" t="s">
        <v>753</v>
      </c>
      <c r="H59" s="66"/>
      <c r="I59" s="66">
        <v>0</v>
      </c>
      <c r="J59" s="66">
        <v>1</v>
      </c>
      <c r="K59" s="66"/>
      <c r="L59" s="66"/>
      <c r="M59" s="66">
        <v>0.3</v>
      </c>
      <c r="N59" s="66"/>
      <c r="O59" s="66">
        <v>0</v>
      </c>
      <c r="P59" s="66">
        <v>1</v>
      </c>
      <c r="Q59" s="66"/>
      <c r="R59" s="66" t="s">
        <v>896</v>
      </c>
    </row>
    <row r="60" spans="1:18">
      <c r="A60">
        <v>626</v>
      </c>
      <c r="B60" t="s">
        <v>900</v>
      </c>
      <c r="C60" t="s">
        <v>898</v>
      </c>
      <c r="D60" t="s">
        <v>838</v>
      </c>
      <c r="E60" t="s">
        <v>17</v>
      </c>
      <c r="F60" s="67" t="s">
        <v>24</v>
      </c>
      <c r="G60" s="67" t="s">
        <v>753</v>
      </c>
      <c r="I60" s="69">
        <v>1</v>
      </c>
      <c r="J60">
        <f>1-I60</f>
        <v>0</v>
      </c>
      <c r="M60">
        <v>0.3</v>
      </c>
      <c r="O60">
        <v>0</v>
      </c>
      <c r="P60">
        <v>1</v>
      </c>
    </row>
    <row r="61" spans="1:18" ht="16">
      <c r="A61" s="38">
        <v>331</v>
      </c>
      <c r="B61" s="38">
        <v>39</v>
      </c>
      <c r="C61" s="38" t="s">
        <v>401</v>
      </c>
      <c r="D61" t="s">
        <v>406</v>
      </c>
      <c r="E61" s="38" t="s">
        <v>17</v>
      </c>
      <c r="F61" s="68" t="s">
        <v>13</v>
      </c>
      <c r="G61" s="67" t="s">
        <v>753</v>
      </c>
      <c r="I61" s="38">
        <v>1</v>
      </c>
      <c r="J61">
        <f t="shared" ref="J61:J70" si="0">1-I61</f>
        <v>0</v>
      </c>
      <c r="M61">
        <v>0.3</v>
      </c>
      <c r="O61">
        <v>0</v>
      </c>
      <c r="P61">
        <v>1</v>
      </c>
    </row>
    <row r="62" spans="1:18" ht="16">
      <c r="A62" s="38">
        <v>322</v>
      </c>
      <c r="B62" s="38">
        <v>38</v>
      </c>
      <c r="C62" s="38" t="s">
        <v>392</v>
      </c>
      <c r="D62" t="s">
        <v>396</v>
      </c>
      <c r="E62" s="38" t="s">
        <v>17</v>
      </c>
      <c r="F62" s="68" t="s">
        <v>35</v>
      </c>
      <c r="G62" s="67" t="s">
        <v>753</v>
      </c>
      <c r="I62" s="69">
        <v>1</v>
      </c>
      <c r="J62">
        <f t="shared" si="0"/>
        <v>0</v>
      </c>
      <c r="M62">
        <v>0.3</v>
      </c>
      <c r="O62">
        <v>0</v>
      </c>
      <c r="P62">
        <v>1</v>
      </c>
    </row>
    <row r="63" spans="1:18" ht="16">
      <c r="A63" s="38">
        <v>323</v>
      </c>
      <c r="B63" s="38">
        <v>38</v>
      </c>
      <c r="C63" s="38" t="s">
        <v>392</v>
      </c>
      <c r="D63" t="s">
        <v>397</v>
      </c>
      <c r="E63" s="38" t="s">
        <v>17</v>
      </c>
      <c r="F63" s="68" t="s">
        <v>35</v>
      </c>
      <c r="G63" s="67" t="s">
        <v>753</v>
      </c>
      <c r="I63" s="69">
        <v>1</v>
      </c>
      <c r="J63">
        <f t="shared" si="0"/>
        <v>0</v>
      </c>
      <c r="M63">
        <v>0.3</v>
      </c>
      <c r="O63">
        <v>0</v>
      </c>
      <c r="P63">
        <v>1</v>
      </c>
    </row>
    <row r="64" spans="1:18" ht="16">
      <c r="A64" s="38">
        <v>627</v>
      </c>
      <c r="B64" t="s">
        <v>900</v>
      </c>
      <c r="C64" t="s">
        <v>898</v>
      </c>
      <c r="D64" t="s">
        <v>899</v>
      </c>
      <c r="E64" s="38" t="s">
        <v>17</v>
      </c>
      <c r="F64" s="68" t="s">
        <v>24</v>
      </c>
      <c r="G64" s="67" t="s">
        <v>753</v>
      </c>
      <c r="I64" s="69">
        <v>1</v>
      </c>
      <c r="J64">
        <f t="shared" si="0"/>
        <v>0</v>
      </c>
      <c r="M64">
        <v>0.3</v>
      </c>
      <c r="O64">
        <v>0</v>
      </c>
      <c r="P64">
        <v>1</v>
      </c>
    </row>
    <row r="65" spans="1:16" ht="16">
      <c r="A65" s="38">
        <v>388</v>
      </c>
      <c r="B65" s="38">
        <v>47</v>
      </c>
      <c r="C65" s="38" t="s">
        <v>468</v>
      </c>
      <c r="D65" t="s">
        <v>472</v>
      </c>
      <c r="E65" s="38" t="s">
        <v>17</v>
      </c>
      <c r="F65" s="68" t="s">
        <v>13</v>
      </c>
      <c r="G65" s="67" t="s">
        <v>753</v>
      </c>
      <c r="I65" s="69">
        <v>1</v>
      </c>
      <c r="J65">
        <f t="shared" si="0"/>
        <v>0</v>
      </c>
      <c r="M65">
        <v>0.3</v>
      </c>
      <c r="O65">
        <v>0</v>
      </c>
      <c r="P65">
        <v>1</v>
      </c>
    </row>
    <row r="66" spans="1:16" ht="16">
      <c r="A66" s="38">
        <v>433</v>
      </c>
      <c r="B66" s="38">
        <v>53</v>
      </c>
      <c r="C66" s="38" t="s">
        <v>515</v>
      </c>
      <c r="D66" t="s">
        <v>521</v>
      </c>
      <c r="E66" s="38" t="s">
        <v>17</v>
      </c>
      <c r="F66" s="68" t="s">
        <v>35</v>
      </c>
      <c r="G66" s="67" t="s">
        <v>753</v>
      </c>
      <c r="I66" s="69">
        <v>1</v>
      </c>
      <c r="J66">
        <f t="shared" si="0"/>
        <v>0</v>
      </c>
      <c r="M66">
        <v>0.3</v>
      </c>
      <c r="O66">
        <v>0</v>
      </c>
      <c r="P66">
        <v>1</v>
      </c>
    </row>
    <row r="67" spans="1:16" ht="16">
      <c r="A67" s="38">
        <v>220</v>
      </c>
      <c r="B67" s="38">
        <v>24</v>
      </c>
      <c r="C67" s="38" t="s">
        <v>276</v>
      </c>
      <c r="D67" t="s">
        <v>278</v>
      </c>
      <c r="E67" s="38" t="s">
        <v>28</v>
      </c>
      <c r="F67" s="68" t="s">
        <v>35</v>
      </c>
      <c r="G67" s="67" t="s">
        <v>753</v>
      </c>
      <c r="I67" s="69">
        <v>0</v>
      </c>
      <c r="J67">
        <f t="shared" si="0"/>
        <v>1</v>
      </c>
      <c r="M67">
        <v>1.5</v>
      </c>
      <c r="O67">
        <v>1</v>
      </c>
      <c r="P67">
        <v>1</v>
      </c>
    </row>
    <row r="68" spans="1:16">
      <c r="A68">
        <v>272</v>
      </c>
      <c r="B68">
        <v>31</v>
      </c>
      <c r="C68" t="s">
        <v>332</v>
      </c>
      <c r="D68" t="s">
        <v>338</v>
      </c>
      <c r="E68" t="s">
        <v>17</v>
      </c>
      <c r="F68" s="67" t="s">
        <v>24</v>
      </c>
      <c r="G68" s="67" t="s">
        <v>753</v>
      </c>
      <c r="I68" s="69">
        <v>1</v>
      </c>
      <c r="J68">
        <f t="shared" si="0"/>
        <v>0</v>
      </c>
      <c r="M68">
        <v>0.3</v>
      </c>
      <c r="O68">
        <v>0</v>
      </c>
      <c r="P68">
        <v>1</v>
      </c>
    </row>
    <row r="69" spans="1:16" ht="16">
      <c r="A69" s="38">
        <v>204</v>
      </c>
      <c r="B69" s="38">
        <v>21</v>
      </c>
      <c r="C69" s="38" t="s">
        <v>252</v>
      </c>
      <c r="D69" t="s">
        <v>259</v>
      </c>
      <c r="E69" s="38" t="s">
        <v>17</v>
      </c>
      <c r="F69" s="68" t="s">
        <v>24</v>
      </c>
      <c r="G69" s="67" t="s">
        <v>753</v>
      </c>
      <c r="I69" s="69">
        <v>1</v>
      </c>
      <c r="J69">
        <f t="shared" si="0"/>
        <v>0</v>
      </c>
      <c r="M69">
        <v>0.3</v>
      </c>
      <c r="O69">
        <v>0</v>
      </c>
      <c r="P69">
        <v>1</v>
      </c>
    </row>
    <row r="70" spans="1:16" ht="16">
      <c r="A70" s="38">
        <v>278</v>
      </c>
      <c r="B70" s="38">
        <v>32</v>
      </c>
      <c r="C70" s="38" t="s">
        <v>340</v>
      </c>
      <c r="D70" t="s">
        <v>345</v>
      </c>
      <c r="E70" s="38" t="s">
        <v>17</v>
      </c>
      <c r="F70" s="68" t="s">
        <v>24</v>
      </c>
      <c r="G70" s="67" t="s">
        <v>753</v>
      </c>
      <c r="I70" s="69">
        <v>1</v>
      </c>
      <c r="J70">
        <f t="shared" si="0"/>
        <v>0</v>
      </c>
      <c r="M70">
        <v>0.3</v>
      </c>
      <c r="O70">
        <v>0</v>
      </c>
      <c r="P70">
        <v>1</v>
      </c>
    </row>
    <row r="71" spans="1:16">
      <c r="F71" s="67"/>
      <c r="G71" s="67"/>
    </row>
  </sheetData>
  <autoFilter ref="A1:P59" xr:uid="{462326BD-B4D4-DD49-85A3-89A2F8831CEF}"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C74E-0360-964C-AB2C-8F20CF2EC4E8}">
  <dimension ref="A1:P14"/>
  <sheetViews>
    <sheetView tabSelected="1" workbookViewId="0">
      <selection activeCell="G22" sqref="G22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745</v>
      </c>
      <c r="H1" t="s">
        <v>746</v>
      </c>
      <c r="I1" t="s">
        <v>747</v>
      </c>
      <c r="J1" t="s">
        <v>748</v>
      </c>
      <c r="K1" t="s">
        <v>749</v>
      </c>
      <c r="L1" t="s">
        <v>750</v>
      </c>
      <c r="M1" t="s">
        <v>7</v>
      </c>
      <c r="N1" t="s">
        <v>751</v>
      </c>
      <c r="O1" t="s">
        <v>14</v>
      </c>
      <c r="P1" t="s">
        <v>753</v>
      </c>
    </row>
    <row r="2" spans="1:16" ht="16">
      <c r="A2" s="38">
        <v>204</v>
      </c>
      <c r="B2" s="38">
        <v>21</v>
      </c>
      <c r="C2" s="38" t="s">
        <v>252</v>
      </c>
      <c r="D2" t="s">
        <v>259</v>
      </c>
      <c r="E2" s="38" t="s">
        <v>17</v>
      </c>
      <c r="F2" s="68" t="s">
        <v>24</v>
      </c>
      <c r="G2" s="67" t="s">
        <v>753</v>
      </c>
      <c r="I2" s="69">
        <v>1</v>
      </c>
      <c r="J2">
        <f>1-I2</f>
        <v>0</v>
      </c>
      <c r="M2">
        <v>0.3</v>
      </c>
      <c r="O2">
        <v>0</v>
      </c>
      <c r="P2">
        <v>1</v>
      </c>
    </row>
    <row r="3" spans="1:16" ht="16">
      <c r="A3" s="38">
        <v>220</v>
      </c>
      <c r="B3" s="38">
        <v>24</v>
      </c>
      <c r="C3" s="38" t="s">
        <v>276</v>
      </c>
      <c r="D3" t="s">
        <v>278</v>
      </c>
      <c r="E3" s="38" t="s">
        <v>28</v>
      </c>
      <c r="F3" s="68" t="s">
        <v>35</v>
      </c>
      <c r="G3" s="67" t="s">
        <v>753</v>
      </c>
      <c r="I3" s="69">
        <v>0</v>
      </c>
      <c r="J3">
        <f>1-I3</f>
        <v>1</v>
      </c>
      <c r="M3">
        <v>1.5</v>
      </c>
      <c r="O3">
        <v>1</v>
      </c>
      <c r="P3">
        <v>1</v>
      </c>
    </row>
    <row r="4" spans="1:16">
      <c r="A4">
        <v>272</v>
      </c>
      <c r="B4">
        <v>31</v>
      </c>
      <c r="C4" t="s">
        <v>332</v>
      </c>
      <c r="D4" t="s">
        <v>338</v>
      </c>
      <c r="E4" t="s">
        <v>17</v>
      </c>
      <c r="F4" s="67" t="s">
        <v>24</v>
      </c>
      <c r="G4" s="67" t="s">
        <v>753</v>
      </c>
      <c r="I4" s="69">
        <v>1</v>
      </c>
      <c r="J4">
        <f>1-I4</f>
        <v>0</v>
      </c>
      <c r="M4">
        <v>0.3</v>
      </c>
      <c r="O4">
        <v>0</v>
      </c>
      <c r="P4">
        <v>1</v>
      </c>
    </row>
    <row r="5" spans="1:16" ht="16">
      <c r="A5" s="38">
        <v>278</v>
      </c>
      <c r="B5" s="38">
        <v>32</v>
      </c>
      <c r="C5" s="38" t="s">
        <v>340</v>
      </c>
      <c r="D5" t="s">
        <v>345</v>
      </c>
      <c r="E5" s="38" t="s">
        <v>17</v>
      </c>
      <c r="F5" s="68" t="s">
        <v>24</v>
      </c>
      <c r="G5" s="67" t="s">
        <v>753</v>
      </c>
      <c r="I5" s="69">
        <v>1</v>
      </c>
      <c r="J5">
        <f>1-I5</f>
        <v>0</v>
      </c>
      <c r="M5">
        <v>0.3</v>
      </c>
      <c r="O5">
        <v>0</v>
      </c>
      <c r="P5">
        <v>1</v>
      </c>
    </row>
    <row r="6" spans="1:16" ht="16">
      <c r="A6" s="38">
        <v>322</v>
      </c>
      <c r="B6" s="38">
        <v>38</v>
      </c>
      <c r="C6" s="38" t="s">
        <v>392</v>
      </c>
      <c r="D6" t="s">
        <v>396</v>
      </c>
      <c r="E6" s="38" t="s">
        <v>17</v>
      </c>
      <c r="F6" s="68" t="s">
        <v>35</v>
      </c>
      <c r="G6" s="67" t="s">
        <v>753</v>
      </c>
      <c r="I6" s="69">
        <v>1</v>
      </c>
      <c r="J6">
        <f>1-I6</f>
        <v>0</v>
      </c>
      <c r="M6">
        <v>0.3</v>
      </c>
      <c r="O6">
        <v>0</v>
      </c>
      <c r="P6">
        <v>1</v>
      </c>
    </row>
    <row r="7" spans="1:16" ht="16">
      <c r="A7" s="38">
        <v>323</v>
      </c>
      <c r="B7" s="38">
        <v>38</v>
      </c>
      <c r="C7" s="38" t="s">
        <v>392</v>
      </c>
      <c r="D7" t="s">
        <v>397</v>
      </c>
      <c r="E7" s="38" t="s">
        <v>17</v>
      </c>
      <c r="F7" s="68" t="s">
        <v>35</v>
      </c>
      <c r="G7" s="67" t="s">
        <v>753</v>
      </c>
      <c r="I7" s="69">
        <v>1</v>
      </c>
      <c r="J7">
        <f>1-I7</f>
        <v>0</v>
      </c>
      <c r="M7">
        <v>0.3</v>
      </c>
      <c r="O7">
        <v>0</v>
      </c>
      <c r="P7">
        <v>1</v>
      </c>
    </row>
    <row r="8" spans="1:16" ht="16">
      <c r="A8" s="38">
        <v>331</v>
      </c>
      <c r="B8" s="38">
        <v>39</v>
      </c>
      <c r="C8" s="38" t="s">
        <v>401</v>
      </c>
      <c r="D8" t="s">
        <v>406</v>
      </c>
      <c r="E8" s="38" t="s">
        <v>17</v>
      </c>
      <c r="F8" s="68" t="s">
        <v>13</v>
      </c>
      <c r="G8" s="67" t="s">
        <v>753</v>
      </c>
      <c r="I8" s="38">
        <v>1</v>
      </c>
      <c r="J8">
        <f>1-I8</f>
        <v>0</v>
      </c>
      <c r="M8">
        <v>0.3</v>
      </c>
      <c r="O8">
        <v>0</v>
      </c>
      <c r="P8">
        <v>1</v>
      </c>
    </row>
    <row r="9" spans="1:16" ht="16">
      <c r="A9" s="38">
        <v>388</v>
      </c>
      <c r="B9" s="38">
        <v>47</v>
      </c>
      <c r="C9" s="38" t="s">
        <v>468</v>
      </c>
      <c r="D9" t="s">
        <v>472</v>
      </c>
      <c r="E9" s="38" t="s">
        <v>17</v>
      </c>
      <c r="F9" s="68" t="s">
        <v>13</v>
      </c>
      <c r="G9" s="67" t="s">
        <v>753</v>
      </c>
      <c r="I9" s="69">
        <v>1</v>
      </c>
      <c r="J9">
        <f>1-I9</f>
        <v>0</v>
      </c>
      <c r="M9">
        <v>0.3</v>
      </c>
      <c r="O9">
        <v>0</v>
      </c>
      <c r="P9">
        <v>1</v>
      </c>
    </row>
    <row r="10" spans="1:16" ht="16">
      <c r="A10" s="38">
        <v>433</v>
      </c>
      <c r="B10" s="38">
        <v>53</v>
      </c>
      <c r="C10" s="38" t="s">
        <v>515</v>
      </c>
      <c r="D10" t="s">
        <v>521</v>
      </c>
      <c r="E10" s="38" t="s">
        <v>17</v>
      </c>
      <c r="F10" s="68" t="s">
        <v>35</v>
      </c>
      <c r="G10" s="67" t="s">
        <v>753</v>
      </c>
      <c r="I10" s="69">
        <v>1</v>
      </c>
      <c r="J10">
        <f>1-I10</f>
        <v>0</v>
      </c>
      <c r="M10">
        <v>0.3</v>
      </c>
      <c r="O10">
        <v>0</v>
      </c>
      <c r="P10">
        <v>1</v>
      </c>
    </row>
    <row r="11" spans="1:16">
      <c r="A11">
        <v>626</v>
      </c>
      <c r="B11" t="s">
        <v>900</v>
      </c>
      <c r="C11" t="s">
        <v>898</v>
      </c>
      <c r="D11" t="s">
        <v>838</v>
      </c>
      <c r="E11" t="s">
        <v>17</v>
      </c>
      <c r="F11" s="67" t="s">
        <v>24</v>
      </c>
      <c r="G11" s="67" t="s">
        <v>753</v>
      </c>
      <c r="I11" s="69">
        <v>1</v>
      </c>
      <c r="J11">
        <f>1-I11</f>
        <v>0</v>
      </c>
      <c r="M11">
        <v>0.3</v>
      </c>
      <c r="O11">
        <v>0</v>
      </c>
      <c r="P11">
        <v>1</v>
      </c>
    </row>
    <row r="12" spans="1:16" ht="16">
      <c r="A12" s="38">
        <v>627</v>
      </c>
      <c r="B12" t="s">
        <v>900</v>
      </c>
      <c r="C12" t="s">
        <v>898</v>
      </c>
      <c r="D12" t="s">
        <v>899</v>
      </c>
      <c r="E12" s="38" t="s">
        <v>17</v>
      </c>
      <c r="F12" s="68" t="s">
        <v>24</v>
      </c>
      <c r="G12" s="67" t="s">
        <v>753</v>
      </c>
      <c r="I12" s="69">
        <v>1</v>
      </c>
      <c r="J12">
        <f>1-I12</f>
        <v>0</v>
      </c>
      <c r="M12">
        <v>0.3</v>
      </c>
      <c r="O12">
        <v>0</v>
      </c>
      <c r="P12">
        <v>1</v>
      </c>
    </row>
    <row r="13" spans="1:16" ht="16">
      <c r="A13" s="38">
        <v>628</v>
      </c>
      <c r="B13" t="s">
        <v>900</v>
      </c>
      <c r="C13" t="s">
        <v>898</v>
      </c>
      <c r="D13" t="s">
        <v>901</v>
      </c>
      <c r="E13" s="38" t="s">
        <v>17</v>
      </c>
      <c r="F13" s="38" t="s">
        <v>18</v>
      </c>
      <c r="G13" s="67" t="s">
        <v>753</v>
      </c>
      <c r="I13" s="69">
        <v>1</v>
      </c>
      <c r="J13">
        <f>1-I13</f>
        <v>0</v>
      </c>
      <c r="M13">
        <v>0.3</v>
      </c>
      <c r="O13">
        <v>0</v>
      </c>
      <c r="P13">
        <v>1</v>
      </c>
    </row>
    <row r="14" spans="1:16" ht="16">
      <c r="A14" s="38">
        <v>629</v>
      </c>
      <c r="B14" t="s">
        <v>900</v>
      </c>
      <c r="C14" t="s">
        <v>898</v>
      </c>
      <c r="D14" t="s">
        <v>902</v>
      </c>
      <c r="E14" s="38" t="s">
        <v>17</v>
      </c>
      <c r="F14" s="38" t="s">
        <v>18</v>
      </c>
      <c r="G14" s="67" t="s">
        <v>753</v>
      </c>
      <c r="I14" s="69">
        <v>1</v>
      </c>
      <c r="J14">
        <f>1-I14</f>
        <v>0</v>
      </c>
      <c r="M14">
        <v>0.3</v>
      </c>
      <c r="O14">
        <v>0</v>
      </c>
      <c r="P14">
        <v>1</v>
      </c>
    </row>
  </sheetData>
  <autoFilter ref="A1:P12" xr:uid="{3C2BC74E-0360-964C-AB2C-8F20CF2EC4E8}">
    <sortState xmlns:xlrd2="http://schemas.microsoft.com/office/spreadsheetml/2017/richdata2" ref="A2:P12">
      <sortCondition ref="A1:A1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5C98-D62C-4D64-B82E-23634F1C0660}">
  <dimension ref="A1:Q626"/>
  <sheetViews>
    <sheetView workbookViewId="0">
      <pane ySplit="1" topLeftCell="A2" activePane="bottomLeft" state="frozen"/>
      <selection activeCell="Q19" sqref="Q19"/>
      <selection pane="bottomLeft" activeCell="H1" sqref="H1:J1048576"/>
    </sheetView>
  </sheetViews>
  <sheetFormatPr baseColWidth="10" defaultColWidth="8.83203125" defaultRowHeight="15"/>
  <cols>
    <col min="1" max="1" width="9.1640625" style="3" customWidth="1"/>
    <col min="2" max="2" width="12.1640625" style="3" bestFit="1" customWidth="1"/>
    <col min="3" max="3" width="10.33203125" style="3" bestFit="1" customWidth="1"/>
    <col min="4" max="4" width="24.5" style="3" bestFit="1" customWidth="1"/>
    <col min="5" max="5" width="12.83203125" style="3" bestFit="1" customWidth="1"/>
    <col min="6" max="6" width="24.5" style="3" customWidth="1"/>
    <col min="7" max="7" width="11.5" style="3" customWidth="1"/>
    <col min="8" max="8" width="13.83203125" style="3" hidden="1" customWidth="1"/>
    <col min="9" max="9" width="11.5" style="3" hidden="1" customWidth="1"/>
    <col min="10" max="10" width="13.83203125" style="3" hidden="1" customWidth="1"/>
    <col min="11" max="11" width="8.83203125" style="3" customWidth="1"/>
    <col min="12" max="12" width="9.1640625" style="3"/>
    <col min="13" max="13" width="26.1640625" style="3" customWidth="1"/>
    <col min="14" max="14" width="9.1640625" style="3" hidden="1" customWidth="1"/>
    <col min="15" max="15" width="9.1640625" style="3"/>
    <col min="16" max="16" width="12" style="3" hidden="1" customWidth="1"/>
    <col min="17" max="17" width="31.5" style="3" hidden="1" customWidth="1"/>
  </cols>
  <sheetData>
    <row r="1" spans="1:17" ht="16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744</v>
      </c>
      <c r="G1" s="27" t="s">
        <v>745</v>
      </c>
      <c r="H1" s="1" t="s">
        <v>746</v>
      </c>
      <c r="I1" s="1" t="s">
        <v>747</v>
      </c>
      <c r="J1" s="1" t="s">
        <v>748</v>
      </c>
      <c r="K1" s="26" t="s">
        <v>749</v>
      </c>
      <c r="L1" s="26" t="s">
        <v>750</v>
      </c>
      <c r="M1" s="26" t="s">
        <v>7</v>
      </c>
      <c r="N1" s="26" t="s">
        <v>751</v>
      </c>
      <c r="O1" s="26" t="s">
        <v>14</v>
      </c>
      <c r="P1" s="28" t="s">
        <v>8</v>
      </c>
      <c r="Q1" s="26" t="s">
        <v>9</v>
      </c>
    </row>
    <row r="2" spans="1:17" ht="16">
      <c r="A2" s="28">
        <v>1</v>
      </c>
      <c r="B2" s="28">
        <v>1</v>
      </c>
      <c r="C2" s="28" t="s">
        <v>10</v>
      </c>
      <c r="D2" s="3" t="s">
        <v>11</v>
      </c>
      <c r="E2" s="28" t="s">
        <v>12</v>
      </c>
      <c r="F2" s="28" t="s">
        <v>13</v>
      </c>
      <c r="G2" s="28" t="s">
        <v>752</v>
      </c>
      <c r="H2" s="1"/>
      <c r="I2" s="1">
        <f>IF(E2="India", 1, 0)</f>
        <v>0</v>
      </c>
      <c r="J2" s="1">
        <f t="shared" ref="J2:J39" si="0">1-I2</f>
        <v>1</v>
      </c>
      <c r="M2" s="3">
        <v>2</v>
      </c>
      <c r="O2" s="3">
        <f t="shared" ref="O2:O39" si="1">IF(P2="Capped", 1, 0)</f>
        <v>1</v>
      </c>
      <c r="P2" s="28" t="s">
        <v>14</v>
      </c>
      <c r="Q2" s="28" t="s">
        <v>15</v>
      </c>
    </row>
    <row r="3" spans="1:17" ht="16">
      <c r="A3" s="28">
        <v>2</v>
      </c>
      <c r="B3" s="28">
        <v>1</v>
      </c>
      <c r="C3" s="28" t="s">
        <v>10</v>
      </c>
      <c r="D3" s="3" t="s">
        <v>16</v>
      </c>
      <c r="E3" s="28" t="s">
        <v>17</v>
      </c>
      <c r="F3" s="28" t="s">
        <v>18</v>
      </c>
      <c r="G3" s="28" t="s">
        <v>752</v>
      </c>
      <c r="H3" s="1"/>
      <c r="I3" s="1">
        <f t="shared" ref="I3:I66" si="2">IF(E3="India", 1, 0)</f>
        <v>1</v>
      </c>
      <c r="J3" s="1">
        <f t="shared" si="0"/>
        <v>0</v>
      </c>
      <c r="M3" s="3">
        <v>2</v>
      </c>
      <c r="O3" s="3">
        <f t="shared" si="1"/>
        <v>1</v>
      </c>
      <c r="P3" s="28" t="s">
        <v>14</v>
      </c>
      <c r="Q3" s="28" t="s">
        <v>19</v>
      </c>
    </row>
    <row r="4" spans="1:17" ht="16">
      <c r="A4" s="28">
        <v>3</v>
      </c>
      <c r="B4" s="28">
        <v>1</v>
      </c>
      <c r="C4" s="28" t="s">
        <v>10</v>
      </c>
      <c r="D4" s="3" t="s">
        <v>20</v>
      </c>
      <c r="E4" s="28" t="s">
        <v>17</v>
      </c>
      <c r="F4" s="28" t="s">
        <v>18</v>
      </c>
      <c r="G4" s="28" t="s">
        <v>752</v>
      </c>
      <c r="H4" s="1"/>
      <c r="I4" s="1">
        <f t="shared" si="2"/>
        <v>1</v>
      </c>
      <c r="J4" s="1">
        <f t="shared" si="0"/>
        <v>0</v>
      </c>
      <c r="M4" s="3">
        <v>2</v>
      </c>
      <c r="O4" s="3">
        <f t="shared" si="1"/>
        <v>1</v>
      </c>
      <c r="P4" s="28" t="s">
        <v>14</v>
      </c>
      <c r="Q4" s="28" t="s">
        <v>21</v>
      </c>
    </row>
    <row r="5" spans="1:17" ht="16">
      <c r="A5" s="28">
        <v>4</v>
      </c>
      <c r="B5" s="28">
        <v>1</v>
      </c>
      <c r="C5" s="28" t="s">
        <v>10</v>
      </c>
      <c r="D5" s="3" t="s">
        <v>22</v>
      </c>
      <c r="E5" s="28" t="s">
        <v>23</v>
      </c>
      <c r="F5" s="28" t="s">
        <v>24</v>
      </c>
      <c r="G5" s="28" t="s">
        <v>752</v>
      </c>
      <c r="H5" s="1"/>
      <c r="I5" s="1">
        <f t="shared" si="2"/>
        <v>0</v>
      </c>
      <c r="J5" s="1">
        <f t="shared" si="0"/>
        <v>1</v>
      </c>
      <c r="M5" s="3">
        <v>2</v>
      </c>
      <c r="O5" s="3">
        <f t="shared" si="1"/>
        <v>1</v>
      </c>
      <c r="P5" s="28" t="s">
        <v>14</v>
      </c>
      <c r="Q5" s="28" t="s">
        <v>25</v>
      </c>
    </row>
    <row r="6" spans="1:17" ht="16">
      <c r="A6" s="28">
        <v>5</v>
      </c>
      <c r="B6" s="28">
        <v>1</v>
      </c>
      <c r="C6" s="28" t="s">
        <v>10</v>
      </c>
      <c r="D6" s="3" t="s">
        <v>26</v>
      </c>
      <c r="E6" s="28" t="s">
        <v>17</v>
      </c>
      <c r="F6" s="28" t="s">
        <v>24</v>
      </c>
      <c r="G6" s="28" t="s">
        <v>752</v>
      </c>
      <c r="H6" s="1"/>
      <c r="I6" s="1">
        <f t="shared" si="2"/>
        <v>1</v>
      </c>
      <c r="J6" s="1">
        <f t="shared" si="0"/>
        <v>0</v>
      </c>
      <c r="M6" s="3">
        <v>2</v>
      </c>
      <c r="O6" s="3">
        <f t="shared" si="1"/>
        <v>1</v>
      </c>
      <c r="P6" s="28" t="s">
        <v>14</v>
      </c>
      <c r="Q6" s="28" t="s">
        <v>25</v>
      </c>
    </row>
    <row r="7" spans="1:17" ht="16">
      <c r="A7" s="28">
        <v>6</v>
      </c>
      <c r="B7" s="28">
        <v>1</v>
      </c>
      <c r="C7" s="28" t="s">
        <v>10</v>
      </c>
      <c r="D7" s="3" t="s">
        <v>27</v>
      </c>
      <c r="E7" s="28" t="s">
        <v>28</v>
      </c>
      <c r="F7" s="28" t="s">
        <v>24</v>
      </c>
      <c r="G7" s="28" t="s">
        <v>752</v>
      </c>
      <c r="H7" s="1"/>
      <c r="I7" s="1">
        <f t="shared" si="2"/>
        <v>0</v>
      </c>
      <c r="J7" s="1">
        <f t="shared" si="0"/>
        <v>1</v>
      </c>
      <c r="M7" s="3">
        <v>2</v>
      </c>
      <c r="O7" s="3">
        <f t="shared" si="1"/>
        <v>1</v>
      </c>
      <c r="P7" s="28" t="s">
        <v>14</v>
      </c>
      <c r="Q7" s="28" t="s">
        <v>19</v>
      </c>
    </row>
    <row r="8" spans="1:17" ht="16">
      <c r="A8" s="28">
        <v>7</v>
      </c>
      <c r="B8" s="1">
        <v>1</v>
      </c>
      <c r="C8" s="1" t="s">
        <v>10</v>
      </c>
      <c r="D8" s="1" t="s">
        <v>29</v>
      </c>
      <c r="E8" s="1" t="s">
        <v>17</v>
      </c>
      <c r="F8" s="1" t="s">
        <v>24</v>
      </c>
      <c r="G8" s="28" t="s">
        <v>752</v>
      </c>
      <c r="H8" s="1"/>
      <c r="I8" s="1">
        <f t="shared" si="2"/>
        <v>1</v>
      </c>
      <c r="J8" s="1">
        <f t="shared" si="0"/>
        <v>0</v>
      </c>
      <c r="M8" s="3">
        <v>2</v>
      </c>
      <c r="O8" s="3">
        <f t="shared" si="1"/>
        <v>1</v>
      </c>
      <c r="P8" s="28" t="s">
        <v>14</v>
      </c>
      <c r="Q8" s="3" t="s">
        <v>30</v>
      </c>
    </row>
    <row r="9" spans="1:17" ht="16">
      <c r="A9" s="28">
        <v>8</v>
      </c>
      <c r="B9" s="1">
        <v>1</v>
      </c>
      <c r="C9" s="1" t="s">
        <v>10</v>
      </c>
      <c r="D9" s="1" t="s">
        <v>31</v>
      </c>
      <c r="E9" s="1" t="s">
        <v>17</v>
      </c>
      <c r="F9" s="1" t="s">
        <v>18</v>
      </c>
      <c r="G9" s="28" t="s">
        <v>752</v>
      </c>
      <c r="H9" s="1"/>
      <c r="I9" s="1">
        <f t="shared" si="2"/>
        <v>1</v>
      </c>
      <c r="J9" s="1">
        <f t="shared" si="0"/>
        <v>0</v>
      </c>
      <c r="M9" s="3">
        <v>2</v>
      </c>
      <c r="O9" s="3">
        <f t="shared" si="1"/>
        <v>1</v>
      </c>
      <c r="P9" s="28" t="s">
        <v>14</v>
      </c>
      <c r="Q9" s="3" t="s">
        <v>30</v>
      </c>
    </row>
    <row r="10" spans="1:17" ht="16">
      <c r="A10" s="28">
        <v>9</v>
      </c>
      <c r="B10" s="1">
        <v>1</v>
      </c>
      <c r="C10" s="1" t="s">
        <v>10</v>
      </c>
      <c r="D10" s="1" t="s">
        <v>32</v>
      </c>
      <c r="E10" s="1" t="s">
        <v>17</v>
      </c>
      <c r="F10" s="1" t="s">
        <v>18</v>
      </c>
      <c r="G10" s="28" t="s">
        <v>752</v>
      </c>
      <c r="H10" s="1"/>
      <c r="I10" s="1">
        <f t="shared" si="2"/>
        <v>1</v>
      </c>
      <c r="J10" s="1">
        <f t="shared" si="0"/>
        <v>0</v>
      </c>
      <c r="M10" s="3">
        <v>2</v>
      </c>
      <c r="O10" s="3">
        <f t="shared" si="1"/>
        <v>1</v>
      </c>
      <c r="P10" s="28" t="s">
        <v>14</v>
      </c>
      <c r="Q10" s="3" t="s">
        <v>33</v>
      </c>
    </row>
    <row r="11" spans="1:17" ht="16">
      <c r="A11" s="28">
        <v>10</v>
      </c>
      <c r="B11" s="1">
        <v>1</v>
      </c>
      <c r="C11" s="1" t="s">
        <v>10</v>
      </c>
      <c r="D11" s="1" t="s">
        <v>34</v>
      </c>
      <c r="E11" s="1" t="s">
        <v>17</v>
      </c>
      <c r="F11" s="1" t="s">
        <v>35</v>
      </c>
      <c r="G11" s="28" t="s">
        <v>752</v>
      </c>
      <c r="H11" s="1"/>
      <c r="I11" s="1">
        <f t="shared" si="2"/>
        <v>1</v>
      </c>
      <c r="J11" s="1">
        <f t="shared" si="0"/>
        <v>0</v>
      </c>
      <c r="M11" s="3">
        <v>2</v>
      </c>
      <c r="O11" s="3">
        <f t="shared" si="1"/>
        <v>1</v>
      </c>
      <c r="P11" s="28" t="s">
        <v>14</v>
      </c>
      <c r="Q11" s="3" t="s">
        <v>33</v>
      </c>
    </row>
    <row r="12" spans="1:17" ht="16">
      <c r="A12" s="28">
        <v>11</v>
      </c>
      <c r="B12" s="1">
        <v>1</v>
      </c>
      <c r="C12" s="1" t="s">
        <v>10</v>
      </c>
      <c r="D12" s="1" t="s">
        <v>36</v>
      </c>
      <c r="E12" s="1" t="s">
        <v>23</v>
      </c>
      <c r="F12" s="1" t="s">
        <v>13</v>
      </c>
      <c r="G12" s="28" t="s">
        <v>752</v>
      </c>
      <c r="H12" s="1"/>
      <c r="I12" s="1">
        <f t="shared" si="2"/>
        <v>0</v>
      </c>
      <c r="J12" s="1">
        <f t="shared" si="0"/>
        <v>1</v>
      </c>
      <c r="M12" s="3">
        <v>2</v>
      </c>
      <c r="O12" s="3">
        <f t="shared" si="1"/>
        <v>1</v>
      </c>
      <c r="P12" s="28" t="s">
        <v>14</v>
      </c>
      <c r="Q12" s="3" t="s">
        <v>37</v>
      </c>
    </row>
    <row r="13" spans="1:17" ht="16">
      <c r="A13" s="28">
        <v>12</v>
      </c>
      <c r="B13" s="1">
        <v>1</v>
      </c>
      <c r="C13" s="1" t="s">
        <v>10</v>
      </c>
      <c r="D13" s="1" t="s">
        <v>38</v>
      </c>
      <c r="E13" s="1" t="s">
        <v>28</v>
      </c>
      <c r="F13" s="1" t="s">
        <v>35</v>
      </c>
      <c r="G13" s="28" t="s">
        <v>752</v>
      </c>
      <c r="H13" s="1"/>
      <c r="I13" s="1">
        <f t="shared" si="2"/>
        <v>0</v>
      </c>
      <c r="J13" s="1">
        <f t="shared" si="0"/>
        <v>1</v>
      </c>
      <c r="M13" s="3">
        <v>2</v>
      </c>
      <c r="O13" s="3">
        <f t="shared" si="1"/>
        <v>1</v>
      </c>
      <c r="P13" s="28" t="s">
        <v>14</v>
      </c>
      <c r="Q13" s="3" t="s">
        <v>37</v>
      </c>
    </row>
    <row r="14" spans="1:17" ht="16">
      <c r="A14" s="28">
        <v>13</v>
      </c>
      <c r="B14" s="1">
        <v>1</v>
      </c>
      <c r="C14" s="1" t="s">
        <v>10</v>
      </c>
      <c r="D14" s="1" t="s">
        <v>39</v>
      </c>
      <c r="E14" s="1" t="s">
        <v>17</v>
      </c>
      <c r="F14" s="1" t="s">
        <v>18</v>
      </c>
      <c r="G14" s="28" t="s">
        <v>752</v>
      </c>
      <c r="H14" s="1"/>
      <c r="I14" s="1">
        <f t="shared" si="2"/>
        <v>1</v>
      </c>
      <c r="J14" s="1">
        <f t="shared" si="0"/>
        <v>0</v>
      </c>
      <c r="M14" s="3">
        <v>2</v>
      </c>
      <c r="O14" s="3">
        <f t="shared" si="1"/>
        <v>1</v>
      </c>
      <c r="P14" s="28" t="s">
        <v>14</v>
      </c>
      <c r="Q14" s="3" t="s">
        <v>40</v>
      </c>
    </row>
    <row r="15" spans="1:17" ht="16">
      <c r="A15" s="28">
        <v>14</v>
      </c>
      <c r="B15" s="1">
        <v>1</v>
      </c>
      <c r="C15" s="1" t="s">
        <v>10</v>
      </c>
      <c r="D15" s="1" t="s">
        <v>41</v>
      </c>
      <c r="E15" s="1" t="s">
        <v>17</v>
      </c>
      <c r="F15" s="1" t="s">
        <v>13</v>
      </c>
      <c r="G15" s="28" t="s">
        <v>752</v>
      </c>
      <c r="H15" s="1"/>
      <c r="I15" s="1">
        <f t="shared" si="2"/>
        <v>1</v>
      </c>
      <c r="J15" s="1">
        <f t="shared" si="0"/>
        <v>0</v>
      </c>
      <c r="M15" s="3">
        <v>2</v>
      </c>
      <c r="O15" s="3">
        <f t="shared" si="1"/>
        <v>1</v>
      </c>
      <c r="P15" s="28" t="s">
        <v>14</v>
      </c>
      <c r="Q15" s="3" t="s">
        <v>15</v>
      </c>
    </row>
    <row r="16" spans="1:17" ht="16">
      <c r="A16" s="28">
        <v>15</v>
      </c>
      <c r="B16" s="28">
        <v>2</v>
      </c>
      <c r="C16" s="28" t="s">
        <v>42</v>
      </c>
      <c r="D16" s="1" t="s">
        <v>43</v>
      </c>
      <c r="E16" s="1" t="s">
        <v>44</v>
      </c>
      <c r="F16" s="1" t="s">
        <v>35</v>
      </c>
      <c r="G16" s="28" t="s">
        <v>752</v>
      </c>
      <c r="H16" s="1"/>
      <c r="I16" s="1">
        <f t="shared" si="2"/>
        <v>0</v>
      </c>
      <c r="J16" s="1">
        <f t="shared" si="0"/>
        <v>1</v>
      </c>
      <c r="M16" s="3">
        <v>2</v>
      </c>
      <c r="O16" s="3">
        <f t="shared" si="1"/>
        <v>1</v>
      </c>
      <c r="P16" s="28" t="s">
        <v>14</v>
      </c>
      <c r="Q16" s="3" t="s">
        <v>19</v>
      </c>
    </row>
    <row r="17" spans="1:17" ht="16">
      <c r="A17" s="28">
        <v>16</v>
      </c>
      <c r="B17" s="28">
        <v>2</v>
      </c>
      <c r="C17" s="28" t="s">
        <v>42</v>
      </c>
      <c r="D17" s="1" t="s">
        <v>45</v>
      </c>
      <c r="E17" s="1" t="s">
        <v>44</v>
      </c>
      <c r="F17" s="1" t="s">
        <v>13</v>
      </c>
      <c r="G17" s="28" t="s">
        <v>752</v>
      </c>
      <c r="H17" s="1"/>
      <c r="I17" s="1">
        <f t="shared" si="2"/>
        <v>0</v>
      </c>
      <c r="J17" s="1">
        <f t="shared" si="0"/>
        <v>1</v>
      </c>
      <c r="M17" s="3">
        <v>2</v>
      </c>
      <c r="O17" s="3">
        <f t="shared" si="1"/>
        <v>1</v>
      </c>
      <c r="P17" s="28" t="s">
        <v>14</v>
      </c>
      <c r="Q17" s="3" t="s">
        <v>46</v>
      </c>
    </row>
    <row r="18" spans="1:17" ht="16">
      <c r="A18" s="28">
        <v>17</v>
      </c>
      <c r="B18" s="28">
        <v>2</v>
      </c>
      <c r="C18" s="28" t="s">
        <v>42</v>
      </c>
      <c r="D18" s="1" t="s">
        <v>47</v>
      </c>
      <c r="E18" s="1" t="s">
        <v>48</v>
      </c>
      <c r="F18" s="1" t="s">
        <v>35</v>
      </c>
      <c r="G18" s="28" t="s">
        <v>752</v>
      </c>
      <c r="H18" s="1"/>
      <c r="I18" s="1">
        <f t="shared" si="2"/>
        <v>0</v>
      </c>
      <c r="J18" s="1">
        <f t="shared" si="0"/>
        <v>1</v>
      </c>
      <c r="M18" s="3">
        <v>2</v>
      </c>
      <c r="O18" s="3">
        <f t="shared" si="1"/>
        <v>1</v>
      </c>
      <c r="P18" s="28" t="s">
        <v>14</v>
      </c>
      <c r="Q18" s="3" t="s">
        <v>49</v>
      </c>
    </row>
    <row r="19" spans="1:17" ht="16">
      <c r="A19" s="28">
        <v>18</v>
      </c>
      <c r="B19" s="28">
        <v>2</v>
      </c>
      <c r="C19" s="28" t="s">
        <v>42</v>
      </c>
      <c r="D19" s="3" t="s">
        <v>50</v>
      </c>
      <c r="E19" s="28" t="s">
        <v>17</v>
      </c>
      <c r="F19" s="28" t="s">
        <v>24</v>
      </c>
      <c r="G19" s="28" t="s">
        <v>752</v>
      </c>
      <c r="H19" s="1"/>
      <c r="I19" s="1">
        <f t="shared" si="2"/>
        <v>1</v>
      </c>
      <c r="J19" s="1">
        <f t="shared" si="0"/>
        <v>0</v>
      </c>
      <c r="M19" s="3">
        <v>2</v>
      </c>
      <c r="O19" s="3">
        <f t="shared" si="1"/>
        <v>1</v>
      </c>
      <c r="P19" s="28" t="s">
        <v>14</v>
      </c>
      <c r="Q19" s="28" t="s">
        <v>15</v>
      </c>
    </row>
    <row r="20" spans="1:17" ht="16">
      <c r="A20" s="28">
        <v>19</v>
      </c>
      <c r="B20" s="28">
        <v>2</v>
      </c>
      <c r="C20" s="28" t="s">
        <v>42</v>
      </c>
      <c r="D20" s="3" t="s">
        <v>51</v>
      </c>
      <c r="E20" s="28" t="s">
        <v>12</v>
      </c>
      <c r="F20" s="28" t="s">
        <v>35</v>
      </c>
      <c r="G20" s="28" t="s">
        <v>752</v>
      </c>
      <c r="H20" s="1"/>
      <c r="I20" s="1">
        <f t="shared" si="2"/>
        <v>0</v>
      </c>
      <c r="J20" s="1">
        <f t="shared" si="0"/>
        <v>1</v>
      </c>
      <c r="M20" s="3">
        <v>2</v>
      </c>
      <c r="O20" s="3">
        <f t="shared" si="1"/>
        <v>1</v>
      </c>
      <c r="P20" s="28" t="s">
        <v>14</v>
      </c>
      <c r="Q20" s="28" t="s">
        <v>25</v>
      </c>
    </row>
    <row r="21" spans="1:17" ht="16">
      <c r="A21" s="28">
        <v>20</v>
      </c>
      <c r="B21" s="28">
        <v>2</v>
      </c>
      <c r="C21" s="28" t="s">
        <v>42</v>
      </c>
      <c r="D21" s="3" t="s">
        <v>52</v>
      </c>
      <c r="E21" s="28" t="s">
        <v>23</v>
      </c>
      <c r="F21" s="28" t="s">
        <v>18</v>
      </c>
      <c r="G21" s="28" t="s">
        <v>752</v>
      </c>
      <c r="H21" s="1"/>
      <c r="I21" s="1">
        <f t="shared" si="2"/>
        <v>0</v>
      </c>
      <c r="J21" s="1">
        <f t="shared" si="0"/>
        <v>1</v>
      </c>
      <c r="M21" s="3">
        <v>1.5</v>
      </c>
      <c r="O21" s="3">
        <f t="shared" si="1"/>
        <v>1</v>
      </c>
      <c r="P21" s="28" t="s">
        <v>14</v>
      </c>
      <c r="Q21" s="28" t="s">
        <v>49</v>
      </c>
    </row>
    <row r="22" spans="1:17" ht="16">
      <c r="A22" s="28">
        <v>21</v>
      </c>
      <c r="B22" s="28">
        <v>2</v>
      </c>
      <c r="C22" s="28" t="s">
        <v>42</v>
      </c>
      <c r="D22" s="3" t="s">
        <v>53</v>
      </c>
      <c r="E22" s="28" t="s">
        <v>17</v>
      </c>
      <c r="F22" s="28" t="s">
        <v>13</v>
      </c>
      <c r="G22" s="28" t="s">
        <v>752</v>
      </c>
      <c r="H22" s="1"/>
      <c r="I22" s="1">
        <f t="shared" si="2"/>
        <v>1</v>
      </c>
      <c r="J22" s="1">
        <f t="shared" si="0"/>
        <v>0</v>
      </c>
      <c r="M22" s="3">
        <v>2</v>
      </c>
      <c r="O22" s="3">
        <f t="shared" si="1"/>
        <v>1</v>
      </c>
      <c r="P22" s="28" t="s">
        <v>14</v>
      </c>
      <c r="Q22" s="28" t="s">
        <v>46</v>
      </c>
    </row>
    <row r="23" spans="1:17" ht="16">
      <c r="A23" s="28">
        <v>22</v>
      </c>
      <c r="B23" s="28">
        <v>2</v>
      </c>
      <c r="C23" s="28" t="s">
        <v>42</v>
      </c>
      <c r="D23" s="3" t="s">
        <v>54</v>
      </c>
      <c r="E23" s="28" t="s">
        <v>17</v>
      </c>
      <c r="F23" s="28" t="s">
        <v>24</v>
      </c>
      <c r="G23" s="28" t="s">
        <v>752</v>
      </c>
      <c r="H23" s="1"/>
      <c r="I23" s="1">
        <f t="shared" si="2"/>
        <v>1</v>
      </c>
      <c r="J23" s="1">
        <f t="shared" si="0"/>
        <v>0</v>
      </c>
      <c r="M23" s="3">
        <v>2</v>
      </c>
      <c r="O23" s="3">
        <f t="shared" si="1"/>
        <v>1</v>
      </c>
      <c r="P23" s="28" t="s">
        <v>14</v>
      </c>
      <c r="Q23" s="28" t="s">
        <v>49</v>
      </c>
    </row>
    <row r="24" spans="1:17" ht="16">
      <c r="A24" s="28">
        <v>23</v>
      </c>
      <c r="B24" s="28">
        <v>2</v>
      </c>
      <c r="C24" s="28" t="s">
        <v>42</v>
      </c>
      <c r="D24" s="3" t="s">
        <v>55</v>
      </c>
      <c r="E24" s="28" t="s">
        <v>17</v>
      </c>
      <c r="F24" s="28" t="s">
        <v>24</v>
      </c>
      <c r="G24" s="28" t="s">
        <v>752</v>
      </c>
      <c r="H24" s="1"/>
      <c r="I24" s="1">
        <f t="shared" si="2"/>
        <v>1</v>
      </c>
      <c r="J24" s="1">
        <f t="shared" si="0"/>
        <v>0</v>
      </c>
      <c r="M24" s="3">
        <v>2</v>
      </c>
      <c r="O24" s="3">
        <f t="shared" si="1"/>
        <v>1</v>
      </c>
      <c r="P24" s="28" t="s">
        <v>14</v>
      </c>
      <c r="Q24" s="28" t="s">
        <v>40</v>
      </c>
    </row>
    <row r="25" spans="1:17" ht="16">
      <c r="A25" s="28">
        <v>24</v>
      </c>
      <c r="B25" s="1">
        <v>2</v>
      </c>
      <c r="C25" s="1" t="s">
        <v>42</v>
      </c>
      <c r="D25" s="1" t="s">
        <v>56</v>
      </c>
      <c r="E25" s="1" t="s">
        <v>17</v>
      </c>
      <c r="F25" s="1" t="s">
        <v>35</v>
      </c>
      <c r="G25" s="28" t="s">
        <v>752</v>
      </c>
      <c r="H25" s="1"/>
      <c r="I25" s="1">
        <f t="shared" si="2"/>
        <v>1</v>
      </c>
      <c r="J25" s="1">
        <f t="shared" si="0"/>
        <v>0</v>
      </c>
      <c r="M25" s="3">
        <v>2</v>
      </c>
      <c r="O25" s="3">
        <f t="shared" si="1"/>
        <v>1</v>
      </c>
      <c r="P25" s="28" t="s">
        <v>14</v>
      </c>
      <c r="Q25" s="3" t="s">
        <v>30</v>
      </c>
    </row>
    <row r="26" spans="1:17" ht="16">
      <c r="A26" s="28">
        <v>25</v>
      </c>
      <c r="B26" s="1">
        <v>2</v>
      </c>
      <c r="C26" s="1" t="s">
        <v>42</v>
      </c>
      <c r="D26" s="1" t="s">
        <v>57</v>
      </c>
      <c r="E26" s="1" t="s">
        <v>17</v>
      </c>
      <c r="F26" s="1" t="s">
        <v>18</v>
      </c>
      <c r="G26" s="28" t="s">
        <v>752</v>
      </c>
      <c r="H26" s="1"/>
      <c r="I26" s="1">
        <f t="shared" si="2"/>
        <v>1</v>
      </c>
      <c r="J26" s="1">
        <f t="shared" si="0"/>
        <v>0</v>
      </c>
      <c r="M26" s="3">
        <v>2</v>
      </c>
      <c r="O26" s="3">
        <f t="shared" si="1"/>
        <v>1</v>
      </c>
      <c r="P26" s="28" t="s">
        <v>14</v>
      </c>
      <c r="Q26" s="3" t="s">
        <v>15</v>
      </c>
    </row>
    <row r="27" spans="1:17" ht="16">
      <c r="A27" s="28">
        <v>26</v>
      </c>
      <c r="B27" s="1">
        <v>2</v>
      </c>
      <c r="C27" s="1" t="s">
        <v>42</v>
      </c>
      <c r="D27" s="1" t="s">
        <v>58</v>
      </c>
      <c r="E27" s="1" t="s">
        <v>17</v>
      </c>
      <c r="F27" s="1" t="s">
        <v>18</v>
      </c>
      <c r="G27" s="28" t="s">
        <v>752</v>
      </c>
      <c r="H27" s="1"/>
      <c r="I27" s="1">
        <f t="shared" si="2"/>
        <v>1</v>
      </c>
      <c r="J27" s="1">
        <f t="shared" si="0"/>
        <v>0</v>
      </c>
      <c r="M27" s="3">
        <v>1.5</v>
      </c>
      <c r="O27" s="3">
        <f t="shared" si="1"/>
        <v>1</v>
      </c>
      <c r="P27" s="28" t="s">
        <v>14</v>
      </c>
      <c r="Q27" s="3" t="s">
        <v>19</v>
      </c>
    </row>
    <row r="28" spans="1:17" ht="16">
      <c r="A28" s="28">
        <v>27</v>
      </c>
      <c r="B28" s="1">
        <v>2</v>
      </c>
      <c r="C28" s="1" t="s">
        <v>42</v>
      </c>
      <c r="D28" s="1" t="s">
        <v>59</v>
      </c>
      <c r="E28" s="1" t="s">
        <v>44</v>
      </c>
      <c r="F28" s="1" t="s">
        <v>35</v>
      </c>
      <c r="G28" s="28" t="s">
        <v>752</v>
      </c>
      <c r="H28" s="1"/>
      <c r="I28" s="1">
        <f t="shared" si="2"/>
        <v>0</v>
      </c>
      <c r="J28" s="1">
        <f t="shared" si="0"/>
        <v>1</v>
      </c>
      <c r="M28" s="3">
        <v>2</v>
      </c>
      <c r="O28" s="3">
        <f t="shared" si="1"/>
        <v>1</v>
      </c>
      <c r="P28" s="28" t="s">
        <v>14</v>
      </c>
      <c r="Q28" s="3" t="s">
        <v>19</v>
      </c>
    </row>
    <row r="29" spans="1:17" ht="16">
      <c r="A29" s="28">
        <v>28</v>
      </c>
      <c r="B29" s="1">
        <v>2</v>
      </c>
      <c r="C29" s="1" t="s">
        <v>42</v>
      </c>
      <c r="D29" s="1" t="s">
        <v>60</v>
      </c>
      <c r="E29" s="1" t="s">
        <v>17</v>
      </c>
      <c r="F29" s="1" t="s">
        <v>18</v>
      </c>
      <c r="G29" s="28" t="s">
        <v>752</v>
      </c>
      <c r="H29" s="1"/>
      <c r="I29" s="1">
        <f t="shared" si="2"/>
        <v>1</v>
      </c>
      <c r="J29" s="1">
        <f t="shared" si="0"/>
        <v>0</v>
      </c>
      <c r="M29" s="3">
        <v>2</v>
      </c>
      <c r="O29" s="3">
        <f t="shared" si="1"/>
        <v>1</v>
      </c>
      <c r="P29" s="28" t="s">
        <v>14</v>
      </c>
      <c r="Q29" s="3" t="s">
        <v>49</v>
      </c>
    </row>
    <row r="30" spans="1:17" ht="16">
      <c r="A30" s="28">
        <v>29</v>
      </c>
      <c r="B30" s="28">
        <v>3</v>
      </c>
      <c r="C30" s="28" t="s">
        <v>61</v>
      </c>
      <c r="D30" s="3" t="s">
        <v>62</v>
      </c>
      <c r="E30" s="28" t="s">
        <v>12</v>
      </c>
      <c r="F30" s="28" t="s">
        <v>18</v>
      </c>
      <c r="G30" s="28" t="s">
        <v>752</v>
      </c>
      <c r="H30" s="1"/>
      <c r="I30" s="1">
        <f t="shared" si="2"/>
        <v>0</v>
      </c>
      <c r="J30" s="1">
        <f t="shared" si="0"/>
        <v>1</v>
      </c>
      <c r="M30" s="3">
        <v>2</v>
      </c>
      <c r="O30" s="3">
        <f t="shared" si="1"/>
        <v>1</v>
      </c>
      <c r="P30" s="28" t="s">
        <v>14</v>
      </c>
      <c r="Q30" s="28" t="s">
        <v>21</v>
      </c>
    </row>
    <row r="31" spans="1:17" ht="16">
      <c r="A31" s="28">
        <v>30</v>
      </c>
      <c r="B31" s="28">
        <v>3</v>
      </c>
      <c r="C31" s="28" t="s">
        <v>61</v>
      </c>
      <c r="D31" s="3" t="s">
        <v>63</v>
      </c>
      <c r="E31" s="28" t="s">
        <v>64</v>
      </c>
      <c r="F31" s="28" t="s">
        <v>18</v>
      </c>
      <c r="G31" s="28" t="s">
        <v>752</v>
      </c>
      <c r="H31" s="1"/>
      <c r="I31" s="1">
        <f t="shared" si="2"/>
        <v>0</v>
      </c>
      <c r="J31" s="1">
        <f t="shared" si="0"/>
        <v>1</v>
      </c>
      <c r="M31" s="3">
        <v>2</v>
      </c>
      <c r="O31" s="3">
        <f t="shared" si="1"/>
        <v>1</v>
      </c>
      <c r="P31" s="28" t="s">
        <v>14</v>
      </c>
      <c r="Q31" s="28" t="s">
        <v>33</v>
      </c>
    </row>
    <row r="32" spans="1:17" ht="16">
      <c r="A32" s="28">
        <v>31</v>
      </c>
      <c r="B32" s="28">
        <v>3</v>
      </c>
      <c r="C32" s="28" t="s">
        <v>61</v>
      </c>
      <c r="D32" s="3" t="s">
        <v>65</v>
      </c>
      <c r="E32" s="28" t="s">
        <v>28</v>
      </c>
      <c r="F32" s="28" t="s">
        <v>18</v>
      </c>
      <c r="G32" s="28" t="s">
        <v>752</v>
      </c>
      <c r="H32" s="1"/>
      <c r="I32" s="1">
        <f t="shared" si="2"/>
        <v>0</v>
      </c>
      <c r="J32" s="1">
        <f t="shared" si="0"/>
        <v>1</v>
      </c>
      <c r="M32" s="3">
        <v>2</v>
      </c>
      <c r="O32" s="3">
        <f t="shared" si="1"/>
        <v>1</v>
      </c>
      <c r="P32" s="28" t="s">
        <v>14</v>
      </c>
      <c r="Q32" s="28" t="s">
        <v>21</v>
      </c>
    </row>
    <row r="33" spans="1:17" ht="16">
      <c r="A33" s="28">
        <v>32</v>
      </c>
      <c r="B33" s="28">
        <v>3</v>
      </c>
      <c r="C33" s="28" t="s">
        <v>61</v>
      </c>
      <c r="D33" s="3" t="s">
        <v>66</v>
      </c>
      <c r="E33" s="28" t="s">
        <v>23</v>
      </c>
      <c r="F33" s="28" t="s">
        <v>18</v>
      </c>
      <c r="G33" s="28" t="s">
        <v>752</v>
      </c>
      <c r="H33" s="1"/>
      <c r="I33" s="1">
        <f t="shared" si="2"/>
        <v>0</v>
      </c>
      <c r="J33" s="1">
        <f t="shared" si="0"/>
        <v>1</v>
      </c>
      <c r="M33" s="3">
        <v>2</v>
      </c>
      <c r="O33" s="3">
        <f t="shared" si="1"/>
        <v>1</v>
      </c>
      <c r="P33" s="28" t="s">
        <v>14</v>
      </c>
      <c r="Q33" s="28" t="s">
        <v>37</v>
      </c>
    </row>
    <row r="34" spans="1:17" ht="16">
      <c r="A34" s="28">
        <v>33</v>
      </c>
      <c r="B34" s="28">
        <v>3</v>
      </c>
      <c r="C34" s="28" t="s">
        <v>61</v>
      </c>
      <c r="D34" s="3" t="s">
        <v>67</v>
      </c>
      <c r="E34" s="28" t="s">
        <v>17</v>
      </c>
      <c r="F34" s="28" t="s">
        <v>18</v>
      </c>
      <c r="G34" s="28" t="s">
        <v>752</v>
      </c>
      <c r="H34" s="1"/>
      <c r="I34" s="1">
        <f t="shared" si="2"/>
        <v>1</v>
      </c>
      <c r="J34" s="1">
        <f t="shared" si="0"/>
        <v>0</v>
      </c>
      <c r="M34" s="3">
        <v>2</v>
      </c>
      <c r="O34" s="3">
        <f t="shared" si="1"/>
        <v>1</v>
      </c>
      <c r="P34" s="28" t="s">
        <v>14</v>
      </c>
      <c r="Q34" s="28" t="s">
        <v>46</v>
      </c>
    </row>
    <row r="35" spans="1:17" ht="16">
      <c r="A35" s="28">
        <v>34</v>
      </c>
      <c r="B35" s="28">
        <v>3</v>
      </c>
      <c r="C35" s="28" t="s">
        <v>61</v>
      </c>
      <c r="D35" s="3" t="s">
        <v>68</v>
      </c>
      <c r="E35" s="28" t="s">
        <v>17</v>
      </c>
      <c r="F35" s="28" t="s">
        <v>18</v>
      </c>
      <c r="G35" s="28" t="s">
        <v>752</v>
      </c>
      <c r="H35" s="1"/>
      <c r="I35" s="1">
        <f t="shared" si="2"/>
        <v>1</v>
      </c>
      <c r="J35" s="1">
        <f t="shared" si="0"/>
        <v>0</v>
      </c>
      <c r="M35" s="3">
        <v>0.75</v>
      </c>
      <c r="O35" s="3">
        <f t="shared" si="1"/>
        <v>1</v>
      </c>
      <c r="P35" s="28" t="s">
        <v>14</v>
      </c>
      <c r="Q35" s="28" t="s">
        <v>37</v>
      </c>
    </row>
    <row r="36" spans="1:17" ht="16">
      <c r="A36" s="28">
        <v>35</v>
      </c>
      <c r="B36" s="28">
        <v>3</v>
      </c>
      <c r="C36" s="28" t="s">
        <v>61</v>
      </c>
      <c r="D36" s="3" t="s">
        <v>69</v>
      </c>
      <c r="E36" s="28" t="s">
        <v>28</v>
      </c>
      <c r="F36" s="28" t="s">
        <v>18</v>
      </c>
      <c r="G36" s="28" t="s">
        <v>752</v>
      </c>
      <c r="H36" s="1"/>
      <c r="I36" s="1">
        <f t="shared" si="2"/>
        <v>0</v>
      </c>
      <c r="J36" s="1">
        <f t="shared" si="0"/>
        <v>1</v>
      </c>
      <c r="M36" s="3">
        <v>2</v>
      </c>
      <c r="O36" s="3">
        <f t="shared" si="1"/>
        <v>1</v>
      </c>
      <c r="P36" s="28" t="s">
        <v>14</v>
      </c>
      <c r="Q36" s="28" t="s">
        <v>21</v>
      </c>
    </row>
    <row r="37" spans="1:17" ht="16">
      <c r="A37" s="28">
        <v>36</v>
      </c>
      <c r="B37" s="1">
        <v>3</v>
      </c>
      <c r="C37" s="1" t="s">
        <v>61</v>
      </c>
      <c r="D37" s="1" t="s">
        <v>70</v>
      </c>
      <c r="E37" s="1" t="s">
        <v>17</v>
      </c>
      <c r="F37" s="1" t="s">
        <v>18</v>
      </c>
      <c r="G37" s="28" t="s">
        <v>752</v>
      </c>
      <c r="H37" s="1"/>
      <c r="I37" s="1">
        <f t="shared" si="2"/>
        <v>1</v>
      </c>
      <c r="J37" s="1">
        <f t="shared" si="0"/>
        <v>0</v>
      </c>
      <c r="M37" s="3">
        <v>1.5</v>
      </c>
      <c r="O37" s="3">
        <f t="shared" si="1"/>
        <v>1</v>
      </c>
      <c r="P37" s="28" t="s">
        <v>14</v>
      </c>
      <c r="Q37" s="3" t="s">
        <v>30</v>
      </c>
    </row>
    <row r="38" spans="1:17" ht="16">
      <c r="A38" s="28">
        <v>37</v>
      </c>
      <c r="B38" s="1">
        <v>3</v>
      </c>
      <c r="C38" s="1" t="s">
        <v>61</v>
      </c>
      <c r="D38" s="1" t="s">
        <v>71</v>
      </c>
      <c r="E38" s="1" t="s">
        <v>17</v>
      </c>
      <c r="F38" s="1" t="s">
        <v>18</v>
      </c>
      <c r="G38" s="28" t="s">
        <v>752</v>
      </c>
      <c r="H38" s="1"/>
      <c r="I38" s="1">
        <f t="shared" si="2"/>
        <v>1</v>
      </c>
      <c r="J38" s="1">
        <f t="shared" si="0"/>
        <v>0</v>
      </c>
      <c r="M38" s="3">
        <v>1.5</v>
      </c>
      <c r="O38" s="3">
        <f t="shared" si="1"/>
        <v>1</v>
      </c>
      <c r="P38" s="28" t="s">
        <v>14</v>
      </c>
      <c r="Q38" s="3" t="s">
        <v>30</v>
      </c>
    </row>
    <row r="39" spans="1:17" ht="16">
      <c r="A39" s="28">
        <v>38</v>
      </c>
      <c r="B39" s="1">
        <v>3</v>
      </c>
      <c r="C39" s="1" t="s">
        <v>61</v>
      </c>
      <c r="D39" s="1" t="s">
        <v>72</v>
      </c>
      <c r="E39" s="1" t="s">
        <v>28</v>
      </c>
      <c r="F39" s="1" t="s">
        <v>18</v>
      </c>
      <c r="G39" s="28" t="s">
        <v>752</v>
      </c>
      <c r="H39" s="1"/>
      <c r="I39" s="1">
        <f t="shared" si="2"/>
        <v>0</v>
      </c>
      <c r="J39" s="1">
        <f t="shared" si="0"/>
        <v>1</v>
      </c>
      <c r="M39" s="3">
        <v>2</v>
      </c>
      <c r="O39" s="3">
        <f t="shared" si="1"/>
        <v>1</v>
      </c>
      <c r="P39" s="28" t="s">
        <v>14</v>
      </c>
      <c r="Q39" s="3" t="s">
        <v>37</v>
      </c>
    </row>
    <row r="40" spans="1:17" ht="16">
      <c r="A40" s="28">
        <v>39</v>
      </c>
      <c r="B40" s="28">
        <v>4</v>
      </c>
      <c r="C40" s="28" t="s">
        <v>73</v>
      </c>
      <c r="D40" s="1" t="s">
        <v>74</v>
      </c>
      <c r="E40" s="1" t="s">
        <v>12</v>
      </c>
      <c r="F40" s="1" t="s">
        <v>35</v>
      </c>
      <c r="G40" s="28" t="s">
        <v>752</v>
      </c>
      <c r="H40" s="1"/>
      <c r="I40" s="1">
        <f t="shared" si="2"/>
        <v>0</v>
      </c>
      <c r="J40" s="1">
        <f t="shared" ref="J40:J41" si="3">1-I40</f>
        <v>1</v>
      </c>
      <c r="M40" s="3">
        <v>1.5</v>
      </c>
      <c r="O40" s="3">
        <v>1</v>
      </c>
      <c r="P40" s="28"/>
    </row>
    <row r="41" spans="1:17" ht="16">
      <c r="A41" s="28">
        <v>40</v>
      </c>
      <c r="B41" s="28">
        <v>4</v>
      </c>
      <c r="C41" s="28" t="s">
        <v>73</v>
      </c>
      <c r="D41" s="1" t="s">
        <v>75</v>
      </c>
      <c r="E41" s="1" t="s">
        <v>28</v>
      </c>
      <c r="F41" s="1" t="s">
        <v>35</v>
      </c>
      <c r="G41" s="28" t="s">
        <v>752</v>
      </c>
      <c r="H41" s="1"/>
      <c r="I41" s="1">
        <f t="shared" si="2"/>
        <v>0</v>
      </c>
      <c r="J41" s="1">
        <f t="shared" si="3"/>
        <v>1</v>
      </c>
      <c r="M41" s="3">
        <v>1.5</v>
      </c>
      <c r="O41" s="3">
        <v>1</v>
      </c>
      <c r="P41" s="28"/>
    </row>
    <row r="42" spans="1:17" ht="16">
      <c r="A42" s="28">
        <v>41</v>
      </c>
      <c r="B42" s="28">
        <v>4</v>
      </c>
      <c r="C42" s="28" t="s">
        <v>73</v>
      </c>
      <c r="D42" s="3" t="s">
        <v>76</v>
      </c>
      <c r="E42" s="28" t="s">
        <v>17</v>
      </c>
      <c r="F42" s="28" t="s">
        <v>35</v>
      </c>
      <c r="G42" s="28" t="s">
        <v>752</v>
      </c>
      <c r="H42" s="1"/>
      <c r="I42" s="1">
        <f t="shared" si="2"/>
        <v>1</v>
      </c>
      <c r="J42" s="1">
        <f t="shared" ref="J42:J105" si="4">1-I42</f>
        <v>0</v>
      </c>
      <c r="M42" s="3">
        <v>2</v>
      </c>
      <c r="O42" s="3">
        <f t="shared" ref="O42:O105" si="5">IF(P42="Capped", 1, 0)</f>
        <v>1</v>
      </c>
      <c r="P42" s="28" t="s">
        <v>14</v>
      </c>
      <c r="Q42" s="28" t="s">
        <v>15</v>
      </c>
    </row>
    <row r="43" spans="1:17" ht="16">
      <c r="A43" s="28">
        <v>42</v>
      </c>
      <c r="B43" s="28">
        <v>4</v>
      </c>
      <c r="C43" s="28" t="s">
        <v>73</v>
      </c>
      <c r="D43" s="3" t="s">
        <v>77</v>
      </c>
      <c r="E43" s="28" t="s">
        <v>17</v>
      </c>
      <c r="F43" s="28" t="s">
        <v>35</v>
      </c>
      <c r="G43" s="28" t="s">
        <v>752</v>
      </c>
      <c r="H43" s="1"/>
      <c r="I43" s="1">
        <f t="shared" si="2"/>
        <v>1</v>
      </c>
      <c r="J43" s="1">
        <f t="shared" si="4"/>
        <v>0</v>
      </c>
      <c r="M43" s="3">
        <v>2</v>
      </c>
      <c r="O43" s="3">
        <f t="shared" si="5"/>
        <v>1</v>
      </c>
      <c r="P43" s="28" t="s">
        <v>14</v>
      </c>
      <c r="Q43" s="28" t="s">
        <v>19</v>
      </c>
    </row>
    <row r="44" spans="1:17" ht="16">
      <c r="A44" s="28">
        <v>43</v>
      </c>
      <c r="B44" s="28">
        <v>4</v>
      </c>
      <c r="C44" s="28" t="s">
        <v>73</v>
      </c>
      <c r="D44" s="3" t="s">
        <v>78</v>
      </c>
      <c r="E44" s="28" t="s">
        <v>28</v>
      </c>
      <c r="F44" s="28" t="s">
        <v>35</v>
      </c>
      <c r="G44" s="28" t="s">
        <v>752</v>
      </c>
      <c r="H44" s="1"/>
      <c r="I44" s="1">
        <f t="shared" si="2"/>
        <v>0</v>
      </c>
      <c r="J44" s="1">
        <f t="shared" si="4"/>
        <v>1</v>
      </c>
      <c r="M44" s="3">
        <v>2</v>
      </c>
      <c r="O44" s="3">
        <f t="shared" si="5"/>
        <v>1</v>
      </c>
      <c r="P44" s="28" t="s">
        <v>14</v>
      </c>
      <c r="Q44" s="28" t="s">
        <v>21</v>
      </c>
    </row>
    <row r="45" spans="1:17" ht="16">
      <c r="A45" s="28">
        <v>44</v>
      </c>
      <c r="B45" s="28">
        <v>4</v>
      </c>
      <c r="C45" s="28" t="s">
        <v>73</v>
      </c>
      <c r="D45" s="3" t="s">
        <v>79</v>
      </c>
      <c r="E45" s="28" t="s">
        <v>28</v>
      </c>
      <c r="F45" s="28" t="s">
        <v>35</v>
      </c>
      <c r="G45" s="28" t="s">
        <v>752</v>
      </c>
      <c r="H45" s="1"/>
      <c r="I45" s="1">
        <f t="shared" si="2"/>
        <v>0</v>
      </c>
      <c r="J45" s="1">
        <f t="shared" si="4"/>
        <v>1</v>
      </c>
      <c r="M45" s="3">
        <v>1.5</v>
      </c>
      <c r="O45" s="3">
        <f t="shared" si="5"/>
        <v>1</v>
      </c>
      <c r="P45" s="28" t="s">
        <v>14</v>
      </c>
      <c r="Q45" s="28" t="s">
        <v>40</v>
      </c>
    </row>
    <row r="46" spans="1:17" ht="16">
      <c r="A46" s="28">
        <v>45</v>
      </c>
      <c r="B46" s="28">
        <v>4</v>
      </c>
      <c r="C46" s="28" t="s">
        <v>73</v>
      </c>
      <c r="D46" s="3" t="s">
        <v>80</v>
      </c>
      <c r="E46" s="28" t="s">
        <v>17</v>
      </c>
      <c r="F46" s="28" t="s">
        <v>35</v>
      </c>
      <c r="G46" s="28" t="s">
        <v>752</v>
      </c>
      <c r="H46" s="1"/>
      <c r="I46" s="1">
        <f t="shared" si="2"/>
        <v>1</v>
      </c>
      <c r="J46" s="1">
        <f t="shared" si="4"/>
        <v>0</v>
      </c>
      <c r="M46" s="3">
        <v>2</v>
      </c>
      <c r="O46" s="3">
        <f t="shared" si="5"/>
        <v>1</v>
      </c>
      <c r="P46" s="28" t="s">
        <v>14</v>
      </c>
      <c r="Q46" s="28" t="s">
        <v>25</v>
      </c>
    </row>
    <row r="47" spans="1:17" ht="16">
      <c r="A47" s="28">
        <v>46</v>
      </c>
      <c r="B47" s="28">
        <v>4</v>
      </c>
      <c r="C47" s="28" t="s">
        <v>73</v>
      </c>
      <c r="D47" s="3" t="s">
        <v>81</v>
      </c>
      <c r="E47" s="28" t="s">
        <v>64</v>
      </c>
      <c r="F47" s="28" t="s">
        <v>35</v>
      </c>
      <c r="G47" s="28" t="s">
        <v>752</v>
      </c>
      <c r="H47" s="1"/>
      <c r="I47" s="1">
        <f t="shared" si="2"/>
        <v>0</v>
      </c>
      <c r="J47" s="1">
        <f t="shared" si="4"/>
        <v>1</v>
      </c>
      <c r="M47" s="3">
        <v>1.5</v>
      </c>
      <c r="O47" s="3">
        <f t="shared" si="5"/>
        <v>1</v>
      </c>
      <c r="P47" s="28" t="s">
        <v>14</v>
      </c>
      <c r="Q47" s="28" t="s">
        <v>33</v>
      </c>
    </row>
    <row r="48" spans="1:17" ht="16">
      <c r="A48" s="28">
        <v>47</v>
      </c>
      <c r="B48" s="28">
        <v>4</v>
      </c>
      <c r="C48" s="28" t="s">
        <v>73</v>
      </c>
      <c r="D48" s="3" t="s">
        <v>82</v>
      </c>
      <c r="E48" s="28" t="s">
        <v>28</v>
      </c>
      <c r="F48" s="28" t="s">
        <v>35</v>
      </c>
      <c r="G48" s="28" t="s">
        <v>752</v>
      </c>
      <c r="H48" s="1"/>
      <c r="I48" s="1">
        <f t="shared" si="2"/>
        <v>0</v>
      </c>
      <c r="J48" s="1">
        <f t="shared" si="4"/>
        <v>1</v>
      </c>
      <c r="M48" s="3">
        <v>2</v>
      </c>
      <c r="O48" s="3">
        <f t="shared" si="5"/>
        <v>1</v>
      </c>
      <c r="P48" s="28" t="s">
        <v>14</v>
      </c>
      <c r="Q48" s="28" t="s">
        <v>46</v>
      </c>
    </row>
    <row r="49" spans="1:17" ht="16">
      <c r="A49" s="28">
        <v>48</v>
      </c>
      <c r="B49" s="1">
        <v>4</v>
      </c>
      <c r="C49" s="1" t="s">
        <v>73</v>
      </c>
      <c r="D49" s="1" t="s">
        <v>83</v>
      </c>
      <c r="E49" s="1" t="s">
        <v>17</v>
      </c>
      <c r="F49" s="1" t="s">
        <v>35</v>
      </c>
      <c r="G49" s="28" t="s">
        <v>752</v>
      </c>
      <c r="H49" s="1"/>
      <c r="I49" s="1">
        <f t="shared" si="2"/>
        <v>1</v>
      </c>
      <c r="J49" s="1">
        <f t="shared" si="4"/>
        <v>0</v>
      </c>
      <c r="M49" s="3">
        <v>1.5</v>
      </c>
      <c r="O49" s="3">
        <f t="shared" si="5"/>
        <v>1</v>
      </c>
      <c r="P49" s="28" t="s">
        <v>14</v>
      </c>
      <c r="Q49" s="3" t="s">
        <v>33</v>
      </c>
    </row>
    <row r="50" spans="1:17" ht="16">
      <c r="A50" s="28">
        <v>49</v>
      </c>
      <c r="B50" s="1">
        <v>4</v>
      </c>
      <c r="C50" s="1" t="s">
        <v>73</v>
      </c>
      <c r="D50" s="1" t="s">
        <v>84</v>
      </c>
      <c r="E50" s="1" t="s">
        <v>17</v>
      </c>
      <c r="F50" s="1" t="s">
        <v>35</v>
      </c>
      <c r="G50" s="28" t="s">
        <v>752</v>
      </c>
      <c r="H50" s="1"/>
      <c r="I50" s="1">
        <f t="shared" si="2"/>
        <v>1</v>
      </c>
      <c r="J50" s="1">
        <f t="shared" si="4"/>
        <v>0</v>
      </c>
      <c r="M50" s="3">
        <v>2</v>
      </c>
      <c r="O50" s="3">
        <f t="shared" si="5"/>
        <v>1</v>
      </c>
      <c r="P50" s="28" t="s">
        <v>14</v>
      </c>
      <c r="Q50" s="3" t="s">
        <v>37</v>
      </c>
    </row>
    <row r="51" spans="1:17" ht="16">
      <c r="A51" s="28">
        <v>50</v>
      </c>
      <c r="B51" s="1">
        <v>4</v>
      </c>
      <c r="C51" s="1" t="s">
        <v>73</v>
      </c>
      <c r="D51" s="1" t="s">
        <v>85</v>
      </c>
      <c r="E51" s="1" t="s">
        <v>17</v>
      </c>
      <c r="F51" s="1" t="s">
        <v>35</v>
      </c>
      <c r="G51" s="28" t="s">
        <v>752</v>
      </c>
      <c r="H51" s="1"/>
      <c r="I51" s="1">
        <f t="shared" si="2"/>
        <v>1</v>
      </c>
      <c r="J51" s="1">
        <f t="shared" si="4"/>
        <v>0</v>
      </c>
      <c r="M51" s="3">
        <v>2</v>
      </c>
      <c r="O51" s="3">
        <f t="shared" si="5"/>
        <v>1</v>
      </c>
      <c r="P51" s="28" t="s">
        <v>14</v>
      </c>
      <c r="Q51" s="3" t="s">
        <v>37</v>
      </c>
    </row>
    <row r="52" spans="1:17" ht="16">
      <c r="A52" s="28">
        <v>51</v>
      </c>
      <c r="B52" s="1">
        <v>4</v>
      </c>
      <c r="C52" s="1" t="s">
        <v>73</v>
      </c>
      <c r="D52" s="1" t="s">
        <v>86</v>
      </c>
      <c r="E52" s="1" t="s">
        <v>17</v>
      </c>
      <c r="F52" s="1" t="s">
        <v>35</v>
      </c>
      <c r="G52" s="28" t="s">
        <v>752</v>
      </c>
      <c r="H52" s="1"/>
      <c r="I52" s="1">
        <f t="shared" si="2"/>
        <v>1</v>
      </c>
      <c r="J52" s="1">
        <f t="shared" si="4"/>
        <v>0</v>
      </c>
      <c r="M52" s="3">
        <v>2</v>
      </c>
      <c r="O52" s="3">
        <f t="shared" si="5"/>
        <v>1</v>
      </c>
      <c r="P52" s="28" t="s">
        <v>14</v>
      </c>
      <c r="Q52" s="3" t="s">
        <v>21</v>
      </c>
    </row>
    <row r="53" spans="1:17" ht="16">
      <c r="A53" s="28">
        <v>52</v>
      </c>
      <c r="B53" s="28">
        <v>5</v>
      </c>
      <c r="C53" s="28" t="s">
        <v>87</v>
      </c>
      <c r="D53" s="3" t="s">
        <v>88</v>
      </c>
      <c r="E53" s="28" t="s">
        <v>12</v>
      </c>
      <c r="F53" s="28" t="s">
        <v>13</v>
      </c>
      <c r="G53" s="28" t="s">
        <v>752</v>
      </c>
      <c r="H53" s="1"/>
      <c r="I53" s="1">
        <f t="shared" si="2"/>
        <v>0</v>
      </c>
      <c r="J53" s="1">
        <f t="shared" si="4"/>
        <v>1</v>
      </c>
      <c r="M53" s="3">
        <v>2</v>
      </c>
      <c r="O53" s="3">
        <f t="shared" si="5"/>
        <v>1</v>
      </c>
      <c r="P53" s="28" t="s">
        <v>14</v>
      </c>
      <c r="Q53" s="28" t="s">
        <v>25</v>
      </c>
    </row>
    <row r="54" spans="1:17" ht="16">
      <c r="A54" s="28">
        <v>53</v>
      </c>
      <c r="B54" s="28">
        <v>5</v>
      </c>
      <c r="C54" s="28" t="s">
        <v>87</v>
      </c>
      <c r="D54" s="3" t="s">
        <v>89</v>
      </c>
      <c r="E54" s="28" t="s">
        <v>23</v>
      </c>
      <c r="F54" s="28" t="s">
        <v>13</v>
      </c>
      <c r="G54" s="28" t="s">
        <v>752</v>
      </c>
      <c r="H54" s="1"/>
      <c r="I54" s="1">
        <f t="shared" si="2"/>
        <v>0</v>
      </c>
      <c r="J54" s="1">
        <f t="shared" si="4"/>
        <v>1</v>
      </c>
      <c r="M54" s="3">
        <v>2</v>
      </c>
      <c r="O54" s="3">
        <f t="shared" si="5"/>
        <v>1</v>
      </c>
      <c r="P54" s="28" t="s">
        <v>14</v>
      </c>
      <c r="Q54" s="28" t="s">
        <v>46</v>
      </c>
    </row>
    <row r="55" spans="1:17" ht="16">
      <c r="A55" s="28">
        <v>54</v>
      </c>
      <c r="B55" s="28">
        <v>5</v>
      </c>
      <c r="C55" s="28" t="s">
        <v>87</v>
      </c>
      <c r="D55" s="3" t="s">
        <v>90</v>
      </c>
      <c r="E55" s="28" t="s">
        <v>48</v>
      </c>
      <c r="F55" s="28" t="s">
        <v>13</v>
      </c>
      <c r="G55" s="28" t="s">
        <v>752</v>
      </c>
      <c r="H55" s="1"/>
      <c r="I55" s="1">
        <f t="shared" si="2"/>
        <v>0</v>
      </c>
      <c r="J55" s="1">
        <f t="shared" si="4"/>
        <v>1</v>
      </c>
      <c r="M55" s="3">
        <v>2</v>
      </c>
      <c r="O55" s="3">
        <f t="shared" si="5"/>
        <v>1</v>
      </c>
      <c r="P55" s="28" t="s">
        <v>14</v>
      </c>
      <c r="Q55" s="28" t="s">
        <v>19</v>
      </c>
    </row>
    <row r="56" spans="1:17" ht="16">
      <c r="A56" s="28">
        <v>55</v>
      </c>
      <c r="B56" s="28">
        <v>5</v>
      </c>
      <c r="C56" s="28" t="s">
        <v>87</v>
      </c>
      <c r="D56" s="3" t="s">
        <v>91</v>
      </c>
      <c r="E56" s="28" t="s">
        <v>17</v>
      </c>
      <c r="F56" s="28" t="s">
        <v>13</v>
      </c>
      <c r="G56" s="28" t="s">
        <v>752</v>
      </c>
      <c r="H56" s="1"/>
      <c r="I56" s="1">
        <f t="shared" si="2"/>
        <v>1</v>
      </c>
      <c r="J56" s="1">
        <f t="shared" si="4"/>
        <v>0</v>
      </c>
      <c r="M56" s="3">
        <v>1</v>
      </c>
      <c r="O56" s="3">
        <f t="shared" si="5"/>
        <v>1</v>
      </c>
      <c r="P56" s="28" t="s">
        <v>14</v>
      </c>
      <c r="Q56" s="28" t="s">
        <v>30</v>
      </c>
    </row>
    <row r="57" spans="1:17" ht="16">
      <c r="A57" s="28">
        <v>56</v>
      </c>
      <c r="B57" s="28">
        <v>5</v>
      </c>
      <c r="C57" s="28" t="s">
        <v>87</v>
      </c>
      <c r="D57" s="3" t="s">
        <v>92</v>
      </c>
      <c r="E57" s="28" t="s">
        <v>12</v>
      </c>
      <c r="F57" s="28" t="s">
        <v>13</v>
      </c>
      <c r="G57" s="28" t="s">
        <v>752</v>
      </c>
      <c r="H57" s="1"/>
      <c r="I57" s="1">
        <f t="shared" si="2"/>
        <v>0</v>
      </c>
      <c r="J57" s="1">
        <f t="shared" si="4"/>
        <v>1</v>
      </c>
      <c r="M57" s="3">
        <v>1.5</v>
      </c>
      <c r="O57" s="3">
        <f t="shared" si="5"/>
        <v>1</v>
      </c>
      <c r="P57" s="28" t="s">
        <v>14</v>
      </c>
      <c r="Q57" s="28" t="s">
        <v>19</v>
      </c>
    </row>
    <row r="58" spans="1:17" ht="16">
      <c r="A58" s="28">
        <v>57</v>
      </c>
      <c r="B58" s="28">
        <v>5</v>
      </c>
      <c r="C58" s="28" t="s">
        <v>87</v>
      </c>
      <c r="D58" s="3" t="s">
        <v>93</v>
      </c>
      <c r="E58" s="28" t="s">
        <v>17</v>
      </c>
      <c r="F58" s="28" t="s">
        <v>13</v>
      </c>
      <c r="G58" s="28" t="s">
        <v>752</v>
      </c>
      <c r="H58" s="1"/>
      <c r="I58" s="1">
        <f t="shared" si="2"/>
        <v>1</v>
      </c>
      <c r="J58" s="1">
        <f t="shared" si="4"/>
        <v>0</v>
      </c>
      <c r="M58" s="3">
        <v>2</v>
      </c>
      <c r="O58" s="3">
        <f t="shared" si="5"/>
        <v>1</v>
      </c>
      <c r="P58" s="28" t="s">
        <v>14</v>
      </c>
      <c r="Q58" s="28" t="s">
        <v>25</v>
      </c>
    </row>
    <row r="59" spans="1:17" ht="16">
      <c r="A59" s="28">
        <v>58</v>
      </c>
      <c r="B59" s="1">
        <v>5</v>
      </c>
      <c r="C59" s="1" t="s">
        <v>87</v>
      </c>
      <c r="D59" s="1" t="s">
        <v>94</v>
      </c>
      <c r="E59" s="1" t="s">
        <v>17</v>
      </c>
      <c r="F59" s="1" t="s">
        <v>13</v>
      </c>
      <c r="G59" s="28" t="s">
        <v>752</v>
      </c>
      <c r="H59" s="1"/>
      <c r="I59" s="1">
        <f t="shared" si="2"/>
        <v>1</v>
      </c>
      <c r="J59" s="1">
        <f t="shared" si="4"/>
        <v>0</v>
      </c>
      <c r="M59" s="3">
        <v>2</v>
      </c>
      <c r="O59" s="3">
        <f t="shared" si="5"/>
        <v>1</v>
      </c>
      <c r="P59" s="28" t="s">
        <v>14</v>
      </c>
      <c r="Q59" s="3" t="s">
        <v>15</v>
      </c>
    </row>
    <row r="60" spans="1:17" ht="16">
      <c r="A60" s="28">
        <v>59</v>
      </c>
      <c r="B60" s="1">
        <v>5</v>
      </c>
      <c r="C60" s="1" t="s">
        <v>87</v>
      </c>
      <c r="D60" s="1" t="s">
        <v>95</v>
      </c>
      <c r="E60" s="1" t="s">
        <v>23</v>
      </c>
      <c r="F60" s="1" t="s">
        <v>13</v>
      </c>
      <c r="G60" s="28" t="s">
        <v>752</v>
      </c>
      <c r="H60" s="1"/>
      <c r="I60" s="1">
        <f t="shared" si="2"/>
        <v>0</v>
      </c>
      <c r="J60" s="1">
        <f t="shared" si="4"/>
        <v>1</v>
      </c>
      <c r="M60" s="3">
        <v>2</v>
      </c>
      <c r="O60" s="3">
        <f t="shared" si="5"/>
        <v>1</v>
      </c>
      <c r="P60" s="28" t="s">
        <v>14</v>
      </c>
      <c r="Q60" s="3" t="s">
        <v>21</v>
      </c>
    </row>
    <row r="61" spans="1:17" ht="16">
      <c r="A61" s="28">
        <v>60</v>
      </c>
      <c r="B61" s="28">
        <v>6</v>
      </c>
      <c r="C61" s="28" t="s">
        <v>96</v>
      </c>
      <c r="D61" s="3" t="s">
        <v>97</v>
      </c>
      <c r="E61" s="28" t="s">
        <v>17</v>
      </c>
      <c r="F61" s="28" t="s">
        <v>24</v>
      </c>
      <c r="G61" s="28" t="s">
        <v>752</v>
      </c>
      <c r="H61" s="1"/>
      <c r="I61" s="1">
        <f t="shared" si="2"/>
        <v>1</v>
      </c>
      <c r="J61" s="1">
        <f t="shared" si="4"/>
        <v>0</v>
      </c>
      <c r="M61" s="3">
        <v>2</v>
      </c>
      <c r="O61" s="3">
        <f t="shared" si="5"/>
        <v>1</v>
      </c>
      <c r="P61" s="28" t="s">
        <v>14</v>
      </c>
      <c r="Q61" s="28" t="s">
        <v>21</v>
      </c>
    </row>
    <row r="62" spans="1:17" ht="16">
      <c r="A62" s="28">
        <v>61</v>
      </c>
      <c r="B62" s="28">
        <v>6</v>
      </c>
      <c r="C62" s="28" t="s">
        <v>96</v>
      </c>
      <c r="D62" s="3" t="s">
        <v>98</v>
      </c>
      <c r="E62" s="28" t="s">
        <v>12</v>
      </c>
      <c r="F62" s="28" t="s">
        <v>24</v>
      </c>
      <c r="G62" s="28" t="s">
        <v>752</v>
      </c>
      <c r="H62" s="1"/>
      <c r="I62" s="1">
        <f t="shared" si="2"/>
        <v>0</v>
      </c>
      <c r="J62" s="1">
        <f t="shared" si="4"/>
        <v>1</v>
      </c>
      <c r="M62" s="3">
        <v>2</v>
      </c>
      <c r="O62" s="3">
        <f t="shared" si="5"/>
        <v>1</v>
      </c>
      <c r="P62" s="28" t="s">
        <v>14</v>
      </c>
      <c r="Q62" s="28"/>
    </row>
    <row r="63" spans="1:17" ht="16">
      <c r="A63" s="28">
        <v>62</v>
      </c>
      <c r="B63" s="28">
        <v>6</v>
      </c>
      <c r="C63" s="28" t="s">
        <v>96</v>
      </c>
      <c r="D63" s="3" t="s">
        <v>99</v>
      </c>
      <c r="E63" s="28" t="s">
        <v>64</v>
      </c>
      <c r="F63" s="28" t="s">
        <v>24</v>
      </c>
      <c r="G63" s="28" t="s">
        <v>752</v>
      </c>
      <c r="H63" s="1"/>
      <c r="I63" s="1">
        <f t="shared" si="2"/>
        <v>0</v>
      </c>
      <c r="J63" s="1">
        <f t="shared" si="4"/>
        <v>1</v>
      </c>
      <c r="M63" s="3">
        <v>2</v>
      </c>
      <c r="O63" s="3">
        <f t="shared" si="5"/>
        <v>1</v>
      </c>
      <c r="P63" s="28" t="s">
        <v>14</v>
      </c>
      <c r="Q63" s="28" t="s">
        <v>15</v>
      </c>
    </row>
    <row r="64" spans="1:17" ht="16">
      <c r="A64" s="28">
        <v>63</v>
      </c>
      <c r="B64" s="28">
        <v>6</v>
      </c>
      <c r="C64" s="28" t="s">
        <v>96</v>
      </c>
      <c r="D64" s="3" t="s">
        <v>100</v>
      </c>
      <c r="E64" s="28" t="s">
        <v>28</v>
      </c>
      <c r="F64" s="28" t="s">
        <v>24</v>
      </c>
      <c r="G64" s="28" t="s">
        <v>752</v>
      </c>
      <c r="H64" s="1"/>
      <c r="I64" s="1">
        <f t="shared" si="2"/>
        <v>0</v>
      </c>
      <c r="J64" s="1">
        <f t="shared" si="4"/>
        <v>1</v>
      </c>
      <c r="M64" s="3">
        <v>2</v>
      </c>
      <c r="O64" s="3">
        <f t="shared" si="5"/>
        <v>1</v>
      </c>
      <c r="P64" s="28" t="s">
        <v>14</v>
      </c>
      <c r="Q64" s="28"/>
    </row>
    <row r="65" spans="1:17" ht="16">
      <c r="A65" s="28">
        <v>64</v>
      </c>
      <c r="B65" s="28">
        <v>6</v>
      </c>
      <c r="C65" s="28" t="s">
        <v>96</v>
      </c>
      <c r="D65" s="3" t="s">
        <v>101</v>
      </c>
      <c r="E65" s="28" t="s">
        <v>17</v>
      </c>
      <c r="F65" s="28" t="s">
        <v>24</v>
      </c>
      <c r="G65" s="28" t="s">
        <v>752</v>
      </c>
      <c r="H65" s="1"/>
      <c r="I65" s="1">
        <f t="shared" si="2"/>
        <v>1</v>
      </c>
      <c r="J65" s="1">
        <f t="shared" si="4"/>
        <v>0</v>
      </c>
      <c r="M65" s="3">
        <v>2</v>
      </c>
      <c r="O65" s="3">
        <f t="shared" si="5"/>
        <v>1</v>
      </c>
      <c r="P65" s="28" t="s">
        <v>14</v>
      </c>
      <c r="Q65" s="28" t="s">
        <v>15</v>
      </c>
    </row>
    <row r="66" spans="1:17" ht="16">
      <c r="A66" s="28">
        <v>65</v>
      </c>
      <c r="B66" s="28">
        <v>6</v>
      </c>
      <c r="C66" s="28" t="s">
        <v>96</v>
      </c>
      <c r="D66" s="3" t="s">
        <v>102</v>
      </c>
      <c r="E66" s="28" t="s">
        <v>17</v>
      </c>
      <c r="F66" s="28" t="s">
        <v>24</v>
      </c>
      <c r="G66" s="28" t="s">
        <v>752</v>
      </c>
      <c r="H66" s="1"/>
      <c r="I66" s="1">
        <f t="shared" si="2"/>
        <v>1</v>
      </c>
      <c r="J66" s="1">
        <f t="shared" si="4"/>
        <v>0</v>
      </c>
      <c r="M66" s="3">
        <v>2</v>
      </c>
      <c r="O66" s="3">
        <f t="shared" si="5"/>
        <v>1</v>
      </c>
      <c r="P66" s="28" t="s">
        <v>14</v>
      </c>
      <c r="Q66" s="28" t="s">
        <v>15</v>
      </c>
    </row>
    <row r="67" spans="1:17" ht="16">
      <c r="A67" s="28">
        <v>66</v>
      </c>
      <c r="B67" s="28">
        <v>6</v>
      </c>
      <c r="C67" s="28" t="s">
        <v>96</v>
      </c>
      <c r="D67" s="3" t="s">
        <v>103</v>
      </c>
      <c r="E67" s="28" t="s">
        <v>17</v>
      </c>
      <c r="F67" s="28" t="s">
        <v>24</v>
      </c>
      <c r="G67" s="28" t="s">
        <v>752</v>
      </c>
      <c r="H67" s="1"/>
      <c r="I67" s="1">
        <f t="shared" ref="I67:I130" si="6">IF(E67="India", 1, 0)</f>
        <v>1</v>
      </c>
      <c r="J67" s="1">
        <f t="shared" si="4"/>
        <v>0</v>
      </c>
      <c r="M67" s="3">
        <v>1.5</v>
      </c>
      <c r="O67" s="3">
        <f t="shared" si="5"/>
        <v>1</v>
      </c>
      <c r="P67" s="28" t="s">
        <v>14</v>
      </c>
      <c r="Q67" s="28" t="s">
        <v>37</v>
      </c>
    </row>
    <row r="68" spans="1:17" ht="16">
      <c r="A68" s="28">
        <v>67</v>
      </c>
      <c r="B68" s="28">
        <v>6</v>
      </c>
      <c r="C68" s="28" t="s">
        <v>96</v>
      </c>
      <c r="D68" s="3" t="s">
        <v>104</v>
      </c>
      <c r="E68" s="28" t="s">
        <v>23</v>
      </c>
      <c r="F68" s="28" t="s">
        <v>24</v>
      </c>
      <c r="G68" s="28" t="s">
        <v>752</v>
      </c>
      <c r="H68" s="1"/>
      <c r="I68" s="1">
        <f t="shared" si="6"/>
        <v>0</v>
      </c>
      <c r="J68" s="1">
        <f t="shared" si="4"/>
        <v>1</v>
      </c>
      <c r="M68" s="3">
        <v>1.5</v>
      </c>
      <c r="O68" s="3">
        <f t="shared" si="5"/>
        <v>1</v>
      </c>
      <c r="P68" s="28" t="s">
        <v>14</v>
      </c>
      <c r="Q68" s="28" t="s">
        <v>21</v>
      </c>
    </row>
    <row r="69" spans="1:17" ht="16">
      <c r="A69" s="28">
        <v>68</v>
      </c>
      <c r="B69" s="1">
        <v>6</v>
      </c>
      <c r="C69" s="1" t="s">
        <v>96</v>
      </c>
      <c r="D69" s="1" t="s">
        <v>105</v>
      </c>
      <c r="E69" s="1" t="s">
        <v>106</v>
      </c>
      <c r="F69" s="1" t="s">
        <v>24</v>
      </c>
      <c r="G69" s="28" t="s">
        <v>752</v>
      </c>
      <c r="H69" s="1"/>
      <c r="I69" s="1">
        <f t="shared" si="6"/>
        <v>0</v>
      </c>
      <c r="J69" s="1">
        <f t="shared" si="4"/>
        <v>1</v>
      </c>
      <c r="M69" s="3">
        <v>2</v>
      </c>
      <c r="O69" s="3">
        <f t="shared" si="5"/>
        <v>1</v>
      </c>
      <c r="P69" s="28" t="s">
        <v>14</v>
      </c>
      <c r="Q69" s="3" t="s">
        <v>33</v>
      </c>
    </row>
    <row r="70" spans="1:17" ht="16">
      <c r="A70" s="28">
        <v>69</v>
      </c>
      <c r="B70" s="1">
        <v>6</v>
      </c>
      <c r="C70" s="1" t="s">
        <v>96</v>
      </c>
      <c r="D70" s="1" t="s">
        <v>107</v>
      </c>
      <c r="E70" s="1" t="s">
        <v>17</v>
      </c>
      <c r="F70" s="1" t="s">
        <v>24</v>
      </c>
      <c r="G70" s="28" t="s">
        <v>752</v>
      </c>
      <c r="H70" s="1"/>
      <c r="I70" s="1">
        <f t="shared" si="6"/>
        <v>1</v>
      </c>
      <c r="J70" s="1">
        <f t="shared" si="4"/>
        <v>0</v>
      </c>
      <c r="M70" s="3">
        <v>1</v>
      </c>
      <c r="O70" s="3">
        <f t="shared" si="5"/>
        <v>1</v>
      </c>
      <c r="P70" s="28" t="s">
        <v>14</v>
      </c>
      <c r="Q70" s="3" t="s">
        <v>46</v>
      </c>
    </row>
    <row r="71" spans="1:17" ht="16">
      <c r="A71" s="28">
        <v>70</v>
      </c>
      <c r="B71" s="28">
        <v>7</v>
      </c>
      <c r="C71" s="28" t="s">
        <v>108</v>
      </c>
      <c r="D71" s="3" t="s">
        <v>109</v>
      </c>
      <c r="E71" s="28" t="s">
        <v>48</v>
      </c>
      <c r="F71" s="28" t="s">
        <v>24</v>
      </c>
      <c r="G71" s="28" t="s">
        <v>752</v>
      </c>
      <c r="H71" s="1"/>
      <c r="I71" s="1">
        <f t="shared" si="6"/>
        <v>0</v>
      </c>
      <c r="J71" s="1">
        <f t="shared" si="4"/>
        <v>1</v>
      </c>
      <c r="M71" s="3">
        <v>2</v>
      </c>
      <c r="O71" s="3">
        <f t="shared" si="5"/>
        <v>1</v>
      </c>
      <c r="P71" s="28" t="s">
        <v>14</v>
      </c>
      <c r="Q71" s="28" t="s">
        <v>49</v>
      </c>
    </row>
    <row r="72" spans="1:17" ht="16">
      <c r="A72" s="28">
        <v>71</v>
      </c>
      <c r="B72" s="28">
        <v>7</v>
      </c>
      <c r="C72" s="28" t="s">
        <v>108</v>
      </c>
      <c r="D72" s="3" t="s">
        <v>110</v>
      </c>
      <c r="E72" s="28" t="s">
        <v>17</v>
      </c>
      <c r="F72" s="28" t="s">
        <v>24</v>
      </c>
      <c r="G72" s="28" t="s">
        <v>752</v>
      </c>
      <c r="H72" s="1"/>
      <c r="I72" s="1">
        <f t="shared" si="6"/>
        <v>1</v>
      </c>
      <c r="J72" s="1">
        <f t="shared" si="4"/>
        <v>0</v>
      </c>
      <c r="M72" s="3">
        <v>0.75</v>
      </c>
      <c r="O72" s="3">
        <f t="shared" si="5"/>
        <v>1</v>
      </c>
      <c r="P72" s="28" t="s">
        <v>14</v>
      </c>
      <c r="Q72" s="28" t="s">
        <v>25</v>
      </c>
    </row>
    <row r="73" spans="1:17" ht="16">
      <c r="A73" s="28">
        <v>72</v>
      </c>
      <c r="B73" s="28">
        <v>7</v>
      </c>
      <c r="C73" s="28" t="s">
        <v>108</v>
      </c>
      <c r="D73" s="3" t="s">
        <v>111</v>
      </c>
      <c r="E73" s="28" t="s">
        <v>106</v>
      </c>
      <c r="F73" s="28" t="s">
        <v>24</v>
      </c>
      <c r="G73" s="28" t="s">
        <v>752</v>
      </c>
      <c r="H73" s="1"/>
      <c r="I73" s="1">
        <f t="shared" si="6"/>
        <v>0</v>
      </c>
      <c r="J73" s="1">
        <f t="shared" si="4"/>
        <v>1</v>
      </c>
      <c r="M73" s="3">
        <v>2</v>
      </c>
      <c r="O73" s="3">
        <f t="shared" si="5"/>
        <v>1</v>
      </c>
      <c r="P73" s="28" t="s">
        <v>14</v>
      </c>
      <c r="Q73" s="28" t="s">
        <v>37</v>
      </c>
    </row>
    <row r="74" spans="1:17" ht="16">
      <c r="A74" s="28">
        <v>73</v>
      </c>
      <c r="B74" s="28">
        <v>7</v>
      </c>
      <c r="C74" s="28" t="s">
        <v>108</v>
      </c>
      <c r="D74" s="3" t="s">
        <v>112</v>
      </c>
      <c r="E74" s="28" t="s">
        <v>48</v>
      </c>
      <c r="F74" s="28" t="s">
        <v>24</v>
      </c>
      <c r="G74" s="28" t="s">
        <v>752</v>
      </c>
      <c r="H74" s="1"/>
      <c r="I74" s="1">
        <f t="shared" si="6"/>
        <v>0</v>
      </c>
      <c r="J74" s="1">
        <f t="shared" si="4"/>
        <v>1</v>
      </c>
      <c r="M74" s="3">
        <v>2</v>
      </c>
      <c r="O74" s="3">
        <f t="shared" si="5"/>
        <v>1</v>
      </c>
      <c r="P74" s="28" t="s">
        <v>14</v>
      </c>
      <c r="Q74" s="28"/>
    </row>
    <row r="75" spans="1:17" ht="16">
      <c r="A75" s="28">
        <v>74</v>
      </c>
      <c r="B75" s="28">
        <v>7</v>
      </c>
      <c r="C75" s="28" t="s">
        <v>108</v>
      </c>
      <c r="D75" s="3" t="s">
        <v>113</v>
      </c>
      <c r="E75" s="28" t="s">
        <v>106</v>
      </c>
      <c r="F75" s="28" t="s">
        <v>24</v>
      </c>
      <c r="G75" s="28" t="s">
        <v>752</v>
      </c>
      <c r="H75" s="1"/>
      <c r="I75" s="1">
        <f t="shared" si="6"/>
        <v>0</v>
      </c>
      <c r="J75" s="1">
        <f t="shared" si="4"/>
        <v>1</v>
      </c>
      <c r="M75" s="3">
        <v>2</v>
      </c>
      <c r="O75" s="3">
        <f t="shared" si="5"/>
        <v>1</v>
      </c>
      <c r="P75" s="28" t="s">
        <v>14</v>
      </c>
      <c r="Q75" s="28" t="s">
        <v>33</v>
      </c>
    </row>
    <row r="76" spans="1:17" ht="16">
      <c r="A76" s="28">
        <v>75</v>
      </c>
      <c r="B76" s="28">
        <v>7</v>
      </c>
      <c r="C76" s="28" t="s">
        <v>108</v>
      </c>
      <c r="D76" s="3" t="s">
        <v>114</v>
      </c>
      <c r="E76" s="28" t="s">
        <v>28</v>
      </c>
      <c r="F76" s="28" t="s">
        <v>24</v>
      </c>
      <c r="G76" s="28" t="s">
        <v>752</v>
      </c>
      <c r="H76" s="1"/>
      <c r="I76" s="1">
        <f t="shared" si="6"/>
        <v>0</v>
      </c>
      <c r="J76" s="1">
        <f t="shared" si="4"/>
        <v>1</v>
      </c>
      <c r="M76" s="3">
        <v>2</v>
      </c>
      <c r="O76" s="3">
        <f t="shared" si="5"/>
        <v>1</v>
      </c>
      <c r="P76" s="28" t="s">
        <v>14</v>
      </c>
      <c r="Q76" s="28" t="s">
        <v>15</v>
      </c>
    </row>
    <row r="77" spans="1:17" ht="16">
      <c r="A77" s="28">
        <v>76</v>
      </c>
      <c r="B77" s="1">
        <v>7</v>
      </c>
      <c r="C77" s="1" t="s">
        <v>108</v>
      </c>
      <c r="D77" s="1" t="s">
        <v>115</v>
      </c>
      <c r="E77" s="1" t="s">
        <v>17</v>
      </c>
      <c r="F77" s="1" t="s">
        <v>24</v>
      </c>
      <c r="G77" s="28" t="s">
        <v>752</v>
      </c>
      <c r="H77" s="1"/>
      <c r="I77" s="1">
        <f t="shared" si="6"/>
        <v>1</v>
      </c>
      <c r="J77" s="1">
        <f t="shared" si="4"/>
        <v>0</v>
      </c>
      <c r="M77" s="3">
        <v>2</v>
      </c>
      <c r="O77" s="3">
        <f t="shared" si="5"/>
        <v>1</v>
      </c>
      <c r="P77" s="28" t="s">
        <v>14</v>
      </c>
      <c r="Q77" s="3" t="s">
        <v>21</v>
      </c>
    </row>
    <row r="78" spans="1:17" ht="16">
      <c r="A78" s="28">
        <v>77</v>
      </c>
      <c r="B78" s="1">
        <v>7</v>
      </c>
      <c r="C78" s="1" t="s">
        <v>108</v>
      </c>
      <c r="D78" s="1" t="s">
        <v>116</v>
      </c>
      <c r="E78" s="1" t="s">
        <v>17</v>
      </c>
      <c r="F78" s="1" t="s">
        <v>24</v>
      </c>
      <c r="G78" s="28" t="s">
        <v>752</v>
      </c>
      <c r="H78" s="1"/>
      <c r="I78" s="1">
        <f t="shared" si="6"/>
        <v>1</v>
      </c>
      <c r="J78" s="1">
        <f t="shared" si="4"/>
        <v>0</v>
      </c>
      <c r="M78" s="3">
        <v>0.3</v>
      </c>
      <c r="O78" s="3">
        <f t="shared" si="5"/>
        <v>1</v>
      </c>
      <c r="P78" s="28" t="s">
        <v>14</v>
      </c>
      <c r="Q78" s="3" t="s">
        <v>19</v>
      </c>
    </row>
    <row r="79" spans="1:17" ht="16">
      <c r="A79" s="28">
        <v>78</v>
      </c>
      <c r="B79" s="1">
        <v>7</v>
      </c>
      <c r="C79" s="1" t="s">
        <v>108</v>
      </c>
      <c r="D79" s="1" t="s">
        <v>118</v>
      </c>
      <c r="E79" s="1" t="s">
        <v>17</v>
      </c>
      <c r="F79" s="1" t="s">
        <v>24</v>
      </c>
      <c r="G79" s="28" t="s">
        <v>752</v>
      </c>
      <c r="H79" s="1"/>
      <c r="I79" s="1">
        <f t="shared" si="6"/>
        <v>1</v>
      </c>
      <c r="J79" s="1">
        <f t="shared" si="4"/>
        <v>0</v>
      </c>
      <c r="M79" s="3">
        <v>0.3</v>
      </c>
      <c r="O79" s="3">
        <f t="shared" si="5"/>
        <v>1</v>
      </c>
      <c r="P79" s="28" t="s">
        <v>14</v>
      </c>
      <c r="Q79" s="3" t="s">
        <v>46</v>
      </c>
    </row>
    <row r="80" spans="1:17" ht="16">
      <c r="A80" s="28">
        <v>79</v>
      </c>
      <c r="B80" s="28">
        <v>8</v>
      </c>
      <c r="C80" s="28" t="s">
        <v>119</v>
      </c>
      <c r="D80" s="3" t="s">
        <v>120</v>
      </c>
      <c r="E80" s="28" t="s">
        <v>17</v>
      </c>
      <c r="F80" s="28" t="s">
        <v>18</v>
      </c>
      <c r="G80" s="28" t="s">
        <v>752</v>
      </c>
      <c r="H80" s="1"/>
      <c r="I80" s="1">
        <f t="shared" si="6"/>
        <v>1</v>
      </c>
      <c r="J80" s="1">
        <f t="shared" si="4"/>
        <v>0</v>
      </c>
      <c r="M80" s="3">
        <v>0.3</v>
      </c>
      <c r="O80" s="3">
        <f t="shared" si="5"/>
        <v>0</v>
      </c>
      <c r="P80" s="28" t="s">
        <v>117</v>
      </c>
      <c r="Q80" s="28" t="s">
        <v>21</v>
      </c>
    </row>
    <row r="81" spans="1:17" ht="16">
      <c r="A81" s="28">
        <v>80</v>
      </c>
      <c r="B81" s="28">
        <v>8</v>
      </c>
      <c r="C81" s="28" t="s">
        <v>119</v>
      </c>
      <c r="D81" s="3" t="s">
        <v>121</v>
      </c>
      <c r="E81" s="28" t="s">
        <v>17</v>
      </c>
      <c r="F81" s="28" t="s">
        <v>18</v>
      </c>
      <c r="G81" s="28" t="s">
        <v>752</v>
      </c>
      <c r="H81" s="1"/>
      <c r="I81" s="1">
        <f t="shared" si="6"/>
        <v>1</v>
      </c>
      <c r="J81" s="1">
        <f t="shared" si="4"/>
        <v>0</v>
      </c>
      <c r="M81" s="3">
        <v>0.3</v>
      </c>
      <c r="O81" s="3">
        <f t="shared" si="5"/>
        <v>0</v>
      </c>
      <c r="P81" s="28" t="s">
        <v>117</v>
      </c>
      <c r="Q81" s="28" t="s">
        <v>49</v>
      </c>
    </row>
    <row r="82" spans="1:17" ht="16">
      <c r="A82" s="28">
        <v>81</v>
      </c>
      <c r="B82" s="28">
        <v>8</v>
      </c>
      <c r="C82" s="28" t="s">
        <v>119</v>
      </c>
      <c r="D82" s="3" t="s">
        <v>122</v>
      </c>
      <c r="E82" s="28" t="s">
        <v>17</v>
      </c>
      <c r="F82" s="28" t="s">
        <v>18</v>
      </c>
      <c r="G82" s="28" t="s">
        <v>752</v>
      </c>
      <c r="H82" s="1"/>
      <c r="I82" s="1">
        <f t="shared" si="6"/>
        <v>1</v>
      </c>
      <c r="J82" s="1">
        <f t="shared" si="4"/>
        <v>0</v>
      </c>
      <c r="M82" s="3">
        <v>0.3</v>
      </c>
      <c r="O82" s="3">
        <f t="shared" si="5"/>
        <v>0</v>
      </c>
      <c r="P82" s="28" t="s">
        <v>117</v>
      </c>
      <c r="Q82" s="28"/>
    </row>
    <row r="83" spans="1:17" ht="16">
      <c r="A83" s="28">
        <v>82</v>
      </c>
      <c r="B83" s="28">
        <v>8</v>
      </c>
      <c r="C83" s="28" t="s">
        <v>119</v>
      </c>
      <c r="D83" s="3" t="s">
        <v>123</v>
      </c>
      <c r="E83" s="28" t="s">
        <v>17</v>
      </c>
      <c r="F83" s="28" t="s">
        <v>18</v>
      </c>
      <c r="G83" s="28" t="s">
        <v>752</v>
      </c>
      <c r="H83" s="1"/>
      <c r="I83" s="1">
        <f t="shared" si="6"/>
        <v>1</v>
      </c>
      <c r="J83" s="1">
        <f t="shared" si="4"/>
        <v>0</v>
      </c>
      <c r="M83" s="3">
        <v>0.3</v>
      </c>
      <c r="O83" s="3">
        <f t="shared" si="5"/>
        <v>0</v>
      </c>
      <c r="P83" s="28" t="s">
        <v>117</v>
      </c>
      <c r="Q83" s="28" t="s">
        <v>19</v>
      </c>
    </row>
    <row r="84" spans="1:17" ht="16">
      <c r="A84" s="28">
        <v>83</v>
      </c>
      <c r="B84" s="28">
        <v>8</v>
      </c>
      <c r="C84" s="28" t="s">
        <v>119</v>
      </c>
      <c r="D84" s="3" t="s">
        <v>124</v>
      </c>
      <c r="E84" s="28" t="s">
        <v>17</v>
      </c>
      <c r="F84" s="28" t="s">
        <v>18</v>
      </c>
      <c r="G84" s="28" t="s">
        <v>752</v>
      </c>
      <c r="H84" s="1"/>
      <c r="I84" s="1">
        <f t="shared" si="6"/>
        <v>1</v>
      </c>
      <c r="J84" s="1">
        <f t="shared" si="4"/>
        <v>0</v>
      </c>
      <c r="M84" s="3">
        <v>0.3</v>
      </c>
      <c r="O84" s="3">
        <f t="shared" si="5"/>
        <v>0</v>
      </c>
      <c r="P84" s="28" t="s">
        <v>117</v>
      </c>
      <c r="Q84" s="28" t="s">
        <v>37</v>
      </c>
    </row>
    <row r="85" spans="1:17" ht="16">
      <c r="A85" s="28">
        <v>84</v>
      </c>
      <c r="B85" s="28">
        <v>8</v>
      </c>
      <c r="C85" s="28" t="s">
        <v>119</v>
      </c>
      <c r="D85" s="3" t="s">
        <v>125</v>
      </c>
      <c r="E85" s="28" t="s">
        <v>17</v>
      </c>
      <c r="F85" s="28" t="s">
        <v>18</v>
      </c>
      <c r="G85" s="28" t="s">
        <v>752</v>
      </c>
      <c r="H85" s="1"/>
      <c r="I85" s="1">
        <f t="shared" si="6"/>
        <v>1</v>
      </c>
      <c r="J85" s="1">
        <f t="shared" si="4"/>
        <v>0</v>
      </c>
      <c r="M85" s="3">
        <v>0.3</v>
      </c>
      <c r="O85" s="3">
        <f t="shared" si="5"/>
        <v>0</v>
      </c>
      <c r="P85" s="28" t="s">
        <v>117</v>
      </c>
      <c r="Q85" s="28" t="s">
        <v>25</v>
      </c>
    </row>
    <row r="86" spans="1:17" ht="16">
      <c r="A86" s="28">
        <v>85</v>
      </c>
      <c r="B86" s="28">
        <v>8</v>
      </c>
      <c r="C86" s="28" t="s">
        <v>119</v>
      </c>
      <c r="D86" s="3" t="s">
        <v>126</v>
      </c>
      <c r="E86" s="28" t="s">
        <v>17</v>
      </c>
      <c r="F86" s="28" t="s">
        <v>18</v>
      </c>
      <c r="G86" s="28" t="s">
        <v>752</v>
      </c>
      <c r="H86" s="1"/>
      <c r="I86" s="1">
        <f t="shared" si="6"/>
        <v>1</v>
      </c>
      <c r="J86" s="1">
        <f t="shared" si="4"/>
        <v>0</v>
      </c>
      <c r="M86" s="3">
        <v>0.3</v>
      </c>
      <c r="O86" s="3">
        <f t="shared" si="5"/>
        <v>0</v>
      </c>
      <c r="P86" s="28" t="s">
        <v>117</v>
      </c>
      <c r="Q86" s="28" t="s">
        <v>30</v>
      </c>
    </row>
    <row r="87" spans="1:17" ht="16">
      <c r="A87" s="28">
        <v>86</v>
      </c>
      <c r="B87" s="1">
        <v>8</v>
      </c>
      <c r="C87" s="1" t="s">
        <v>119</v>
      </c>
      <c r="D87" s="1" t="s">
        <v>127</v>
      </c>
      <c r="E87" s="1" t="s">
        <v>17</v>
      </c>
      <c r="F87" s="1" t="s">
        <v>18</v>
      </c>
      <c r="G87" s="28" t="s">
        <v>752</v>
      </c>
      <c r="H87" s="1"/>
      <c r="I87" s="1">
        <f t="shared" si="6"/>
        <v>1</v>
      </c>
      <c r="J87" s="1">
        <f t="shared" si="4"/>
        <v>0</v>
      </c>
      <c r="M87" s="3">
        <v>0.3</v>
      </c>
      <c r="O87" s="3">
        <f t="shared" si="5"/>
        <v>0</v>
      </c>
      <c r="P87" s="28" t="s">
        <v>117</v>
      </c>
      <c r="Q87" s="3" t="s">
        <v>25</v>
      </c>
    </row>
    <row r="88" spans="1:17" ht="16">
      <c r="A88" s="28">
        <v>87</v>
      </c>
      <c r="B88" s="1">
        <v>8</v>
      </c>
      <c r="C88" s="1" t="s">
        <v>119</v>
      </c>
      <c r="D88" s="1" t="s">
        <v>128</v>
      </c>
      <c r="E88" s="1" t="s">
        <v>17</v>
      </c>
      <c r="F88" s="1" t="s">
        <v>18</v>
      </c>
      <c r="G88" s="28" t="s">
        <v>752</v>
      </c>
      <c r="H88" s="1"/>
      <c r="I88" s="1">
        <f t="shared" si="6"/>
        <v>1</v>
      </c>
      <c r="J88" s="1">
        <f t="shared" si="4"/>
        <v>0</v>
      </c>
      <c r="M88" s="3">
        <v>0.3</v>
      </c>
      <c r="O88" s="3">
        <f t="shared" si="5"/>
        <v>0</v>
      </c>
      <c r="P88" s="28" t="s">
        <v>117</v>
      </c>
      <c r="Q88" s="3" t="s">
        <v>49</v>
      </c>
    </row>
    <row r="89" spans="1:17" ht="16">
      <c r="A89" s="28">
        <v>88</v>
      </c>
      <c r="B89" s="28">
        <v>9</v>
      </c>
      <c r="C89" s="28" t="s">
        <v>129</v>
      </c>
      <c r="D89" s="3" t="s">
        <v>130</v>
      </c>
      <c r="E89" s="28" t="s">
        <v>17</v>
      </c>
      <c r="F89" s="28" t="s">
        <v>35</v>
      </c>
      <c r="G89" s="28" t="s">
        <v>752</v>
      </c>
      <c r="H89" s="1"/>
      <c r="I89" s="1">
        <f t="shared" si="6"/>
        <v>1</v>
      </c>
      <c r="J89" s="1">
        <f t="shared" si="4"/>
        <v>0</v>
      </c>
      <c r="M89" s="3">
        <v>0.5</v>
      </c>
      <c r="O89" s="3">
        <f t="shared" si="5"/>
        <v>0</v>
      </c>
      <c r="P89" s="28" t="s">
        <v>117</v>
      </c>
      <c r="Q89" s="28" t="s">
        <v>25</v>
      </c>
    </row>
    <row r="90" spans="1:17" ht="16">
      <c r="A90" s="28">
        <v>89</v>
      </c>
      <c r="B90" s="28">
        <v>9</v>
      </c>
      <c r="C90" s="28" t="s">
        <v>129</v>
      </c>
      <c r="D90" s="3" t="s">
        <v>131</v>
      </c>
      <c r="E90" s="28" t="s">
        <v>17</v>
      </c>
      <c r="F90" s="28" t="s">
        <v>35</v>
      </c>
      <c r="G90" s="28" t="s">
        <v>752</v>
      </c>
      <c r="H90" s="1"/>
      <c r="I90" s="1">
        <f t="shared" si="6"/>
        <v>1</v>
      </c>
      <c r="J90" s="1">
        <f t="shared" si="4"/>
        <v>0</v>
      </c>
      <c r="M90" s="3">
        <v>0.3</v>
      </c>
      <c r="O90" s="3">
        <f t="shared" si="5"/>
        <v>0</v>
      </c>
      <c r="P90" s="28" t="s">
        <v>117</v>
      </c>
      <c r="Q90" s="28" t="s">
        <v>30</v>
      </c>
    </row>
    <row r="91" spans="1:17" ht="16">
      <c r="A91" s="28">
        <v>90</v>
      </c>
      <c r="B91" s="28">
        <v>9</v>
      </c>
      <c r="C91" s="28" t="s">
        <v>129</v>
      </c>
      <c r="D91" s="3" t="s">
        <v>132</v>
      </c>
      <c r="E91" s="28" t="s">
        <v>17</v>
      </c>
      <c r="F91" s="28" t="s">
        <v>35</v>
      </c>
      <c r="G91" s="28" t="s">
        <v>752</v>
      </c>
      <c r="H91" s="1"/>
      <c r="I91" s="1">
        <f t="shared" si="6"/>
        <v>1</v>
      </c>
      <c r="J91" s="1">
        <f t="shared" si="4"/>
        <v>0</v>
      </c>
      <c r="M91" s="3">
        <v>0.3</v>
      </c>
      <c r="O91" s="3">
        <f t="shared" si="5"/>
        <v>0</v>
      </c>
      <c r="P91" s="28" t="s">
        <v>117</v>
      </c>
      <c r="Q91" s="28" t="s">
        <v>40</v>
      </c>
    </row>
    <row r="92" spans="1:17" ht="16">
      <c r="A92" s="28">
        <v>91</v>
      </c>
      <c r="B92" s="28">
        <v>9</v>
      </c>
      <c r="C92" s="28" t="s">
        <v>129</v>
      </c>
      <c r="D92" s="3" t="s">
        <v>133</v>
      </c>
      <c r="E92" s="28" t="s">
        <v>17</v>
      </c>
      <c r="F92" s="28" t="s">
        <v>35</v>
      </c>
      <c r="G92" s="28" t="s">
        <v>752</v>
      </c>
      <c r="H92" s="1"/>
      <c r="I92" s="1">
        <f t="shared" si="6"/>
        <v>1</v>
      </c>
      <c r="J92" s="1">
        <f t="shared" si="4"/>
        <v>0</v>
      </c>
      <c r="M92" s="3">
        <v>0.3</v>
      </c>
      <c r="O92" s="3">
        <f t="shared" si="5"/>
        <v>0</v>
      </c>
      <c r="P92" s="28" t="s">
        <v>117</v>
      </c>
      <c r="Q92" s="28" t="s">
        <v>33</v>
      </c>
    </row>
    <row r="93" spans="1:17" ht="16">
      <c r="A93" s="28">
        <v>92</v>
      </c>
      <c r="B93" s="28">
        <v>9</v>
      </c>
      <c r="C93" s="28" t="s">
        <v>129</v>
      </c>
      <c r="D93" s="3" t="s">
        <v>134</v>
      </c>
      <c r="E93" s="28" t="s">
        <v>17</v>
      </c>
      <c r="F93" s="28" t="s">
        <v>35</v>
      </c>
      <c r="G93" s="28" t="s">
        <v>752</v>
      </c>
      <c r="H93" s="1"/>
      <c r="I93" s="1">
        <f t="shared" si="6"/>
        <v>1</v>
      </c>
      <c r="J93" s="1">
        <f t="shared" si="4"/>
        <v>0</v>
      </c>
      <c r="M93" s="3">
        <v>0.3</v>
      </c>
      <c r="O93" s="3">
        <f t="shared" si="5"/>
        <v>0</v>
      </c>
      <c r="P93" s="28" t="s">
        <v>117</v>
      </c>
      <c r="Q93" s="28" t="s">
        <v>37</v>
      </c>
    </row>
    <row r="94" spans="1:17" ht="16">
      <c r="A94" s="28">
        <v>93</v>
      </c>
      <c r="B94" s="28">
        <v>9</v>
      </c>
      <c r="C94" s="28" t="s">
        <v>129</v>
      </c>
      <c r="D94" s="3" t="s">
        <v>135</v>
      </c>
      <c r="E94" s="28" t="s">
        <v>17</v>
      </c>
      <c r="F94" s="28" t="s">
        <v>35</v>
      </c>
      <c r="G94" s="28" t="s">
        <v>752</v>
      </c>
      <c r="H94" s="1"/>
      <c r="I94" s="1">
        <f t="shared" si="6"/>
        <v>1</v>
      </c>
      <c r="J94" s="1">
        <f t="shared" si="4"/>
        <v>0</v>
      </c>
      <c r="M94" s="3">
        <v>0.3</v>
      </c>
      <c r="O94" s="3">
        <f t="shared" si="5"/>
        <v>0</v>
      </c>
      <c r="P94" s="28" t="s">
        <v>117</v>
      </c>
      <c r="Q94" s="28" t="s">
        <v>49</v>
      </c>
    </row>
    <row r="95" spans="1:17" ht="16">
      <c r="A95" s="28">
        <v>94</v>
      </c>
      <c r="B95" s="28">
        <v>9</v>
      </c>
      <c r="C95" s="28" t="s">
        <v>129</v>
      </c>
      <c r="D95" s="3" t="s">
        <v>136</v>
      </c>
      <c r="E95" s="28" t="s">
        <v>17</v>
      </c>
      <c r="F95" s="28" t="s">
        <v>35</v>
      </c>
      <c r="G95" s="28" t="s">
        <v>752</v>
      </c>
      <c r="H95" s="1"/>
      <c r="I95" s="1">
        <f t="shared" si="6"/>
        <v>1</v>
      </c>
      <c r="J95" s="1">
        <f t="shared" si="4"/>
        <v>0</v>
      </c>
      <c r="M95" s="3">
        <v>0.3</v>
      </c>
      <c r="O95" s="3">
        <f t="shared" si="5"/>
        <v>0</v>
      </c>
      <c r="P95" s="28" t="s">
        <v>117</v>
      </c>
      <c r="Q95" s="28" t="s">
        <v>25</v>
      </c>
    </row>
    <row r="96" spans="1:17" ht="16">
      <c r="A96" s="28">
        <v>95</v>
      </c>
      <c r="B96" s="28">
        <v>9</v>
      </c>
      <c r="C96" s="28" t="s">
        <v>129</v>
      </c>
      <c r="D96" s="3" t="s">
        <v>137</v>
      </c>
      <c r="E96" s="28" t="s">
        <v>17</v>
      </c>
      <c r="F96" s="28" t="s">
        <v>35</v>
      </c>
      <c r="G96" s="28" t="s">
        <v>752</v>
      </c>
      <c r="H96" s="1"/>
      <c r="I96" s="1">
        <f t="shared" si="6"/>
        <v>1</v>
      </c>
      <c r="J96" s="1">
        <f t="shared" si="4"/>
        <v>0</v>
      </c>
      <c r="M96" s="3">
        <v>0.3</v>
      </c>
      <c r="O96" s="3">
        <f t="shared" si="5"/>
        <v>0</v>
      </c>
      <c r="P96" s="28" t="s">
        <v>117</v>
      </c>
      <c r="Q96" s="28" t="s">
        <v>33</v>
      </c>
    </row>
    <row r="97" spans="1:17" ht="16">
      <c r="A97" s="28">
        <v>96</v>
      </c>
      <c r="B97" s="28">
        <v>9</v>
      </c>
      <c r="C97" s="28" t="s">
        <v>129</v>
      </c>
      <c r="D97" s="3" t="s">
        <v>138</v>
      </c>
      <c r="E97" s="28" t="s">
        <v>17</v>
      </c>
      <c r="F97" s="28" t="s">
        <v>35</v>
      </c>
      <c r="G97" s="28" t="s">
        <v>752</v>
      </c>
      <c r="H97" s="1"/>
      <c r="I97" s="1">
        <f t="shared" si="6"/>
        <v>1</v>
      </c>
      <c r="J97" s="1">
        <f t="shared" si="4"/>
        <v>0</v>
      </c>
      <c r="M97" s="3">
        <v>0.3</v>
      </c>
      <c r="O97" s="3">
        <f t="shared" si="5"/>
        <v>0</v>
      </c>
      <c r="P97" s="28" t="s">
        <v>117</v>
      </c>
      <c r="Q97" s="28"/>
    </row>
    <row r="98" spans="1:17" ht="16">
      <c r="A98" s="28">
        <v>97</v>
      </c>
      <c r="B98" s="1">
        <v>9</v>
      </c>
      <c r="C98" s="1" t="s">
        <v>129</v>
      </c>
      <c r="D98" s="1" t="s">
        <v>139</v>
      </c>
      <c r="E98" s="1" t="s">
        <v>17</v>
      </c>
      <c r="F98" s="1" t="s">
        <v>35</v>
      </c>
      <c r="G98" s="28" t="s">
        <v>752</v>
      </c>
      <c r="H98" s="1"/>
      <c r="I98" s="1">
        <f t="shared" si="6"/>
        <v>1</v>
      </c>
      <c r="J98" s="1">
        <f t="shared" si="4"/>
        <v>0</v>
      </c>
      <c r="M98" s="3">
        <v>0.3</v>
      </c>
      <c r="O98" s="3">
        <f t="shared" si="5"/>
        <v>0</v>
      </c>
      <c r="P98" s="28" t="s">
        <v>117</v>
      </c>
      <c r="Q98" s="3" t="s">
        <v>46</v>
      </c>
    </row>
    <row r="99" spans="1:17" ht="16">
      <c r="A99" s="28">
        <v>98</v>
      </c>
      <c r="B99" s="1">
        <v>9</v>
      </c>
      <c r="C99" s="1" t="s">
        <v>129</v>
      </c>
      <c r="D99" s="1" t="s">
        <v>140</v>
      </c>
      <c r="E99" s="1" t="s">
        <v>17</v>
      </c>
      <c r="F99" s="1" t="s">
        <v>35</v>
      </c>
      <c r="G99" s="28" t="s">
        <v>752</v>
      </c>
      <c r="H99" s="1"/>
      <c r="I99" s="1">
        <f t="shared" si="6"/>
        <v>1</v>
      </c>
      <c r="J99" s="1">
        <f t="shared" si="4"/>
        <v>0</v>
      </c>
      <c r="M99" s="3">
        <v>0.3</v>
      </c>
      <c r="O99" s="3">
        <f t="shared" si="5"/>
        <v>0</v>
      </c>
      <c r="P99" s="28" t="s">
        <v>117</v>
      </c>
      <c r="Q99" s="3" t="s">
        <v>49</v>
      </c>
    </row>
    <row r="100" spans="1:17" ht="16">
      <c r="A100" s="28">
        <v>99</v>
      </c>
      <c r="B100" s="28">
        <v>10</v>
      </c>
      <c r="C100" s="28" t="s">
        <v>141</v>
      </c>
      <c r="D100" s="3" t="s">
        <v>142</v>
      </c>
      <c r="E100" s="28" t="s">
        <v>17</v>
      </c>
      <c r="F100" s="28" t="s">
        <v>13</v>
      </c>
      <c r="G100" s="28" t="s">
        <v>752</v>
      </c>
      <c r="H100" s="1"/>
      <c r="I100" s="1">
        <f t="shared" si="6"/>
        <v>1</v>
      </c>
      <c r="J100" s="1">
        <f t="shared" si="4"/>
        <v>0</v>
      </c>
      <c r="M100" s="3">
        <v>0.3</v>
      </c>
      <c r="O100" s="3">
        <f t="shared" si="5"/>
        <v>0</v>
      </c>
      <c r="P100" s="28" t="s">
        <v>117</v>
      </c>
      <c r="Q100" s="28"/>
    </row>
    <row r="101" spans="1:17" ht="16">
      <c r="A101" s="28">
        <v>100</v>
      </c>
      <c r="B101" s="28">
        <v>10</v>
      </c>
      <c r="C101" s="28" t="s">
        <v>141</v>
      </c>
      <c r="D101" s="3" t="s">
        <v>143</v>
      </c>
      <c r="E101" s="28" t="s">
        <v>17</v>
      </c>
      <c r="F101" s="28" t="s">
        <v>13</v>
      </c>
      <c r="G101" s="28" t="s">
        <v>752</v>
      </c>
      <c r="H101" s="1"/>
      <c r="I101" s="1">
        <f t="shared" si="6"/>
        <v>1</v>
      </c>
      <c r="J101" s="1">
        <f t="shared" si="4"/>
        <v>0</v>
      </c>
      <c r="M101" s="3">
        <v>0.3</v>
      </c>
      <c r="O101" s="3">
        <f t="shared" si="5"/>
        <v>0</v>
      </c>
      <c r="P101" s="28" t="s">
        <v>117</v>
      </c>
      <c r="Q101" s="28" t="s">
        <v>49</v>
      </c>
    </row>
    <row r="102" spans="1:17" ht="16">
      <c r="A102" s="28">
        <v>101</v>
      </c>
      <c r="B102" s="28">
        <v>10</v>
      </c>
      <c r="C102" s="28" t="s">
        <v>141</v>
      </c>
      <c r="D102" s="3" t="s">
        <v>144</v>
      </c>
      <c r="E102" s="28" t="s">
        <v>17</v>
      </c>
      <c r="F102" s="28" t="s">
        <v>13</v>
      </c>
      <c r="G102" s="28" t="s">
        <v>752</v>
      </c>
      <c r="H102" s="1"/>
      <c r="I102" s="1">
        <f t="shared" si="6"/>
        <v>1</v>
      </c>
      <c r="J102" s="1">
        <f t="shared" si="4"/>
        <v>0</v>
      </c>
      <c r="M102" s="3">
        <v>0.3</v>
      </c>
      <c r="O102" s="3">
        <f t="shared" si="5"/>
        <v>0</v>
      </c>
      <c r="P102" s="28" t="s">
        <v>117</v>
      </c>
      <c r="Q102" s="28" t="s">
        <v>49</v>
      </c>
    </row>
    <row r="103" spans="1:17" ht="16">
      <c r="A103" s="28">
        <v>102</v>
      </c>
      <c r="B103" s="28">
        <v>10</v>
      </c>
      <c r="C103" s="28" t="s">
        <v>141</v>
      </c>
      <c r="D103" s="3" t="s">
        <v>145</v>
      </c>
      <c r="E103" s="28" t="s">
        <v>17</v>
      </c>
      <c r="F103" s="28" t="s">
        <v>13</v>
      </c>
      <c r="G103" s="28" t="s">
        <v>752</v>
      </c>
      <c r="H103" s="1"/>
      <c r="I103" s="1">
        <f t="shared" si="6"/>
        <v>1</v>
      </c>
      <c r="J103" s="1">
        <f t="shared" si="4"/>
        <v>0</v>
      </c>
      <c r="M103" s="3">
        <v>0.3</v>
      </c>
      <c r="O103" s="3">
        <f t="shared" si="5"/>
        <v>0</v>
      </c>
      <c r="P103" s="28" t="s">
        <v>117</v>
      </c>
      <c r="Q103" s="28" t="s">
        <v>40</v>
      </c>
    </row>
    <row r="104" spans="1:17" ht="16">
      <c r="A104" s="28">
        <v>103</v>
      </c>
      <c r="B104" s="28">
        <v>10</v>
      </c>
      <c r="C104" s="28" t="s">
        <v>141</v>
      </c>
      <c r="D104" s="3" t="s">
        <v>146</v>
      </c>
      <c r="E104" s="28" t="s">
        <v>17</v>
      </c>
      <c r="F104" s="28" t="s">
        <v>13</v>
      </c>
      <c r="G104" s="28" t="s">
        <v>752</v>
      </c>
      <c r="H104" s="1"/>
      <c r="I104" s="1">
        <f t="shared" si="6"/>
        <v>1</v>
      </c>
      <c r="J104" s="1">
        <f t="shared" si="4"/>
        <v>0</v>
      </c>
      <c r="M104" s="3">
        <v>0.3</v>
      </c>
      <c r="O104" s="3">
        <f t="shared" si="5"/>
        <v>0</v>
      </c>
      <c r="P104" s="28" t="s">
        <v>117</v>
      </c>
      <c r="Q104" s="28"/>
    </row>
    <row r="105" spans="1:17" ht="16">
      <c r="A105" s="28">
        <v>104</v>
      </c>
      <c r="B105" s="28">
        <v>10</v>
      </c>
      <c r="C105" s="28" t="s">
        <v>141</v>
      </c>
      <c r="D105" s="3" t="s">
        <v>147</v>
      </c>
      <c r="E105" s="28" t="s">
        <v>17</v>
      </c>
      <c r="F105" s="28" t="s">
        <v>13</v>
      </c>
      <c r="G105" s="28" t="s">
        <v>752</v>
      </c>
      <c r="H105" s="1"/>
      <c r="I105" s="1">
        <f t="shared" si="6"/>
        <v>1</v>
      </c>
      <c r="J105" s="1">
        <f t="shared" si="4"/>
        <v>0</v>
      </c>
      <c r="M105" s="3">
        <v>1</v>
      </c>
      <c r="O105" s="3">
        <f t="shared" si="5"/>
        <v>0</v>
      </c>
      <c r="P105" s="28" t="s">
        <v>117</v>
      </c>
      <c r="Q105" s="28" t="s">
        <v>30</v>
      </c>
    </row>
    <row r="106" spans="1:17" ht="16">
      <c r="A106" s="28">
        <v>105</v>
      </c>
      <c r="B106" s="28">
        <v>10</v>
      </c>
      <c r="C106" s="28" t="s">
        <v>141</v>
      </c>
      <c r="D106" s="3" t="s">
        <v>148</v>
      </c>
      <c r="E106" s="28" t="s">
        <v>17</v>
      </c>
      <c r="F106" s="28" t="s">
        <v>13</v>
      </c>
      <c r="G106" s="28" t="s">
        <v>752</v>
      </c>
      <c r="H106" s="1"/>
      <c r="I106" s="1">
        <f t="shared" si="6"/>
        <v>1</v>
      </c>
      <c r="J106" s="1">
        <f t="shared" ref="J106:J169" si="7">1-I106</f>
        <v>0</v>
      </c>
      <c r="M106" s="3">
        <v>0.3</v>
      </c>
      <c r="O106" s="3">
        <f t="shared" ref="O106:O169" si="8">IF(P106="Capped", 1, 0)</f>
        <v>0</v>
      </c>
      <c r="P106" s="28" t="s">
        <v>117</v>
      </c>
      <c r="Q106" s="28" t="s">
        <v>37</v>
      </c>
    </row>
    <row r="107" spans="1:17" ht="16">
      <c r="A107" s="28">
        <v>106</v>
      </c>
      <c r="B107" s="1">
        <v>10</v>
      </c>
      <c r="C107" s="1" t="s">
        <v>141</v>
      </c>
      <c r="D107" s="1" t="s">
        <v>149</v>
      </c>
      <c r="E107" s="1" t="s">
        <v>17</v>
      </c>
      <c r="F107" s="1" t="s">
        <v>13</v>
      </c>
      <c r="G107" s="28" t="s">
        <v>752</v>
      </c>
      <c r="H107" s="1"/>
      <c r="I107" s="1">
        <f t="shared" si="6"/>
        <v>1</v>
      </c>
      <c r="J107" s="1">
        <f t="shared" si="7"/>
        <v>0</v>
      </c>
      <c r="M107" s="3">
        <v>0.3</v>
      </c>
      <c r="O107" s="3">
        <f t="shared" si="8"/>
        <v>0</v>
      </c>
      <c r="P107" s="28" t="s">
        <v>117</v>
      </c>
      <c r="Q107" s="3" t="s">
        <v>33</v>
      </c>
    </row>
    <row r="108" spans="1:17" ht="16">
      <c r="A108" s="28">
        <v>107</v>
      </c>
      <c r="B108" s="1">
        <v>10</v>
      </c>
      <c r="C108" s="1" t="s">
        <v>141</v>
      </c>
      <c r="D108" s="1" t="s">
        <v>150</v>
      </c>
      <c r="E108" s="1" t="s">
        <v>17</v>
      </c>
      <c r="F108" s="1" t="s">
        <v>13</v>
      </c>
      <c r="G108" s="28" t="s">
        <v>752</v>
      </c>
      <c r="H108" s="1"/>
      <c r="I108" s="1">
        <f t="shared" si="6"/>
        <v>1</v>
      </c>
      <c r="J108" s="1">
        <f t="shared" si="7"/>
        <v>0</v>
      </c>
      <c r="M108" s="3">
        <v>0.3</v>
      </c>
      <c r="O108" s="3">
        <f t="shared" si="8"/>
        <v>0</v>
      </c>
      <c r="P108" s="28" t="s">
        <v>117</v>
      </c>
      <c r="Q108" s="3" t="s">
        <v>25</v>
      </c>
    </row>
    <row r="109" spans="1:17" ht="16">
      <c r="A109" s="28">
        <v>108</v>
      </c>
      <c r="B109" s="1">
        <v>10</v>
      </c>
      <c r="C109" s="1" t="s">
        <v>141</v>
      </c>
      <c r="D109" s="1" t="s">
        <v>151</v>
      </c>
      <c r="E109" s="1" t="s">
        <v>17</v>
      </c>
      <c r="F109" s="1" t="s">
        <v>13</v>
      </c>
      <c r="G109" s="28" t="s">
        <v>752</v>
      </c>
      <c r="H109" s="1"/>
      <c r="I109" s="1">
        <f t="shared" si="6"/>
        <v>1</v>
      </c>
      <c r="J109" s="1">
        <f t="shared" si="7"/>
        <v>0</v>
      </c>
      <c r="M109" s="3">
        <v>0.3</v>
      </c>
      <c r="O109" s="3">
        <f t="shared" si="8"/>
        <v>0</v>
      </c>
      <c r="P109" s="28" t="s">
        <v>117</v>
      </c>
      <c r="Q109" s="3" t="s">
        <v>21</v>
      </c>
    </row>
    <row r="110" spans="1:17" ht="16">
      <c r="A110" s="28">
        <v>109</v>
      </c>
      <c r="B110" s="28">
        <v>11</v>
      </c>
      <c r="C110" s="28" t="s">
        <v>152</v>
      </c>
      <c r="D110" s="3" t="s">
        <v>153</v>
      </c>
      <c r="E110" s="28" t="s">
        <v>17</v>
      </c>
      <c r="F110" s="28" t="s">
        <v>24</v>
      </c>
      <c r="G110" s="28" t="s">
        <v>752</v>
      </c>
      <c r="H110" s="1"/>
      <c r="I110" s="1">
        <f t="shared" si="6"/>
        <v>1</v>
      </c>
      <c r="J110" s="1">
        <f t="shared" si="7"/>
        <v>0</v>
      </c>
      <c r="M110" s="3">
        <v>0.3</v>
      </c>
      <c r="O110" s="3">
        <f t="shared" si="8"/>
        <v>0</v>
      </c>
      <c r="P110" s="28" t="s">
        <v>117</v>
      </c>
      <c r="Q110" s="28" t="s">
        <v>19</v>
      </c>
    </row>
    <row r="111" spans="1:17" ht="16">
      <c r="A111" s="28">
        <v>110</v>
      </c>
      <c r="B111" s="28">
        <v>11</v>
      </c>
      <c r="C111" s="28" t="s">
        <v>152</v>
      </c>
      <c r="D111" s="3" t="s">
        <v>154</v>
      </c>
      <c r="E111" s="28" t="s">
        <v>17</v>
      </c>
      <c r="F111" s="28" t="s">
        <v>24</v>
      </c>
      <c r="G111" s="28" t="s">
        <v>752</v>
      </c>
      <c r="H111" s="1"/>
      <c r="I111" s="1">
        <f t="shared" si="6"/>
        <v>1</v>
      </c>
      <c r="J111" s="1">
        <f t="shared" si="7"/>
        <v>0</v>
      </c>
      <c r="M111" s="3">
        <v>0.5</v>
      </c>
      <c r="O111" s="3">
        <f t="shared" si="8"/>
        <v>0</v>
      </c>
      <c r="P111" s="28" t="s">
        <v>117</v>
      </c>
      <c r="Q111" s="28" t="s">
        <v>21</v>
      </c>
    </row>
    <row r="112" spans="1:17" ht="16">
      <c r="A112" s="28">
        <v>111</v>
      </c>
      <c r="B112" s="28">
        <v>11</v>
      </c>
      <c r="C112" s="28" t="s">
        <v>152</v>
      </c>
      <c r="D112" s="3" t="s">
        <v>155</v>
      </c>
      <c r="E112" s="28" t="s">
        <v>17</v>
      </c>
      <c r="F112" s="28" t="s">
        <v>24</v>
      </c>
      <c r="G112" s="28" t="s">
        <v>752</v>
      </c>
      <c r="H112" s="1"/>
      <c r="I112" s="1">
        <f t="shared" si="6"/>
        <v>1</v>
      </c>
      <c r="J112" s="1">
        <f t="shared" si="7"/>
        <v>0</v>
      </c>
      <c r="M112" s="3">
        <v>0.3</v>
      </c>
      <c r="O112" s="3">
        <f t="shared" si="8"/>
        <v>0</v>
      </c>
      <c r="P112" s="28" t="s">
        <v>117</v>
      </c>
      <c r="Q112" s="28" t="s">
        <v>30</v>
      </c>
    </row>
    <row r="113" spans="1:17" ht="16">
      <c r="A113" s="28">
        <v>112</v>
      </c>
      <c r="B113" s="28">
        <v>11</v>
      </c>
      <c r="C113" s="28" t="s">
        <v>152</v>
      </c>
      <c r="D113" s="3" t="s">
        <v>156</v>
      </c>
      <c r="E113" s="28" t="s">
        <v>17</v>
      </c>
      <c r="F113" s="28" t="s">
        <v>24</v>
      </c>
      <c r="G113" s="28" t="s">
        <v>752</v>
      </c>
      <c r="H113" s="1"/>
      <c r="I113" s="1">
        <f t="shared" si="6"/>
        <v>1</v>
      </c>
      <c r="J113" s="1">
        <f t="shared" si="7"/>
        <v>0</v>
      </c>
      <c r="M113" s="3">
        <v>0.3</v>
      </c>
      <c r="O113" s="3">
        <f t="shared" si="8"/>
        <v>0</v>
      </c>
      <c r="P113" s="28" t="s">
        <v>117</v>
      </c>
      <c r="Q113" s="28" t="s">
        <v>49</v>
      </c>
    </row>
    <row r="114" spans="1:17" ht="16">
      <c r="A114" s="28">
        <v>113</v>
      </c>
      <c r="B114" s="28">
        <v>11</v>
      </c>
      <c r="C114" s="28" t="s">
        <v>152</v>
      </c>
      <c r="D114" s="3" t="s">
        <v>157</v>
      </c>
      <c r="E114" s="28" t="s">
        <v>17</v>
      </c>
      <c r="F114" s="28" t="s">
        <v>24</v>
      </c>
      <c r="G114" s="28" t="s">
        <v>752</v>
      </c>
      <c r="H114" s="1"/>
      <c r="I114" s="1">
        <f t="shared" si="6"/>
        <v>1</v>
      </c>
      <c r="J114" s="1">
        <f t="shared" si="7"/>
        <v>0</v>
      </c>
      <c r="M114" s="3">
        <v>0.4</v>
      </c>
      <c r="O114" s="3">
        <f t="shared" si="8"/>
        <v>0</v>
      </c>
      <c r="P114" s="28" t="s">
        <v>117</v>
      </c>
      <c r="Q114" s="28" t="s">
        <v>33</v>
      </c>
    </row>
    <row r="115" spans="1:17" ht="16">
      <c r="A115" s="28">
        <v>114</v>
      </c>
      <c r="B115" s="28">
        <v>11</v>
      </c>
      <c r="C115" s="28" t="s">
        <v>152</v>
      </c>
      <c r="D115" s="3" t="s">
        <v>158</v>
      </c>
      <c r="E115" s="28" t="s">
        <v>17</v>
      </c>
      <c r="F115" s="28" t="s">
        <v>24</v>
      </c>
      <c r="G115" s="28" t="s">
        <v>752</v>
      </c>
      <c r="H115" s="1"/>
      <c r="I115" s="1">
        <f t="shared" si="6"/>
        <v>1</v>
      </c>
      <c r="J115" s="1">
        <f t="shared" si="7"/>
        <v>0</v>
      </c>
      <c r="M115" s="3">
        <v>0.3</v>
      </c>
      <c r="O115" s="3">
        <f t="shared" si="8"/>
        <v>0</v>
      </c>
      <c r="P115" s="28" t="s">
        <v>117</v>
      </c>
      <c r="Q115" s="28" t="s">
        <v>46</v>
      </c>
    </row>
    <row r="116" spans="1:17" ht="16">
      <c r="A116" s="28">
        <v>115</v>
      </c>
      <c r="B116" s="28">
        <v>11</v>
      </c>
      <c r="C116" s="28" t="s">
        <v>152</v>
      </c>
      <c r="D116" s="3" t="s">
        <v>159</v>
      </c>
      <c r="E116" s="28" t="s">
        <v>17</v>
      </c>
      <c r="F116" s="28" t="s">
        <v>24</v>
      </c>
      <c r="G116" s="28" t="s">
        <v>752</v>
      </c>
      <c r="H116" s="1"/>
      <c r="I116" s="1">
        <f t="shared" si="6"/>
        <v>1</v>
      </c>
      <c r="J116" s="1">
        <f t="shared" si="7"/>
        <v>0</v>
      </c>
      <c r="M116" s="3">
        <v>0.3</v>
      </c>
      <c r="O116" s="3">
        <f t="shared" si="8"/>
        <v>0</v>
      </c>
      <c r="P116" s="28" t="s">
        <v>117</v>
      </c>
      <c r="Q116" s="28" t="s">
        <v>49</v>
      </c>
    </row>
    <row r="117" spans="1:17" ht="16">
      <c r="A117" s="28">
        <v>116</v>
      </c>
      <c r="B117" s="28">
        <v>11</v>
      </c>
      <c r="C117" s="28" t="s">
        <v>152</v>
      </c>
      <c r="D117" s="3" t="s">
        <v>160</v>
      </c>
      <c r="E117" s="28" t="s">
        <v>17</v>
      </c>
      <c r="F117" s="28" t="s">
        <v>24</v>
      </c>
      <c r="G117" s="28" t="s">
        <v>752</v>
      </c>
      <c r="H117" s="1"/>
      <c r="I117" s="1">
        <f t="shared" si="6"/>
        <v>1</v>
      </c>
      <c r="J117" s="1">
        <f t="shared" si="7"/>
        <v>0</v>
      </c>
      <c r="M117" s="3">
        <v>0.3</v>
      </c>
      <c r="O117" s="3">
        <f t="shared" si="8"/>
        <v>0</v>
      </c>
      <c r="P117" s="28" t="s">
        <v>117</v>
      </c>
      <c r="Q117" s="28" t="s">
        <v>40</v>
      </c>
    </row>
    <row r="118" spans="1:17" ht="16">
      <c r="A118" s="28">
        <v>117</v>
      </c>
      <c r="B118" s="1">
        <v>11</v>
      </c>
      <c r="C118" s="1" t="s">
        <v>152</v>
      </c>
      <c r="D118" s="1" t="s">
        <v>161</v>
      </c>
      <c r="E118" s="1" t="s">
        <v>17</v>
      </c>
      <c r="F118" s="1" t="s">
        <v>24</v>
      </c>
      <c r="G118" s="28" t="s">
        <v>752</v>
      </c>
      <c r="H118" s="1"/>
      <c r="I118" s="1">
        <f t="shared" si="6"/>
        <v>1</v>
      </c>
      <c r="J118" s="1">
        <f t="shared" si="7"/>
        <v>0</v>
      </c>
      <c r="M118" s="3">
        <v>0.3</v>
      </c>
      <c r="O118" s="3">
        <f t="shared" si="8"/>
        <v>0</v>
      </c>
      <c r="P118" s="28" t="s">
        <v>117</v>
      </c>
      <c r="Q118" s="3" t="s">
        <v>40</v>
      </c>
    </row>
    <row r="119" spans="1:17" ht="16">
      <c r="A119" s="28">
        <v>118</v>
      </c>
      <c r="B119" s="1">
        <v>11</v>
      </c>
      <c r="C119" s="1" t="s">
        <v>152</v>
      </c>
      <c r="D119" s="1" t="s">
        <v>162</v>
      </c>
      <c r="E119" s="1" t="s">
        <v>17</v>
      </c>
      <c r="F119" s="1" t="s">
        <v>24</v>
      </c>
      <c r="G119" s="28" t="s">
        <v>752</v>
      </c>
      <c r="H119" s="1"/>
      <c r="I119" s="1">
        <f t="shared" si="6"/>
        <v>1</v>
      </c>
      <c r="J119" s="1">
        <f t="shared" si="7"/>
        <v>0</v>
      </c>
      <c r="M119" s="3">
        <v>0.5</v>
      </c>
      <c r="O119" s="3">
        <f t="shared" si="8"/>
        <v>0</v>
      </c>
      <c r="P119" s="28" t="s">
        <v>117</v>
      </c>
      <c r="Q119" s="3" t="s">
        <v>15</v>
      </c>
    </row>
    <row r="120" spans="1:17" ht="16">
      <c r="A120" s="28">
        <v>119</v>
      </c>
      <c r="B120" s="1">
        <v>11</v>
      </c>
      <c r="C120" s="1" t="s">
        <v>152</v>
      </c>
      <c r="D120" s="1" t="s">
        <v>163</v>
      </c>
      <c r="E120" s="1" t="s">
        <v>17</v>
      </c>
      <c r="F120" s="1" t="s">
        <v>24</v>
      </c>
      <c r="G120" s="28" t="s">
        <v>752</v>
      </c>
      <c r="H120" s="1"/>
      <c r="I120" s="1">
        <f t="shared" si="6"/>
        <v>1</v>
      </c>
      <c r="J120" s="1">
        <f t="shared" si="7"/>
        <v>0</v>
      </c>
      <c r="M120" s="3">
        <v>0.3</v>
      </c>
      <c r="O120" s="3">
        <f t="shared" si="8"/>
        <v>0</v>
      </c>
      <c r="P120" s="28" t="s">
        <v>117</v>
      </c>
      <c r="Q120" s="3" t="s">
        <v>46</v>
      </c>
    </row>
    <row r="121" spans="1:17" ht="16">
      <c r="A121" s="28">
        <v>120</v>
      </c>
      <c r="B121" s="28">
        <v>12</v>
      </c>
      <c r="C121" s="28" t="s">
        <v>164</v>
      </c>
      <c r="D121" s="3" t="s">
        <v>165</v>
      </c>
      <c r="E121" s="28" t="s">
        <v>17</v>
      </c>
      <c r="F121" s="28" t="s">
        <v>24</v>
      </c>
      <c r="G121" s="28" t="s">
        <v>752</v>
      </c>
      <c r="H121" s="1"/>
      <c r="I121" s="1">
        <f t="shared" si="6"/>
        <v>1</v>
      </c>
      <c r="J121" s="1">
        <f t="shared" si="7"/>
        <v>0</v>
      </c>
      <c r="M121" s="3">
        <v>0.3</v>
      </c>
      <c r="O121" s="3">
        <f t="shared" si="8"/>
        <v>0</v>
      </c>
      <c r="P121" s="28" t="s">
        <v>117</v>
      </c>
      <c r="Q121" s="28" t="s">
        <v>30</v>
      </c>
    </row>
    <row r="122" spans="1:17" ht="16">
      <c r="A122" s="28">
        <v>121</v>
      </c>
      <c r="B122" s="28">
        <v>12</v>
      </c>
      <c r="C122" s="28" t="s">
        <v>164</v>
      </c>
      <c r="D122" s="3" t="s">
        <v>166</v>
      </c>
      <c r="E122" s="28" t="s">
        <v>17</v>
      </c>
      <c r="F122" s="28" t="s">
        <v>24</v>
      </c>
      <c r="G122" s="28" t="s">
        <v>752</v>
      </c>
      <c r="H122" s="1"/>
      <c r="I122" s="1">
        <f t="shared" si="6"/>
        <v>1</v>
      </c>
      <c r="J122" s="1">
        <f t="shared" si="7"/>
        <v>0</v>
      </c>
      <c r="M122" s="3">
        <v>0.3</v>
      </c>
      <c r="O122" s="3">
        <f t="shared" si="8"/>
        <v>0</v>
      </c>
      <c r="P122" s="28" t="s">
        <v>117</v>
      </c>
      <c r="Q122" s="28" t="s">
        <v>30</v>
      </c>
    </row>
    <row r="123" spans="1:17" ht="16">
      <c r="A123" s="28">
        <v>122</v>
      </c>
      <c r="B123" s="28">
        <v>12</v>
      </c>
      <c r="C123" s="28" t="s">
        <v>164</v>
      </c>
      <c r="D123" s="3" t="s">
        <v>167</v>
      </c>
      <c r="E123" s="28" t="s">
        <v>17</v>
      </c>
      <c r="F123" s="28" t="s">
        <v>24</v>
      </c>
      <c r="G123" s="28" t="s">
        <v>752</v>
      </c>
      <c r="H123" s="1"/>
      <c r="I123" s="1">
        <f t="shared" si="6"/>
        <v>1</v>
      </c>
      <c r="J123" s="1">
        <f t="shared" si="7"/>
        <v>0</v>
      </c>
      <c r="M123" s="3">
        <v>0.5</v>
      </c>
      <c r="O123" s="3">
        <f t="shared" si="8"/>
        <v>0</v>
      </c>
      <c r="P123" s="28" t="s">
        <v>117</v>
      </c>
      <c r="Q123" s="28" t="s">
        <v>37</v>
      </c>
    </row>
    <row r="124" spans="1:17" ht="16">
      <c r="A124" s="28">
        <v>123</v>
      </c>
      <c r="B124" s="28">
        <v>12</v>
      </c>
      <c r="C124" s="28" t="s">
        <v>164</v>
      </c>
      <c r="D124" s="3" t="s">
        <v>168</v>
      </c>
      <c r="E124" s="28" t="s">
        <v>17</v>
      </c>
      <c r="F124" s="28" t="s">
        <v>24</v>
      </c>
      <c r="G124" s="28" t="s">
        <v>752</v>
      </c>
      <c r="H124" s="1"/>
      <c r="I124" s="1">
        <f t="shared" si="6"/>
        <v>1</v>
      </c>
      <c r="J124" s="1">
        <f t="shared" si="7"/>
        <v>0</v>
      </c>
      <c r="M124" s="3">
        <v>0.3</v>
      </c>
      <c r="O124" s="3">
        <f t="shared" si="8"/>
        <v>0</v>
      </c>
      <c r="P124" s="28" t="s">
        <v>117</v>
      </c>
      <c r="Q124" s="28" t="s">
        <v>19</v>
      </c>
    </row>
    <row r="125" spans="1:17" ht="16">
      <c r="A125" s="28">
        <v>124</v>
      </c>
      <c r="B125" s="28">
        <v>12</v>
      </c>
      <c r="C125" s="28" t="s">
        <v>164</v>
      </c>
      <c r="D125" s="3" t="s">
        <v>169</v>
      </c>
      <c r="E125" s="28" t="s">
        <v>17</v>
      </c>
      <c r="F125" s="28" t="s">
        <v>24</v>
      </c>
      <c r="G125" s="28" t="s">
        <v>752</v>
      </c>
      <c r="H125" s="1"/>
      <c r="I125" s="1">
        <f t="shared" si="6"/>
        <v>1</v>
      </c>
      <c r="J125" s="1">
        <f t="shared" si="7"/>
        <v>0</v>
      </c>
      <c r="M125" s="3">
        <v>0.3</v>
      </c>
      <c r="O125" s="3">
        <f t="shared" si="8"/>
        <v>0</v>
      </c>
      <c r="P125" s="28" t="s">
        <v>117</v>
      </c>
      <c r="Q125" s="28" t="s">
        <v>40</v>
      </c>
    </row>
    <row r="126" spans="1:17" ht="16">
      <c r="A126" s="28">
        <v>125</v>
      </c>
      <c r="B126" s="28">
        <v>12</v>
      </c>
      <c r="C126" s="28" t="s">
        <v>164</v>
      </c>
      <c r="D126" s="3" t="s">
        <v>170</v>
      </c>
      <c r="E126" s="28" t="s">
        <v>17</v>
      </c>
      <c r="F126" s="28" t="s">
        <v>24</v>
      </c>
      <c r="G126" s="28" t="s">
        <v>752</v>
      </c>
      <c r="H126" s="1"/>
      <c r="I126" s="1">
        <f t="shared" si="6"/>
        <v>1</v>
      </c>
      <c r="J126" s="1">
        <f t="shared" si="7"/>
        <v>0</v>
      </c>
      <c r="M126" s="3">
        <v>1</v>
      </c>
      <c r="O126" s="3">
        <f t="shared" si="8"/>
        <v>0</v>
      </c>
      <c r="P126" s="28" t="s">
        <v>117</v>
      </c>
      <c r="Q126" s="28" t="s">
        <v>30</v>
      </c>
    </row>
    <row r="127" spans="1:17" ht="16">
      <c r="A127" s="28">
        <v>126</v>
      </c>
      <c r="B127" s="28">
        <v>12</v>
      </c>
      <c r="C127" s="28" t="s">
        <v>164</v>
      </c>
      <c r="D127" s="3" t="s">
        <v>171</v>
      </c>
      <c r="E127" s="28" t="s">
        <v>17</v>
      </c>
      <c r="F127" s="28" t="s">
        <v>24</v>
      </c>
      <c r="G127" s="28" t="s">
        <v>752</v>
      </c>
      <c r="H127" s="1"/>
      <c r="I127" s="1">
        <f t="shared" si="6"/>
        <v>1</v>
      </c>
      <c r="J127" s="1">
        <f t="shared" si="7"/>
        <v>0</v>
      </c>
      <c r="M127" s="3">
        <v>2</v>
      </c>
      <c r="O127" s="3">
        <f t="shared" si="8"/>
        <v>0</v>
      </c>
      <c r="P127" s="28" t="s">
        <v>117</v>
      </c>
      <c r="Q127" s="28" t="s">
        <v>49</v>
      </c>
    </row>
    <row r="128" spans="1:17" ht="16">
      <c r="A128" s="28">
        <v>127</v>
      </c>
      <c r="B128" s="28">
        <v>13</v>
      </c>
      <c r="C128" s="28" t="s">
        <v>172</v>
      </c>
      <c r="D128" s="3" t="s">
        <v>173</v>
      </c>
      <c r="E128" s="28" t="s">
        <v>17</v>
      </c>
      <c r="F128" s="28" t="s">
        <v>18</v>
      </c>
      <c r="G128" s="28" t="s">
        <v>752</v>
      </c>
      <c r="H128" s="1"/>
      <c r="I128" s="1">
        <f t="shared" si="6"/>
        <v>1</v>
      </c>
      <c r="J128" s="1">
        <f t="shared" si="7"/>
        <v>0</v>
      </c>
      <c r="M128" s="3">
        <v>2</v>
      </c>
      <c r="O128" s="3">
        <f t="shared" si="8"/>
        <v>1</v>
      </c>
      <c r="P128" s="28" t="s">
        <v>14</v>
      </c>
      <c r="Q128" s="28" t="s">
        <v>37</v>
      </c>
    </row>
    <row r="129" spans="1:17" ht="16">
      <c r="A129" s="28">
        <v>128</v>
      </c>
      <c r="B129" s="28">
        <v>13</v>
      </c>
      <c r="C129" s="28" t="s">
        <v>172</v>
      </c>
      <c r="D129" s="3" t="s">
        <v>174</v>
      </c>
      <c r="E129" s="28" t="s">
        <v>23</v>
      </c>
      <c r="F129" s="28" t="s">
        <v>18</v>
      </c>
      <c r="G129" s="28" t="s">
        <v>752</v>
      </c>
      <c r="H129" s="1"/>
      <c r="I129" s="1">
        <f t="shared" si="6"/>
        <v>0</v>
      </c>
      <c r="J129" s="1">
        <f t="shared" si="7"/>
        <v>1</v>
      </c>
      <c r="M129" s="3">
        <v>1.5</v>
      </c>
      <c r="O129" s="3">
        <f t="shared" si="8"/>
        <v>1</v>
      </c>
      <c r="P129" s="28" t="s">
        <v>14</v>
      </c>
      <c r="Q129" s="28" t="s">
        <v>40</v>
      </c>
    </row>
    <row r="130" spans="1:17" ht="16">
      <c r="A130" s="28">
        <v>129</v>
      </c>
      <c r="B130" s="28">
        <v>13</v>
      </c>
      <c r="C130" s="28" t="s">
        <v>172</v>
      </c>
      <c r="D130" s="3" t="s">
        <v>175</v>
      </c>
      <c r="E130" s="28" t="s">
        <v>64</v>
      </c>
      <c r="F130" s="28" t="s">
        <v>18</v>
      </c>
      <c r="G130" s="28" t="s">
        <v>752</v>
      </c>
      <c r="H130" s="1"/>
      <c r="I130" s="1">
        <f t="shared" si="6"/>
        <v>0</v>
      </c>
      <c r="J130" s="1">
        <f t="shared" si="7"/>
        <v>1</v>
      </c>
      <c r="M130" s="3">
        <v>1.5</v>
      </c>
      <c r="O130" s="3">
        <f t="shared" si="8"/>
        <v>1</v>
      </c>
      <c r="P130" s="28" t="s">
        <v>14</v>
      </c>
      <c r="Q130" s="28" t="s">
        <v>37</v>
      </c>
    </row>
    <row r="131" spans="1:17" ht="16">
      <c r="A131" s="28">
        <v>130</v>
      </c>
      <c r="B131" s="28">
        <v>13</v>
      </c>
      <c r="C131" s="28" t="s">
        <v>172</v>
      </c>
      <c r="D131" s="3" t="s">
        <v>176</v>
      </c>
      <c r="E131" s="28" t="s">
        <v>44</v>
      </c>
      <c r="F131" s="28" t="s">
        <v>18</v>
      </c>
      <c r="G131" s="28" t="s">
        <v>752</v>
      </c>
      <c r="H131" s="1"/>
      <c r="I131" s="1">
        <f t="shared" ref="I131:I194" si="9">IF(E131="India", 1, 0)</f>
        <v>0</v>
      </c>
      <c r="J131" s="1">
        <f t="shared" si="7"/>
        <v>1</v>
      </c>
      <c r="M131" s="3">
        <v>0.75</v>
      </c>
      <c r="O131" s="3">
        <f t="shared" si="8"/>
        <v>1</v>
      </c>
      <c r="P131" s="28" t="s">
        <v>14</v>
      </c>
      <c r="Q131" s="28" t="s">
        <v>15</v>
      </c>
    </row>
    <row r="132" spans="1:17" ht="16">
      <c r="A132" s="28">
        <v>131</v>
      </c>
      <c r="B132" s="28">
        <v>13</v>
      </c>
      <c r="C132" s="28" t="s">
        <v>172</v>
      </c>
      <c r="D132" s="3" t="s">
        <v>177</v>
      </c>
      <c r="E132" s="28" t="s">
        <v>17</v>
      </c>
      <c r="F132" s="28" t="s">
        <v>18</v>
      </c>
      <c r="G132" s="28" t="s">
        <v>752</v>
      </c>
      <c r="H132" s="1"/>
      <c r="I132" s="1">
        <f t="shared" si="9"/>
        <v>1</v>
      </c>
      <c r="J132" s="1">
        <f t="shared" si="7"/>
        <v>0</v>
      </c>
      <c r="M132" s="3">
        <v>2</v>
      </c>
      <c r="O132" s="3">
        <f t="shared" si="8"/>
        <v>1</v>
      </c>
      <c r="P132" s="28" t="s">
        <v>14</v>
      </c>
      <c r="Q132" s="28" t="s">
        <v>33</v>
      </c>
    </row>
    <row r="133" spans="1:17" ht="16">
      <c r="A133" s="28">
        <v>132</v>
      </c>
      <c r="B133" s="28">
        <v>13</v>
      </c>
      <c r="C133" s="28" t="s">
        <v>172</v>
      </c>
      <c r="D133" s="3" t="s">
        <v>178</v>
      </c>
      <c r="E133" s="28" t="s">
        <v>17</v>
      </c>
      <c r="F133" s="28" t="s">
        <v>18</v>
      </c>
      <c r="G133" s="28" t="s">
        <v>752</v>
      </c>
      <c r="H133" s="1"/>
      <c r="I133" s="1">
        <f t="shared" si="9"/>
        <v>1</v>
      </c>
      <c r="J133" s="1">
        <f t="shared" si="7"/>
        <v>0</v>
      </c>
      <c r="M133" s="3">
        <v>1.5</v>
      </c>
      <c r="O133" s="3">
        <f t="shared" si="8"/>
        <v>1</v>
      </c>
      <c r="P133" s="28" t="s">
        <v>14</v>
      </c>
      <c r="Q133" s="28" t="s">
        <v>21</v>
      </c>
    </row>
    <row r="134" spans="1:17" ht="16">
      <c r="A134" s="28">
        <v>133</v>
      </c>
      <c r="B134" s="28">
        <v>13</v>
      </c>
      <c r="C134" s="28" t="s">
        <v>172</v>
      </c>
      <c r="D134" s="3" t="s">
        <v>179</v>
      </c>
      <c r="E134" s="28" t="s">
        <v>64</v>
      </c>
      <c r="F134" s="28" t="s">
        <v>18</v>
      </c>
      <c r="G134" s="28" t="s">
        <v>752</v>
      </c>
      <c r="H134" s="1"/>
      <c r="I134" s="1">
        <f t="shared" si="9"/>
        <v>0</v>
      </c>
      <c r="J134" s="1">
        <f t="shared" si="7"/>
        <v>1</v>
      </c>
      <c r="M134" s="3">
        <v>1.5</v>
      </c>
      <c r="O134" s="3">
        <f t="shared" si="8"/>
        <v>1</v>
      </c>
      <c r="P134" s="28" t="s">
        <v>14</v>
      </c>
      <c r="Q134" s="28" t="s">
        <v>49</v>
      </c>
    </row>
    <row r="135" spans="1:17" ht="16">
      <c r="A135" s="28">
        <v>134</v>
      </c>
      <c r="B135" s="1">
        <v>13</v>
      </c>
      <c r="C135" s="1" t="s">
        <v>172</v>
      </c>
      <c r="D135" s="1" t="s">
        <v>180</v>
      </c>
      <c r="E135" s="1" t="s">
        <v>17</v>
      </c>
      <c r="F135" s="1" t="s">
        <v>18</v>
      </c>
      <c r="G135" s="28" t="s">
        <v>752</v>
      </c>
      <c r="H135" s="1"/>
      <c r="I135" s="1">
        <f t="shared" si="9"/>
        <v>1</v>
      </c>
      <c r="J135" s="1">
        <f t="shared" si="7"/>
        <v>0</v>
      </c>
      <c r="M135" s="3">
        <v>1</v>
      </c>
      <c r="O135" s="3">
        <f t="shared" si="8"/>
        <v>1</v>
      </c>
      <c r="P135" s="28" t="s">
        <v>14</v>
      </c>
      <c r="Q135" s="3" t="s">
        <v>40</v>
      </c>
    </row>
    <row r="136" spans="1:17" ht="16">
      <c r="A136" s="28">
        <v>135</v>
      </c>
      <c r="B136" s="1">
        <v>13</v>
      </c>
      <c r="C136" s="1" t="s">
        <v>172</v>
      </c>
      <c r="D136" s="1" t="s">
        <v>181</v>
      </c>
      <c r="E136" s="1" t="s">
        <v>17</v>
      </c>
      <c r="F136" s="1" t="s">
        <v>18</v>
      </c>
      <c r="G136" s="28" t="s">
        <v>752</v>
      </c>
      <c r="H136" s="1"/>
      <c r="I136" s="1">
        <f t="shared" si="9"/>
        <v>1</v>
      </c>
      <c r="J136" s="1">
        <f t="shared" si="7"/>
        <v>0</v>
      </c>
      <c r="M136" s="3">
        <v>1</v>
      </c>
      <c r="O136" s="3">
        <f t="shared" si="8"/>
        <v>1</v>
      </c>
      <c r="P136" s="28" t="s">
        <v>14</v>
      </c>
      <c r="Q136" s="3" t="s">
        <v>15</v>
      </c>
    </row>
    <row r="137" spans="1:17" ht="16">
      <c r="A137" s="28">
        <v>136</v>
      </c>
      <c r="B137" s="1">
        <v>13</v>
      </c>
      <c r="C137" s="1" t="s">
        <v>172</v>
      </c>
      <c r="D137" s="1" t="s">
        <v>182</v>
      </c>
      <c r="E137" s="1" t="s">
        <v>44</v>
      </c>
      <c r="F137" s="1" t="s">
        <v>18</v>
      </c>
      <c r="G137" s="28" t="s">
        <v>752</v>
      </c>
      <c r="H137" s="1"/>
      <c r="I137" s="1">
        <f t="shared" si="9"/>
        <v>0</v>
      </c>
      <c r="J137" s="1">
        <f t="shared" si="7"/>
        <v>1</v>
      </c>
      <c r="M137" s="3">
        <v>1.5</v>
      </c>
      <c r="O137" s="3">
        <f t="shared" si="8"/>
        <v>1</v>
      </c>
      <c r="P137" s="28" t="s">
        <v>14</v>
      </c>
      <c r="Q137" s="3" t="s">
        <v>15</v>
      </c>
    </row>
    <row r="138" spans="1:17" ht="16">
      <c r="A138" s="28">
        <v>137</v>
      </c>
      <c r="B138" s="1">
        <v>13</v>
      </c>
      <c r="C138" s="1" t="s">
        <v>172</v>
      </c>
      <c r="D138" s="1" t="s">
        <v>183</v>
      </c>
      <c r="E138" s="1" t="s">
        <v>17</v>
      </c>
      <c r="F138" s="1" t="s">
        <v>18</v>
      </c>
      <c r="G138" s="28" t="s">
        <v>752</v>
      </c>
      <c r="H138" s="1"/>
      <c r="I138" s="1">
        <f t="shared" si="9"/>
        <v>1</v>
      </c>
      <c r="J138" s="1">
        <f t="shared" si="7"/>
        <v>0</v>
      </c>
      <c r="M138" s="3">
        <v>0.3</v>
      </c>
      <c r="O138" s="3">
        <f t="shared" si="8"/>
        <v>1</v>
      </c>
      <c r="P138" s="28" t="s">
        <v>14</v>
      </c>
      <c r="Q138" s="3" t="s">
        <v>49</v>
      </c>
    </row>
    <row r="139" spans="1:17" ht="16">
      <c r="A139" s="28">
        <v>138</v>
      </c>
      <c r="B139" s="28">
        <v>13</v>
      </c>
      <c r="C139" s="28" t="s">
        <v>172</v>
      </c>
      <c r="D139" s="3" t="s">
        <v>184</v>
      </c>
      <c r="E139" s="28" t="s">
        <v>44</v>
      </c>
      <c r="F139" s="28" t="s">
        <v>18</v>
      </c>
      <c r="G139" s="28" t="s">
        <v>752</v>
      </c>
      <c r="H139" s="1"/>
      <c r="I139" s="1">
        <f t="shared" si="9"/>
        <v>0</v>
      </c>
      <c r="J139" s="1">
        <f t="shared" si="7"/>
        <v>1</v>
      </c>
      <c r="M139" s="3">
        <v>2</v>
      </c>
      <c r="O139" s="3">
        <f t="shared" si="8"/>
        <v>1</v>
      </c>
      <c r="P139" s="28" t="s">
        <v>14</v>
      </c>
      <c r="Q139" s="28" t="s">
        <v>19</v>
      </c>
    </row>
    <row r="140" spans="1:17" ht="16">
      <c r="A140" s="28">
        <v>139</v>
      </c>
      <c r="B140" s="1">
        <v>14</v>
      </c>
      <c r="C140" s="1" t="s">
        <v>185</v>
      </c>
      <c r="D140" s="1" t="s">
        <v>186</v>
      </c>
      <c r="E140" s="1" t="s">
        <v>17</v>
      </c>
      <c r="F140" s="1" t="s">
        <v>35</v>
      </c>
      <c r="G140" s="28" t="s">
        <v>752</v>
      </c>
      <c r="H140" s="1"/>
      <c r="I140" s="1">
        <f t="shared" si="9"/>
        <v>1</v>
      </c>
      <c r="J140" s="1">
        <f t="shared" si="7"/>
        <v>0</v>
      </c>
      <c r="M140" s="3">
        <v>1.25</v>
      </c>
      <c r="O140" s="3">
        <f t="shared" si="8"/>
        <v>1</v>
      </c>
      <c r="P140" s="28" t="s">
        <v>14</v>
      </c>
      <c r="Q140" s="3" t="s">
        <v>19</v>
      </c>
    </row>
    <row r="141" spans="1:17" ht="16">
      <c r="A141" s="28">
        <v>140</v>
      </c>
      <c r="B141" s="28">
        <v>14</v>
      </c>
      <c r="C141" s="28" t="s">
        <v>185</v>
      </c>
      <c r="D141" s="3" t="s">
        <v>187</v>
      </c>
      <c r="E141" s="28" t="s">
        <v>12</v>
      </c>
      <c r="F141" s="28" t="s">
        <v>35</v>
      </c>
      <c r="G141" s="28" t="s">
        <v>752</v>
      </c>
      <c r="H141" s="1"/>
      <c r="I141" s="1">
        <f t="shared" si="9"/>
        <v>0</v>
      </c>
      <c r="J141" s="1">
        <f t="shared" si="7"/>
        <v>1</v>
      </c>
      <c r="M141" s="3">
        <v>2</v>
      </c>
      <c r="O141" s="3">
        <f t="shared" si="8"/>
        <v>1</v>
      </c>
      <c r="P141" s="28" t="s">
        <v>14</v>
      </c>
      <c r="Q141" s="28" t="s">
        <v>25</v>
      </c>
    </row>
    <row r="142" spans="1:17" ht="16">
      <c r="A142" s="28">
        <v>141</v>
      </c>
      <c r="B142" s="28">
        <v>14</v>
      </c>
      <c r="C142" s="28" t="s">
        <v>185</v>
      </c>
      <c r="D142" s="3" t="s">
        <v>188</v>
      </c>
      <c r="E142" s="28" t="s">
        <v>23</v>
      </c>
      <c r="F142" s="28" t="s">
        <v>35</v>
      </c>
      <c r="G142" s="28" t="s">
        <v>752</v>
      </c>
      <c r="H142" s="1"/>
      <c r="I142" s="1">
        <f t="shared" si="9"/>
        <v>0</v>
      </c>
      <c r="J142" s="1">
        <f t="shared" si="7"/>
        <v>1</v>
      </c>
      <c r="M142" s="3">
        <v>2</v>
      </c>
      <c r="O142" s="3">
        <f t="shared" si="8"/>
        <v>1</v>
      </c>
      <c r="P142" s="28" t="s">
        <v>14</v>
      </c>
      <c r="Q142" s="28" t="s">
        <v>37</v>
      </c>
    </row>
    <row r="143" spans="1:17" ht="16">
      <c r="A143" s="28">
        <v>142</v>
      </c>
      <c r="B143" s="28">
        <v>14</v>
      </c>
      <c r="C143" s="28" t="s">
        <v>185</v>
      </c>
      <c r="D143" s="3" t="s">
        <v>189</v>
      </c>
      <c r="E143" s="28" t="s">
        <v>64</v>
      </c>
      <c r="F143" s="28" t="s">
        <v>35</v>
      </c>
      <c r="G143" s="28" t="s">
        <v>752</v>
      </c>
      <c r="H143" s="1"/>
      <c r="I143" s="1">
        <f t="shared" si="9"/>
        <v>0</v>
      </c>
      <c r="J143" s="1">
        <f t="shared" si="7"/>
        <v>1</v>
      </c>
      <c r="M143" s="3">
        <v>1.5</v>
      </c>
      <c r="O143" s="3">
        <f t="shared" si="8"/>
        <v>1</v>
      </c>
      <c r="P143" s="28" t="s">
        <v>14</v>
      </c>
      <c r="Q143" s="28" t="s">
        <v>33</v>
      </c>
    </row>
    <row r="144" spans="1:17" ht="16">
      <c r="A144" s="28">
        <v>143</v>
      </c>
      <c r="B144" s="28">
        <v>14</v>
      </c>
      <c r="C144" s="28" t="s">
        <v>185</v>
      </c>
      <c r="D144" s="3" t="s">
        <v>190</v>
      </c>
      <c r="E144" s="28" t="s">
        <v>17</v>
      </c>
      <c r="F144" s="28" t="s">
        <v>35</v>
      </c>
      <c r="G144" s="28" t="s">
        <v>752</v>
      </c>
      <c r="H144" s="1"/>
      <c r="I144" s="1">
        <f t="shared" si="9"/>
        <v>1</v>
      </c>
      <c r="J144" s="1">
        <f t="shared" si="7"/>
        <v>0</v>
      </c>
      <c r="M144" s="3">
        <v>2</v>
      </c>
      <c r="O144" s="3">
        <f t="shared" si="8"/>
        <v>1</v>
      </c>
      <c r="P144" s="28" t="s">
        <v>14</v>
      </c>
      <c r="Q144" s="28" t="s">
        <v>46</v>
      </c>
    </row>
    <row r="145" spans="1:17" ht="16">
      <c r="A145" s="28">
        <v>144</v>
      </c>
      <c r="B145" s="28">
        <v>14</v>
      </c>
      <c r="C145" s="28" t="s">
        <v>185</v>
      </c>
      <c r="D145" s="3" t="s">
        <v>191</v>
      </c>
      <c r="E145" s="28" t="s">
        <v>17</v>
      </c>
      <c r="F145" s="28" t="s">
        <v>35</v>
      </c>
      <c r="G145" s="28" t="s">
        <v>752</v>
      </c>
      <c r="H145" s="1"/>
      <c r="I145" s="1">
        <f t="shared" si="9"/>
        <v>1</v>
      </c>
      <c r="J145" s="1">
        <f t="shared" si="7"/>
        <v>0</v>
      </c>
      <c r="M145" s="3">
        <v>2</v>
      </c>
      <c r="O145" s="3">
        <f t="shared" si="8"/>
        <v>1</v>
      </c>
      <c r="P145" s="28" t="s">
        <v>14</v>
      </c>
      <c r="Q145" s="28" t="s">
        <v>19</v>
      </c>
    </row>
    <row r="146" spans="1:17" ht="16">
      <c r="A146" s="28">
        <v>145</v>
      </c>
      <c r="B146" s="28">
        <v>14</v>
      </c>
      <c r="C146" s="28" t="s">
        <v>185</v>
      </c>
      <c r="D146" s="3" t="s">
        <v>192</v>
      </c>
      <c r="E146" s="28" t="s">
        <v>17</v>
      </c>
      <c r="F146" s="28" t="s">
        <v>35</v>
      </c>
      <c r="G146" s="28" t="s">
        <v>752</v>
      </c>
      <c r="H146" s="1"/>
      <c r="I146" s="1">
        <f t="shared" si="9"/>
        <v>1</v>
      </c>
      <c r="J146" s="1">
        <f t="shared" si="7"/>
        <v>0</v>
      </c>
      <c r="M146" s="3">
        <v>1</v>
      </c>
      <c r="O146" s="3">
        <f t="shared" si="8"/>
        <v>1</v>
      </c>
      <c r="P146" s="28" t="s">
        <v>14</v>
      </c>
      <c r="Q146" s="28" t="s">
        <v>37</v>
      </c>
    </row>
    <row r="147" spans="1:17" ht="16">
      <c r="A147" s="28">
        <v>146</v>
      </c>
      <c r="B147" s="28">
        <v>14</v>
      </c>
      <c r="C147" s="28" t="s">
        <v>185</v>
      </c>
      <c r="D147" s="3" t="s">
        <v>193</v>
      </c>
      <c r="E147" s="28" t="s">
        <v>17</v>
      </c>
      <c r="F147" s="28" t="s">
        <v>35</v>
      </c>
      <c r="G147" s="28" t="s">
        <v>752</v>
      </c>
      <c r="H147" s="1"/>
      <c r="I147" s="1">
        <f t="shared" si="9"/>
        <v>1</v>
      </c>
      <c r="J147" s="1">
        <f t="shared" si="7"/>
        <v>0</v>
      </c>
      <c r="M147" s="3">
        <v>2</v>
      </c>
      <c r="O147" s="3">
        <f t="shared" si="8"/>
        <v>1</v>
      </c>
      <c r="P147" s="28" t="s">
        <v>14</v>
      </c>
      <c r="Q147" s="28" t="s">
        <v>33</v>
      </c>
    </row>
    <row r="148" spans="1:17" ht="16">
      <c r="A148" s="28">
        <v>147</v>
      </c>
      <c r="B148" s="28">
        <v>14</v>
      </c>
      <c r="C148" s="28" t="s">
        <v>185</v>
      </c>
      <c r="D148" s="3" t="s">
        <v>194</v>
      </c>
      <c r="E148" s="28" t="s">
        <v>17</v>
      </c>
      <c r="F148" s="28" t="s">
        <v>35</v>
      </c>
      <c r="G148" s="28" t="s">
        <v>752</v>
      </c>
      <c r="H148" s="1"/>
      <c r="I148" s="1">
        <f t="shared" si="9"/>
        <v>1</v>
      </c>
      <c r="J148" s="1">
        <f t="shared" si="7"/>
        <v>0</v>
      </c>
      <c r="M148" s="3">
        <v>1.5</v>
      </c>
      <c r="O148" s="3">
        <f t="shared" si="8"/>
        <v>1</v>
      </c>
      <c r="P148" s="28" t="s">
        <v>14</v>
      </c>
      <c r="Q148" s="28" t="s">
        <v>37</v>
      </c>
    </row>
    <row r="149" spans="1:17" ht="16">
      <c r="A149" s="28">
        <v>148</v>
      </c>
      <c r="B149" s="28">
        <v>14</v>
      </c>
      <c r="C149" s="28" t="s">
        <v>185</v>
      </c>
      <c r="D149" s="3" t="s">
        <v>195</v>
      </c>
      <c r="E149" s="28" t="s">
        <v>12</v>
      </c>
      <c r="F149" s="28" t="s">
        <v>35</v>
      </c>
      <c r="G149" s="28" t="s">
        <v>752</v>
      </c>
      <c r="H149" s="1"/>
      <c r="I149" s="1">
        <f t="shared" si="9"/>
        <v>0</v>
      </c>
      <c r="J149" s="1">
        <f t="shared" si="7"/>
        <v>1</v>
      </c>
      <c r="M149" s="3">
        <v>0.75</v>
      </c>
      <c r="O149" s="3">
        <f t="shared" si="8"/>
        <v>1</v>
      </c>
      <c r="P149" s="28" t="s">
        <v>14</v>
      </c>
      <c r="Q149" s="28" t="s">
        <v>40</v>
      </c>
    </row>
    <row r="150" spans="1:17" ht="16">
      <c r="A150" s="28">
        <v>149</v>
      </c>
      <c r="B150" s="28">
        <v>14</v>
      </c>
      <c r="C150" s="28" t="s">
        <v>185</v>
      </c>
      <c r="D150" s="3" t="s">
        <v>196</v>
      </c>
      <c r="E150" s="28" t="s">
        <v>48</v>
      </c>
      <c r="F150" s="28" t="s">
        <v>35</v>
      </c>
      <c r="G150" s="28" t="s">
        <v>752</v>
      </c>
      <c r="H150" s="1"/>
      <c r="I150" s="1">
        <f t="shared" si="9"/>
        <v>0</v>
      </c>
      <c r="J150" s="1">
        <f t="shared" si="7"/>
        <v>1</v>
      </c>
      <c r="M150" s="3">
        <v>1.25</v>
      </c>
      <c r="O150" s="3">
        <f t="shared" si="8"/>
        <v>1</v>
      </c>
      <c r="P150" s="28" t="s">
        <v>14</v>
      </c>
      <c r="Q150" s="28" t="s">
        <v>49</v>
      </c>
    </row>
    <row r="151" spans="1:17" ht="16">
      <c r="A151" s="28">
        <v>150</v>
      </c>
      <c r="B151" s="28">
        <v>14</v>
      </c>
      <c r="C151" s="28" t="s">
        <v>185</v>
      </c>
      <c r="D151" s="3" t="s">
        <v>197</v>
      </c>
      <c r="E151" s="28" t="s">
        <v>17</v>
      </c>
      <c r="F151" s="28" t="s">
        <v>35</v>
      </c>
      <c r="G151" s="28" t="s">
        <v>752</v>
      </c>
      <c r="H151" s="1"/>
      <c r="I151" s="1">
        <f t="shared" si="9"/>
        <v>1</v>
      </c>
      <c r="J151" s="1">
        <f t="shared" si="7"/>
        <v>0</v>
      </c>
      <c r="M151" s="3">
        <v>0.75</v>
      </c>
      <c r="O151" s="3">
        <f t="shared" si="8"/>
        <v>1</v>
      </c>
      <c r="P151" s="28" t="s">
        <v>14</v>
      </c>
      <c r="Q151" s="28" t="s">
        <v>49</v>
      </c>
    </row>
    <row r="152" spans="1:17" ht="16">
      <c r="A152" s="28">
        <v>151</v>
      </c>
      <c r="B152" s="28">
        <v>14</v>
      </c>
      <c r="C152" s="28" t="s">
        <v>185</v>
      </c>
      <c r="D152" s="3" t="s">
        <v>198</v>
      </c>
      <c r="E152" s="29" t="s">
        <v>12</v>
      </c>
      <c r="F152" s="28" t="s">
        <v>35</v>
      </c>
      <c r="G152" s="28" t="s">
        <v>752</v>
      </c>
      <c r="H152" s="1"/>
      <c r="I152" s="1">
        <f t="shared" si="9"/>
        <v>0</v>
      </c>
      <c r="J152" s="1">
        <f t="shared" si="7"/>
        <v>1</v>
      </c>
      <c r="M152" s="3">
        <v>1</v>
      </c>
      <c r="O152" s="3">
        <f t="shared" si="8"/>
        <v>1</v>
      </c>
      <c r="P152" s="28" t="s">
        <v>14</v>
      </c>
      <c r="Q152" s="28"/>
    </row>
    <row r="153" spans="1:17" ht="16">
      <c r="A153" s="28">
        <v>152</v>
      </c>
      <c r="B153" s="28">
        <v>15</v>
      </c>
      <c r="C153" s="28" t="s">
        <v>199</v>
      </c>
      <c r="D153" s="3" t="s">
        <v>200</v>
      </c>
      <c r="E153" s="28" t="s">
        <v>17</v>
      </c>
      <c r="F153" s="28" t="s">
        <v>13</v>
      </c>
      <c r="G153" s="28" t="s">
        <v>752</v>
      </c>
      <c r="H153" s="1"/>
      <c r="I153" s="1">
        <f t="shared" si="9"/>
        <v>1</v>
      </c>
      <c r="J153" s="1">
        <f t="shared" si="7"/>
        <v>0</v>
      </c>
      <c r="M153" s="3">
        <v>0.75</v>
      </c>
      <c r="O153" s="3">
        <f t="shared" si="8"/>
        <v>1</v>
      </c>
      <c r="P153" s="28" t="s">
        <v>14</v>
      </c>
      <c r="Q153" s="28" t="s">
        <v>19</v>
      </c>
    </row>
    <row r="154" spans="1:17" ht="16">
      <c r="A154" s="28">
        <v>153</v>
      </c>
      <c r="B154" s="28">
        <v>15</v>
      </c>
      <c r="C154" s="28" t="s">
        <v>199</v>
      </c>
      <c r="D154" s="3" t="s">
        <v>201</v>
      </c>
      <c r="E154" s="28" t="s">
        <v>28</v>
      </c>
      <c r="F154" s="28" t="s">
        <v>13</v>
      </c>
      <c r="G154" s="28" t="s">
        <v>752</v>
      </c>
      <c r="H154" s="1"/>
      <c r="I154" s="1">
        <f t="shared" si="9"/>
        <v>0</v>
      </c>
      <c r="J154" s="1">
        <f t="shared" si="7"/>
        <v>1</v>
      </c>
      <c r="M154" s="3">
        <v>1.25</v>
      </c>
      <c r="O154" s="3">
        <f t="shared" si="8"/>
        <v>1</v>
      </c>
      <c r="P154" s="28" t="s">
        <v>14</v>
      </c>
      <c r="Q154" s="28"/>
    </row>
    <row r="155" spans="1:17" ht="16">
      <c r="A155" s="28">
        <v>154</v>
      </c>
      <c r="B155" s="28">
        <v>15</v>
      </c>
      <c r="C155" s="28" t="s">
        <v>199</v>
      </c>
      <c r="D155" s="3" t="s">
        <v>202</v>
      </c>
      <c r="E155" s="28" t="s">
        <v>23</v>
      </c>
      <c r="F155" s="28" t="s">
        <v>13</v>
      </c>
      <c r="G155" s="28" t="s">
        <v>752</v>
      </c>
      <c r="H155" s="1"/>
      <c r="I155" s="1">
        <f t="shared" si="9"/>
        <v>0</v>
      </c>
      <c r="J155" s="1">
        <f t="shared" si="7"/>
        <v>1</v>
      </c>
      <c r="M155" s="3">
        <v>2</v>
      </c>
      <c r="O155" s="3">
        <f t="shared" si="8"/>
        <v>1</v>
      </c>
      <c r="P155" s="28" t="s">
        <v>14</v>
      </c>
      <c r="Q155" s="28" t="s">
        <v>15</v>
      </c>
    </row>
    <row r="156" spans="1:17" ht="16">
      <c r="A156" s="28">
        <v>155</v>
      </c>
      <c r="B156" s="28">
        <v>15</v>
      </c>
      <c r="C156" s="28" t="s">
        <v>199</v>
      </c>
      <c r="D156" s="3" t="s">
        <v>203</v>
      </c>
      <c r="E156" s="28" t="s">
        <v>44</v>
      </c>
      <c r="F156" s="28" t="s">
        <v>13</v>
      </c>
      <c r="G156" s="28" t="s">
        <v>752</v>
      </c>
      <c r="H156" s="1"/>
      <c r="I156" s="1">
        <f t="shared" si="9"/>
        <v>0</v>
      </c>
      <c r="J156" s="1">
        <f t="shared" si="7"/>
        <v>1</v>
      </c>
      <c r="M156" s="3">
        <v>1</v>
      </c>
      <c r="O156" s="3">
        <f t="shared" si="8"/>
        <v>1</v>
      </c>
      <c r="P156" s="28" t="s">
        <v>14</v>
      </c>
      <c r="Q156" s="28" t="s">
        <v>21</v>
      </c>
    </row>
    <row r="157" spans="1:17" ht="16">
      <c r="A157" s="28">
        <v>156</v>
      </c>
      <c r="B157" s="28">
        <v>15</v>
      </c>
      <c r="C157" s="28" t="s">
        <v>199</v>
      </c>
      <c r="D157" s="3" t="s">
        <v>204</v>
      </c>
      <c r="E157" s="28" t="s">
        <v>28</v>
      </c>
      <c r="F157" s="28" t="s">
        <v>13</v>
      </c>
      <c r="G157" s="28" t="s">
        <v>752</v>
      </c>
      <c r="H157" s="1"/>
      <c r="I157" s="1">
        <f t="shared" si="9"/>
        <v>0</v>
      </c>
      <c r="J157" s="1">
        <f t="shared" si="7"/>
        <v>1</v>
      </c>
      <c r="M157" s="3">
        <v>2</v>
      </c>
      <c r="O157" s="3">
        <f t="shared" si="8"/>
        <v>1</v>
      </c>
      <c r="P157" s="28" t="s">
        <v>14</v>
      </c>
      <c r="Q157" s="28"/>
    </row>
    <row r="158" spans="1:17" ht="16">
      <c r="A158" s="28">
        <v>157</v>
      </c>
      <c r="B158" s="28">
        <v>15</v>
      </c>
      <c r="C158" s="28" t="s">
        <v>199</v>
      </c>
      <c r="D158" s="3" t="s">
        <v>205</v>
      </c>
      <c r="E158" s="28" t="s">
        <v>23</v>
      </c>
      <c r="F158" s="28" t="s">
        <v>13</v>
      </c>
      <c r="G158" s="28" t="s">
        <v>752</v>
      </c>
      <c r="H158" s="1"/>
      <c r="I158" s="1">
        <f t="shared" si="9"/>
        <v>0</v>
      </c>
      <c r="J158" s="1">
        <f t="shared" si="7"/>
        <v>1</v>
      </c>
      <c r="M158" s="3">
        <v>1.25</v>
      </c>
      <c r="O158" s="3">
        <f t="shared" si="8"/>
        <v>1</v>
      </c>
      <c r="P158" s="28" t="s">
        <v>14</v>
      </c>
      <c r="Q158" s="28"/>
    </row>
    <row r="159" spans="1:17" ht="16">
      <c r="A159" s="28">
        <v>158</v>
      </c>
      <c r="B159" s="28">
        <v>16</v>
      </c>
      <c r="C159" s="28" t="s">
        <v>207</v>
      </c>
      <c r="D159" s="3" t="s">
        <v>208</v>
      </c>
      <c r="E159" s="28" t="s">
        <v>17</v>
      </c>
      <c r="F159" s="28" t="s">
        <v>24</v>
      </c>
      <c r="G159" s="28" t="s">
        <v>752</v>
      </c>
      <c r="H159" s="1"/>
      <c r="I159" s="1">
        <f t="shared" si="9"/>
        <v>1</v>
      </c>
      <c r="J159" s="1">
        <f t="shared" si="7"/>
        <v>0</v>
      </c>
      <c r="M159" s="3">
        <v>1</v>
      </c>
      <c r="O159" s="3">
        <f t="shared" si="8"/>
        <v>1</v>
      </c>
      <c r="P159" s="28" t="s">
        <v>14</v>
      </c>
      <c r="Q159" s="28" t="s">
        <v>33</v>
      </c>
    </row>
    <row r="160" spans="1:17" ht="16">
      <c r="A160" s="28">
        <v>159</v>
      </c>
      <c r="B160" s="28">
        <v>16</v>
      </c>
      <c r="C160" s="28" t="s">
        <v>207</v>
      </c>
      <c r="D160" s="3" t="s">
        <v>209</v>
      </c>
      <c r="E160" s="28" t="s">
        <v>23</v>
      </c>
      <c r="F160" s="28" t="s">
        <v>24</v>
      </c>
      <c r="G160" s="28" t="s">
        <v>752</v>
      </c>
      <c r="H160" s="1"/>
      <c r="I160" s="1">
        <f t="shared" si="9"/>
        <v>0</v>
      </c>
      <c r="J160" s="1">
        <f t="shared" si="7"/>
        <v>1</v>
      </c>
      <c r="M160" s="3">
        <v>1</v>
      </c>
      <c r="O160" s="3">
        <f t="shared" si="8"/>
        <v>1</v>
      </c>
      <c r="P160" s="28" t="s">
        <v>14</v>
      </c>
      <c r="Q160" s="28" t="s">
        <v>206</v>
      </c>
    </row>
    <row r="161" spans="1:17" ht="16">
      <c r="A161" s="28">
        <v>160</v>
      </c>
      <c r="B161" s="28">
        <v>16</v>
      </c>
      <c r="C161" s="28" t="s">
        <v>207</v>
      </c>
      <c r="D161" s="3" t="s">
        <v>210</v>
      </c>
      <c r="E161" s="28" t="s">
        <v>17</v>
      </c>
      <c r="F161" s="28" t="s">
        <v>24</v>
      </c>
      <c r="G161" s="28" t="s">
        <v>752</v>
      </c>
      <c r="H161" s="1"/>
      <c r="I161" s="1">
        <f t="shared" si="9"/>
        <v>1</v>
      </c>
      <c r="J161" s="1">
        <f t="shared" si="7"/>
        <v>0</v>
      </c>
      <c r="M161" s="3">
        <v>2</v>
      </c>
      <c r="O161" s="3">
        <f t="shared" si="8"/>
        <v>1</v>
      </c>
      <c r="P161" s="28" t="s">
        <v>14</v>
      </c>
      <c r="Q161" s="28" t="s">
        <v>40</v>
      </c>
    </row>
    <row r="162" spans="1:17" ht="16">
      <c r="A162" s="28">
        <v>161</v>
      </c>
      <c r="B162" s="28">
        <v>16</v>
      </c>
      <c r="C162" s="28" t="s">
        <v>207</v>
      </c>
      <c r="D162" s="3" t="s">
        <v>211</v>
      </c>
      <c r="E162" s="28" t="s">
        <v>17</v>
      </c>
      <c r="F162" s="28" t="s">
        <v>24</v>
      </c>
      <c r="G162" s="28" t="s">
        <v>752</v>
      </c>
      <c r="H162" s="1"/>
      <c r="I162" s="1">
        <f t="shared" si="9"/>
        <v>1</v>
      </c>
      <c r="J162" s="1">
        <f t="shared" si="7"/>
        <v>0</v>
      </c>
      <c r="M162" s="3">
        <v>2</v>
      </c>
      <c r="O162" s="3">
        <f t="shared" si="8"/>
        <v>1</v>
      </c>
      <c r="P162" s="28" t="s">
        <v>14</v>
      </c>
      <c r="Q162" s="28" t="s">
        <v>33</v>
      </c>
    </row>
    <row r="163" spans="1:17" ht="16">
      <c r="A163" s="28">
        <v>162</v>
      </c>
      <c r="B163" s="28">
        <v>16</v>
      </c>
      <c r="C163" s="28" t="s">
        <v>207</v>
      </c>
      <c r="D163" s="3" t="s">
        <v>212</v>
      </c>
      <c r="E163" s="28" t="s">
        <v>64</v>
      </c>
      <c r="F163" s="28" t="s">
        <v>24</v>
      </c>
      <c r="G163" s="28" t="s">
        <v>752</v>
      </c>
      <c r="H163" s="1"/>
      <c r="I163" s="1">
        <f t="shared" si="9"/>
        <v>0</v>
      </c>
      <c r="J163" s="1">
        <f t="shared" si="7"/>
        <v>1</v>
      </c>
      <c r="M163" s="3">
        <v>2</v>
      </c>
      <c r="O163" s="3">
        <f t="shared" si="8"/>
        <v>1</v>
      </c>
      <c r="P163" s="28" t="s">
        <v>14</v>
      </c>
      <c r="Q163" s="28" t="s">
        <v>40</v>
      </c>
    </row>
    <row r="164" spans="1:17" ht="16">
      <c r="A164" s="28">
        <v>163</v>
      </c>
      <c r="B164" s="28">
        <v>16</v>
      </c>
      <c r="C164" s="28" t="s">
        <v>207</v>
      </c>
      <c r="D164" s="3" t="s">
        <v>213</v>
      </c>
      <c r="E164" s="28" t="s">
        <v>17</v>
      </c>
      <c r="F164" s="28" t="s">
        <v>24</v>
      </c>
      <c r="G164" s="28" t="s">
        <v>752</v>
      </c>
      <c r="H164" s="1"/>
      <c r="I164" s="1">
        <f t="shared" si="9"/>
        <v>1</v>
      </c>
      <c r="J164" s="1">
        <f t="shared" si="7"/>
        <v>0</v>
      </c>
      <c r="M164" s="3">
        <v>1.5</v>
      </c>
      <c r="O164" s="3">
        <f t="shared" si="8"/>
        <v>1</v>
      </c>
      <c r="P164" s="28" t="s">
        <v>14</v>
      </c>
      <c r="Q164" s="28" t="s">
        <v>37</v>
      </c>
    </row>
    <row r="165" spans="1:17" ht="16">
      <c r="A165" s="28">
        <v>164</v>
      </c>
      <c r="B165" s="28">
        <v>16</v>
      </c>
      <c r="C165" s="28" t="s">
        <v>207</v>
      </c>
      <c r="D165" s="3" t="s">
        <v>214</v>
      </c>
      <c r="E165" s="28" t="s">
        <v>17</v>
      </c>
      <c r="F165" s="28" t="s">
        <v>24</v>
      </c>
      <c r="G165" s="28" t="s">
        <v>752</v>
      </c>
      <c r="H165" s="1"/>
      <c r="I165" s="1">
        <f t="shared" si="9"/>
        <v>1</v>
      </c>
      <c r="J165" s="1">
        <f t="shared" si="7"/>
        <v>0</v>
      </c>
      <c r="M165" s="3">
        <v>2</v>
      </c>
      <c r="O165" s="3">
        <f t="shared" si="8"/>
        <v>1</v>
      </c>
      <c r="P165" s="28" t="s">
        <v>14</v>
      </c>
      <c r="Q165" s="28" t="s">
        <v>21</v>
      </c>
    </row>
    <row r="166" spans="1:17" ht="16">
      <c r="A166" s="28">
        <v>165</v>
      </c>
      <c r="B166" s="1">
        <v>16</v>
      </c>
      <c r="C166" s="1" t="s">
        <v>207</v>
      </c>
      <c r="D166" s="1" t="s">
        <v>215</v>
      </c>
      <c r="E166" s="1" t="s">
        <v>17</v>
      </c>
      <c r="F166" s="1" t="s">
        <v>24</v>
      </c>
      <c r="G166" s="28" t="s">
        <v>752</v>
      </c>
      <c r="H166" s="1"/>
      <c r="I166" s="1">
        <f t="shared" si="9"/>
        <v>1</v>
      </c>
      <c r="J166" s="1">
        <f t="shared" si="7"/>
        <v>0</v>
      </c>
      <c r="M166" s="3">
        <v>2</v>
      </c>
      <c r="O166" s="3">
        <f t="shared" si="8"/>
        <v>1</v>
      </c>
      <c r="P166" s="28" t="s">
        <v>14</v>
      </c>
      <c r="Q166" s="3" t="s">
        <v>19</v>
      </c>
    </row>
    <row r="167" spans="1:17" ht="16">
      <c r="A167" s="28">
        <v>166</v>
      </c>
      <c r="B167" s="28">
        <v>16</v>
      </c>
      <c r="C167" s="28" t="s">
        <v>207</v>
      </c>
      <c r="D167" s="3" t="s">
        <v>216</v>
      </c>
      <c r="E167" s="28" t="s">
        <v>28</v>
      </c>
      <c r="F167" s="28" t="s">
        <v>24</v>
      </c>
      <c r="G167" s="28" t="s">
        <v>752</v>
      </c>
      <c r="H167" s="1"/>
      <c r="I167" s="1">
        <f t="shared" si="9"/>
        <v>0</v>
      </c>
      <c r="J167" s="1">
        <f t="shared" si="7"/>
        <v>1</v>
      </c>
      <c r="M167" s="3">
        <v>1.25</v>
      </c>
      <c r="O167" s="3">
        <f t="shared" si="8"/>
        <v>1</v>
      </c>
      <c r="P167" s="28" t="s">
        <v>14</v>
      </c>
      <c r="Q167" s="28" t="s">
        <v>49</v>
      </c>
    </row>
    <row r="168" spans="1:17" ht="16">
      <c r="A168" s="28">
        <v>167</v>
      </c>
      <c r="B168" s="28">
        <v>16</v>
      </c>
      <c r="C168" s="28" t="s">
        <v>207</v>
      </c>
      <c r="D168" s="3" t="s">
        <v>217</v>
      </c>
      <c r="E168" s="28" t="s">
        <v>48</v>
      </c>
      <c r="F168" s="28" t="s">
        <v>24</v>
      </c>
      <c r="G168" s="28" t="s">
        <v>752</v>
      </c>
      <c r="H168" s="1"/>
      <c r="I168" s="1">
        <f t="shared" si="9"/>
        <v>0</v>
      </c>
      <c r="J168" s="1">
        <f t="shared" si="7"/>
        <v>1</v>
      </c>
      <c r="M168" s="3">
        <v>0.75</v>
      </c>
      <c r="O168" s="3">
        <f t="shared" si="8"/>
        <v>1</v>
      </c>
      <c r="P168" s="28" t="s">
        <v>14</v>
      </c>
      <c r="Q168" s="28" t="s">
        <v>37</v>
      </c>
    </row>
    <row r="169" spans="1:17" ht="16">
      <c r="A169" s="28">
        <v>168</v>
      </c>
      <c r="B169" s="28">
        <v>16</v>
      </c>
      <c r="C169" s="28" t="s">
        <v>207</v>
      </c>
      <c r="D169" s="3" t="s">
        <v>218</v>
      </c>
      <c r="E169" s="28" t="s">
        <v>28</v>
      </c>
      <c r="F169" s="28" t="s">
        <v>24</v>
      </c>
      <c r="G169" s="28" t="s">
        <v>752</v>
      </c>
      <c r="H169" s="1"/>
      <c r="I169" s="1">
        <f t="shared" si="9"/>
        <v>0</v>
      </c>
      <c r="J169" s="1">
        <f t="shared" si="7"/>
        <v>1</v>
      </c>
      <c r="M169" s="3">
        <v>1.5</v>
      </c>
      <c r="O169" s="3">
        <f t="shared" si="8"/>
        <v>1</v>
      </c>
      <c r="P169" s="28" t="s">
        <v>14</v>
      </c>
      <c r="Q169" s="28" t="s">
        <v>25</v>
      </c>
    </row>
    <row r="170" spans="1:17" ht="16">
      <c r="A170" s="28">
        <v>169</v>
      </c>
      <c r="B170" s="28">
        <v>17</v>
      </c>
      <c r="C170" s="28" t="s">
        <v>219</v>
      </c>
      <c r="D170" s="3" t="s">
        <v>220</v>
      </c>
      <c r="E170" s="28" t="s">
        <v>48</v>
      </c>
      <c r="F170" s="28" t="s">
        <v>24</v>
      </c>
      <c r="G170" s="28" t="s">
        <v>752</v>
      </c>
      <c r="H170" s="1"/>
      <c r="I170" s="1">
        <f t="shared" si="9"/>
        <v>0</v>
      </c>
      <c r="J170" s="1">
        <f t="shared" ref="J170:J233" si="10">1-I170</f>
        <v>1</v>
      </c>
      <c r="M170" s="3">
        <v>0.75</v>
      </c>
      <c r="O170" s="3">
        <f t="shared" ref="O170:O233" si="11">IF(P170="Capped", 1, 0)</f>
        <v>1</v>
      </c>
      <c r="P170" s="28" t="s">
        <v>14</v>
      </c>
      <c r="Q170" s="28" t="s">
        <v>19</v>
      </c>
    </row>
    <row r="171" spans="1:17" ht="16">
      <c r="A171" s="28">
        <v>170</v>
      </c>
      <c r="B171" s="28">
        <v>17</v>
      </c>
      <c r="C171" s="28" t="s">
        <v>219</v>
      </c>
      <c r="D171" s="3" t="s">
        <v>221</v>
      </c>
      <c r="E171" s="28" t="s">
        <v>44</v>
      </c>
      <c r="F171" s="28" t="s">
        <v>24</v>
      </c>
      <c r="G171" s="28" t="s">
        <v>752</v>
      </c>
      <c r="H171" s="1"/>
      <c r="I171" s="1">
        <f t="shared" si="9"/>
        <v>0</v>
      </c>
      <c r="J171" s="1">
        <f t="shared" si="10"/>
        <v>1</v>
      </c>
      <c r="M171" s="3">
        <v>2</v>
      </c>
      <c r="O171" s="3">
        <f t="shared" si="11"/>
        <v>1</v>
      </c>
      <c r="P171" s="28" t="s">
        <v>14</v>
      </c>
      <c r="Q171" s="28"/>
    </row>
    <row r="172" spans="1:17" ht="16">
      <c r="A172" s="28">
        <v>171</v>
      </c>
      <c r="B172" s="28">
        <v>17</v>
      </c>
      <c r="C172" s="28" t="s">
        <v>219</v>
      </c>
      <c r="D172" s="3" t="s">
        <v>222</v>
      </c>
      <c r="E172" s="28" t="s">
        <v>23</v>
      </c>
      <c r="F172" s="28" t="s">
        <v>24</v>
      </c>
      <c r="G172" s="28" t="s">
        <v>752</v>
      </c>
      <c r="H172" s="1"/>
      <c r="I172" s="1">
        <f t="shared" si="9"/>
        <v>0</v>
      </c>
      <c r="J172" s="1">
        <f t="shared" si="10"/>
        <v>1</v>
      </c>
      <c r="M172" s="3">
        <v>2</v>
      </c>
      <c r="O172" s="3">
        <f t="shared" si="11"/>
        <v>1</v>
      </c>
      <c r="P172" s="28" t="s">
        <v>14</v>
      </c>
      <c r="Q172" s="28" t="s">
        <v>15</v>
      </c>
    </row>
    <row r="173" spans="1:17" ht="16">
      <c r="A173" s="28">
        <v>172</v>
      </c>
      <c r="B173" s="28">
        <v>17</v>
      </c>
      <c r="C173" s="28" t="s">
        <v>219</v>
      </c>
      <c r="D173" s="3" t="s">
        <v>223</v>
      </c>
      <c r="E173" s="28" t="s">
        <v>48</v>
      </c>
      <c r="F173" s="28" t="s">
        <v>24</v>
      </c>
      <c r="G173" s="28" t="s">
        <v>752</v>
      </c>
      <c r="H173" s="1"/>
      <c r="I173" s="1">
        <f t="shared" si="9"/>
        <v>0</v>
      </c>
      <c r="J173" s="1">
        <f t="shared" si="10"/>
        <v>1</v>
      </c>
      <c r="M173" s="3">
        <v>0.75</v>
      </c>
      <c r="O173" s="3">
        <f t="shared" si="11"/>
        <v>1</v>
      </c>
      <c r="P173" s="28" t="s">
        <v>14</v>
      </c>
      <c r="Q173" s="28"/>
    </row>
    <row r="174" spans="1:17" ht="16">
      <c r="A174" s="28">
        <v>173</v>
      </c>
      <c r="B174" s="28">
        <v>17</v>
      </c>
      <c r="C174" s="28" t="s">
        <v>219</v>
      </c>
      <c r="D174" s="3" t="s">
        <v>224</v>
      </c>
      <c r="E174" s="28" t="s">
        <v>12</v>
      </c>
      <c r="F174" s="28" t="s">
        <v>24</v>
      </c>
      <c r="G174" s="28" t="s">
        <v>752</v>
      </c>
      <c r="H174" s="1"/>
      <c r="I174" s="1">
        <f t="shared" si="9"/>
        <v>0</v>
      </c>
      <c r="J174" s="1">
        <f t="shared" si="10"/>
        <v>1</v>
      </c>
      <c r="M174" s="3">
        <v>0.3</v>
      </c>
      <c r="O174" s="3">
        <f t="shared" si="11"/>
        <v>1</v>
      </c>
      <c r="P174" s="28" t="s">
        <v>14</v>
      </c>
      <c r="Q174" s="28"/>
    </row>
    <row r="175" spans="1:17" ht="16">
      <c r="A175" s="28">
        <v>174</v>
      </c>
      <c r="B175" s="28">
        <v>17</v>
      </c>
      <c r="C175" s="28" t="s">
        <v>219</v>
      </c>
      <c r="D175" s="3" t="s">
        <v>225</v>
      </c>
      <c r="E175" s="28" t="s">
        <v>106</v>
      </c>
      <c r="F175" s="28" t="s">
        <v>24</v>
      </c>
      <c r="G175" s="28" t="s">
        <v>752</v>
      </c>
      <c r="H175" s="1"/>
      <c r="I175" s="1">
        <f t="shared" si="9"/>
        <v>0</v>
      </c>
      <c r="J175" s="1">
        <f t="shared" si="10"/>
        <v>1</v>
      </c>
      <c r="M175" s="3">
        <v>0.3</v>
      </c>
      <c r="O175" s="3">
        <f t="shared" si="11"/>
        <v>1</v>
      </c>
      <c r="P175" s="28" t="s">
        <v>14</v>
      </c>
      <c r="Q175" s="28" t="s">
        <v>37</v>
      </c>
    </row>
    <row r="176" spans="1:17" ht="16">
      <c r="A176" s="28">
        <v>175</v>
      </c>
      <c r="B176" s="28">
        <v>18</v>
      </c>
      <c r="C176" s="28" t="s">
        <v>226</v>
      </c>
      <c r="D176" s="3" t="s">
        <v>227</v>
      </c>
      <c r="E176" s="28" t="s">
        <v>17</v>
      </c>
      <c r="F176" s="28" t="s">
        <v>18</v>
      </c>
      <c r="G176" s="28" t="s">
        <v>753</v>
      </c>
      <c r="H176" s="1"/>
      <c r="I176" s="1">
        <f t="shared" si="9"/>
        <v>1</v>
      </c>
      <c r="J176" s="1">
        <f t="shared" si="10"/>
        <v>0</v>
      </c>
      <c r="M176" s="3">
        <v>0.3</v>
      </c>
      <c r="O176" s="3">
        <f t="shared" si="11"/>
        <v>0</v>
      </c>
      <c r="P176" s="28" t="s">
        <v>117</v>
      </c>
      <c r="Q176" s="28" t="s">
        <v>21</v>
      </c>
    </row>
    <row r="177" spans="1:17" ht="16">
      <c r="A177" s="28">
        <v>176</v>
      </c>
      <c r="B177" s="28">
        <v>18</v>
      </c>
      <c r="C177" s="28" t="s">
        <v>226</v>
      </c>
      <c r="D177" s="3" t="s">
        <v>228</v>
      </c>
      <c r="E177" s="28" t="s">
        <v>17</v>
      </c>
      <c r="F177" s="28" t="s">
        <v>18</v>
      </c>
      <c r="G177" s="28" t="s">
        <v>753</v>
      </c>
      <c r="H177" s="1"/>
      <c r="I177" s="1">
        <f t="shared" si="9"/>
        <v>1</v>
      </c>
      <c r="J177" s="1">
        <f t="shared" si="10"/>
        <v>0</v>
      </c>
      <c r="M177" s="3">
        <v>0.3</v>
      </c>
      <c r="O177" s="3">
        <f t="shared" si="11"/>
        <v>0</v>
      </c>
      <c r="P177" s="28" t="s">
        <v>117</v>
      </c>
      <c r="Q177" s="28" t="s">
        <v>21</v>
      </c>
    </row>
    <row r="178" spans="1:17" ht="16">
      <c r="A178" s="28">
        <v>177</v>
      </c>
      <c r="B178" s="28">
        <v>18</v>
      </c>
      <c r="C178" s="28" t="s">
        <v>226</v>
      </c>
      <c r="D178" s="3" t="s">
        <v>229</v>
      </c>
      <c r="E178" s="28" t="s">
        <v>17</v>
      </c>
      <c r="F178" s="28" t="s">
        <v>18</v>
      </c>
      <c r="G178" s="28" t="s">
        <v>753</v>
      </c>
      <c r="H178" s="1"/>
      <c r="I178" s="1">
        <f t="shared" si="9"/>
        <v>1</v>
      </c>
      <c r="J178" s="1">
        <f t="shared" si="10"/>
        <v>0</v>
      </c>
      <c r="M178" s="3">
        <v>0.3</v>
      </c>
      <c r="O178" s="3">
        <f t="shared" si="11"/>
        <v>0</v>
      </c>
      <c r="P178" s="28" t="s">
        <v>117</v>
      </c>
      <c r="Q178" s="28"/>
    </row>
    <row r="179" spans="1:17" ht="16">
      <c r="A179" s="28">
        <v>178</v>
      </c>
      <c r="B179" s="28">
        <v>18</v>
      </c>
      <c r="C179" s="28" t="s">
        <v>226</v>
      </c>
      <c r="D179" s="3" t="s">
        <v>230</v>
      </c>
      <c r="E179" s="28" t="s">
        <v>17</v>
      </c>
      <c r="F179" s="28" t="s">
        <v>18</v>
      </c>
      <c r="G179" s="28" t="s">
        <v>753</v>
      </c>
      <c r="H179" s="1"/>
      <c r="I179" s="1">
        <f t="shared" si="9"/>
        <v>1</v>
      </c>
      <c r="J179" s="1">
        <f t="shared" si="10"/>
        <v>0</v>
      </c>
      <c r="M179" s="3">
        <v>0.3</v>
      </c>
      <c r="O179" s="3">
        <f t="shared" si="11"/>
        <v>0</v>
      </c>
      <c r="P179" s="28" t="s">
        <v>117</v>
      </c>
      <c r="Q179" s="28" t="s">
        <v>15</v>
      </c>
    </row>
    <row r="180" spans="1:17" ht="16">
      <c r="A180" s="28">
        <v>179</v>
      </c>
      <c r="B180" s="28">
        <v>18</v>
      </c>
      <c r="C180" s="28" t="s">
        <v>226</v>
      </c>
      <c r="D180" s="3" t="s">
        <v>231</v>
      </c>
      <c r="E180" s="28" t="s">
        <v>17</v>
      </c>
      <c r="F180" s="28" t="s">
        <v>18</v>
      </c>
      <c r="G180" s="28" t="s">
        <v>753</v>
      </c>
      <c r="H180" s="1"/>
      <c r="I180" s="1">
        <f t="shared" si="9"/>
        <v>1</v>
      </c>
      <c r="J180" s="1">
        <f t="shared" si="10"/>
        <v>0</v>
      </c>
      <c r="M180" s="3">
        <v>0.3</v>
      </c>
      <c r="O180" s="3">
        <f t="shared" si="11"/>
        <v>0</v>
      </c>
      <c r="P180" s="28" t="s">
        <v>117</v>
      </c>
      <c r="Q180" s="28"/>
    </row>
    <row r="181" spans="1:17" ht="16">
      <c r="A181" s="28">
        <v>180</v>
      </c>
      <c r="B181" s="28">
        <v>18</v>
      </c>
      <c r="C181" s="28" t="s">
        <v>226</v>
      </c>
      <c r="D181" s="3" t="s">
        <v>232</v>
      </c>
      <c r="E181" s="28" t="s">
        <v>17</v>
      </c>
      <c r="F181" s="28" t="s">
        <v>18</v>
      </c>
      <c r="G181" s="28" t="s">
        <v>753</v>
      </c>
      <c r="H181" s="1"/>
      <c r="I181" s="1">
        <f t="shared" si="9"/>
        <v>1</v>
      </c>
      <c r="J181" s="1">
        <f t="shared" si="10"/>
        <v>0</v>
      </c>
      <c r="M181" s="3">
        <v>0.3</v>
      </c>
      <c r="O181" s="3">
        <f t="shared" si="11"/>
        <v>0</v>
      </c>
      <c r="P181" s="28" t="s">
        <v>117</v>
      </c>
      <c r="Q181" s="28"/>
    </row>
    <row r="182" spans="1:17" ht="16">
      <c r="A182" s="28">
        <v>181</v>
      </c>
      <c r="B182" s="28">
        <v>18</v>
      </c>
      <c r="C182" s="28" t="s">
        <v>226</v>
      </c>
      <c r="D182" s="3" t="s">
        <v>233</v>
      </c>
      <c r="E182" s="28" t="s">
        <v>17</v>
      </c>
      <c r="F182" s="28" t="s">
        <v>18</v>
      </c>
      <c r="G182" s="28" t="s">
        <v>753</v>
      </c>
      <c r="H182" s="1"/>
      <c r="I182" s="1">
        <f t="shared" si="9"/>
        <v>1</v>
      </c>
      <c r="J182" s="1">
        <f t="shared" si="10"/>
        <v>0</v>
      </c>
      <c r="M182" s="3">
        <v>0.3</v>
      </c>
      <c r="O182" s="3">
        <f t="shared" si="11"/>
        <v>0</v>
      </c>
      <c r="P182" s="28" t="s">
        <v>117</v>
      </c>
      <c r="Q182" s="28" t="s">
        <v>33</v>
      </c>
    </row>
    <row r="183" spans="1:17" ht="16">
      <c r="A183" s="28">
        <v>182</v>
      </c>
      <c r="B183" s="28">
        <v>18</v>
      </c>
      <c r="C183" s="28" t="s">
        <v>226</v>
      </c>
      <c r="D183" s="3" t="s">
        <v>234</v>
      </c>
      <c r="E183" s="28" t="s">
        <v>17</v>
      </c>
      <c r="F183" s="28" t="s">
        <v>18</v>
      </c>
      <c r="G183" s="28" t="s">
        <v>753</v>
      </c>
      <c r="H183" s="1"/>
      <c r="I183" s="1">
        <f t="shared" si="9"/>
        <v>1</v>
      </c>
      <c r="J183" s="1">
        <f t="shared" si="10"/>
        <v>0</v>
      </c>
      <c r="M183" s="3">
        <v>0.3</v>
      </c>
      <c r="O183" s="3">
        <f t="shared" si="11"/>
        <v>0</v>
      </c>
      <c r="P183" s="28" t="s">
        <v>117</v>
      </c>
      <c r="Q183" s="28"/>
    </row>
    <row r="184" spans="1:17" ht="16">
      <c r="A184" s="28">
        <v>183</v>
      </c>
      <c r="B184" s="28">
        <v>19</v>
      </c>
      <c r="C184" s="28" t="s">
        <v>235</v>
      </c>
      <c r="D184" s="3" t="s">
        <v>236</v>
      </c>
      <c r="E184" s="28" t="s">
        <v>17</v>
      </c>
      <c r="F184" s="28" t="s">
        <v>35</v>
      </c>
      <c r="G184" s="28" t="s">
        <v>753</v>
      </c>
      <c r="H184" s="1"/>
      <c r="I184" s="1">
        <f t="shared" si="9"/>
        <v>1</v>
      </c>
      <c r="J184" s="1">
        <f t="shared" si="10"/>
        <v>0</v>
      </c>
      <c r="M184" s="3">
        <v>0.3</v>
      </c>
      <c r="O184" s="3">
        <f t="shared" si="11"/>
        <v>0</v>
      </c>
      <c r="P184" s="28" t="s">
        <v>117</v>
      </c>
      <c r="Q184" s="28" t="s">
        <v>40</v>
      </c>
    </row>
    <row r="185" spans="1:17" ht="16">
      <c r="A185" s="28">
        <v>184</v>
      </c>
      <c r="B185" s="28">
        <v>19</v>
      </c>
      <c r="C185" s="28" t="s">
        <v>235</v>
      </c>
      <c r="D185" s="3" t="s">
        <v>237</v>
      </c>
      <c r="E185" s="28" t="s">
        <v>17</v>
      </c>
      <c r="F185" s="28" t="s">
        <v>35</v>
      </c>
      <c r="G185" s="28" t="s">
        <v>753</v>
      </c>
      <c r="H185" s="1"/>
      <c r="I185" s="1">
        <f t="shared" si="9"/>
        <v>1</v>
      </c>
      <c r="J185" s="1">
        <f t="shared" si="10"/>
        <v>0</v>
      </c>
      <c r="M185" s="3">
        <v>0.3</v>
      </c>
      <c r="O185" s="3">
        <f t="shared" si="11"/>
        <v>0</v>
      </c>
      <c r="P185" s="28" t="s">
        <v>117</v>
      </c>
      <c r="Q185" s="28" t="s">
        <v>30</v>
      </c>
    </row>
    <row r="186" spans="1:17" ht="16">
      <c r="A186" s="28">
        <v>185</v>
      </c>
      <c r="B186" s="28">
        <v>19</v>
      </c>
      <c r="C186" s="28" t="s">
        <v>235</v>
      </c>
      <c r="D186" s="3" t="s">
        <v>238</v>
      </c>
      <c r="E186" s="28" t="s">
        <v>17</v>
      </c>
      <c r="F186" s="28" t="s">
        <v>35</v>
      </c>
      <c r="G186" s="28" t="s">
        <v>753</v>
      </c>
      <c r="H186" s="1"/>
      <c r="I186" s="1">
        <f t="shared" si="9"/>
        <v>1</v>
      </c>
      <c r="J186" s="1">
        <f t="shared" si="10"/>
        <v>0</v>
      </c>
      <c r="M186" s="3">
        <v>0.3</v>
      </c>
      <c r="O186" s="3">
        <f t="shared" si="11"/>
        <v>0</v>
      </c>
      <c r="P186" s="28" t="s">
        <v>117</v>
      </c>
      <c r="Q186" s="28" t="s">
        <v>46</v>
      </c>
    </row>
    <row r="187" spans="1:17" ht="16">
      <c r="A187" s="28">
        <v>186</v>
      </c>
      <c r="B187" s="28">
        <v>19</v>
      </c>
      <c r="C187" s="28" t="s">
        <v>235</v>
      </c>
      <c r="D187" s="3" t="s">
        <v>239</v>
      </c>
      <c r="E187" s="28" t="s">
        <v>17</v>
      </c>
      <c r="F187" s="28" t="s">
        <v>35</v>
      </c>
      <c r="G187" s="28" t="s">
        <v>753</v>
      </c>
      <c r="H187" s="1"/>
      <c r="I187" s="1">
        <f t="shared" si="9"/>
        <v>1</v>
      </c>
      <c r="J187" s="1">
        <f t="shared" si="10"/>
        <v>0</v>
      </c>
      <c r="M187" s="3">
        <v>0.3</v>
      </c>
      <c r="O187" s="3">
        <f t="shared" si="11"/>
        <v>0</v>
      </c>
      <c r="P187" s="28" t="s">
        <v>117</v>
      </c>
      <c r="Q187" s="28" t="s">
        <v>49</v>
      </c>
    </row>
    <row r="188" spans="1:17" ht="16">
      <c r="A188" s="28">
        <v>187</v>
      </c>
      <c r="B188" s="28">
        <v>19</v>
      </c>
      <c r="C188" s="28" t="s">
        <v>235</v>
      </c>
      <c r="D188" s="3" t="s">
        <v>240</v>
      </c>
      <c r="E188" s="28" t="s">
        <v>17</v>
      </c>
      <c r="F188" s="28" t="s">
        <v>35</v>
      </c>
      <c r="G188" s="28" t="s">
        <v>753</v>
      </c>
      <c r="H188" s="1"/>
      <c r="I188" s="1">
        <f t="shared" si="9"/>
        <v>1</v>
      </c>
      <c r="J188" s="1">
        <f t="shared" si="10"/>
        <v>0</v>
      </c>
      <c r="M188" s="3">
        <v>0.3</v>
      </c>
      <c r="O188" s="3">
        <f t="shared" si="11"/>
        <v>0</v>
      </c>
      <c r="P188" s="28" t="s">
        <v>117</v>
      </c>
      <c r="Q188" s="28" t="s">
        <v>40</v>
      </c>
    </row>
    <row r="189" spans="1:17" ht="16">
      <c r="A189" s="28">
        <v>188</v>
      </c>
      <c r="B189" s="28">
        <v>19</v>
      </c>
      <c r="C189" s="28" t="s">
        <v>235</v>
      </c>
      <c r="D189" s="3" t="s">
        <v>241</v>
      </c>
      <c r="E189" s="28" t="s">
        <v>17</v>
      </c>
      <c r="F189" s="28" t="s">
        <v>35</v>
      </c>
      <c r="G189" s="28" t="s">
        <v>753</v>
      </c>
      <c r="H189" s="1"/>
      <c r="I189" s="1">
        <f t="shared" si="9"/>
        <v>1</v>
      </c>
      <c r="J189" s="1">
        <f t="shared" si="10"/>
        <v>0</v>
      </c>
      <c r="M189" s="3">
        <v>0.3</v>
      </c>
      <c r="O189" s="3">
        <f t="shared" si="11"/>
        <v>0</v>
      </c>
      <c r="P189" s="28" t="s">
        <v>117</v>
      </c>
      <c r="Q189" s="28" t="s">
        <v>19</v>
      </c>
    </row>
    <row r="190" spans="1:17" ht="16">
      <c r="A190" s="28">
        <v>189</v>
      </c>
      <c r="B190" s="28">
        <v>19</v>
      </c>
      <c r="C190" s="28" t="s">
        <v>235</v>
      </c>
      <c r="D190" s="3" t="s">
        <v>242</v>
      </c>
      <c r="E190" s="28" t="s">
        <v>17</v>
      </c>
      <c r="F190" s="28" t="s">
        <v>35</v>
      </c>
      <c r="G190" s="28" t="s">
        <v>753</v>
      </c>
      <c r="H190" s="1"/>
      <c r="I190" s="1">
        <f t="shared" si="9"/>
        <v>1</v>
      </c>
      <c r="J190" s="1">
        <f t="shared" si="10"/>
        <v>0</v>
      </c>
      <c r="M190" s="3">
        <v>0.3</v>
      </c>
      <c r="O190" s="3">
        <f t="shared" si="11"/>
        <v>0</v>
      </c>
      <c r="P190" s="28" t="s">
        <v>117</v>
      </c>
      <c r="Q190" s="28" t="s">
        <v>25</v>
      </c>
    </row>
    <row r="191" spans="1:17" ht="16">
      <c r="A191" s="28">
        <v>190</v>
      </c>
      <c r="B191" s="28">
        <v>19</v>
      </c>
      <c r="C191" s="28" t="s">
        <v>235</v>
      </c>
      <c r="D191" s="3" t="s">
        <v>243</v>
      </c>
      <c r="E191" s="28" t="s">
        <v>17</v>
      </c>
      <c r="F191" s="28" t="s">
        <v>35</v>
      </c>
      <c r="G191" s="28" t="s">
        <v>753</v>
      </c>
      <c r="H191" s="1"/>
      <c r="I191" s="1">
        <f t="shared" si="9"/>
        <v>1</v>
      </c>
      <c r="J191" s="1">
        <f t="shared" si="10"/>
        <v>0</v>
      </c>
      <c r="M191" s="3">
        <v>0.3</v>
      </c>
      <c r="O191" s="3">
        <f t="shared" si="11"/>
        <v>0</v>
      </c>
      <c r="P191" s="28" t="s">
        <v>117</v>
      </c>
      <c r="Q191" s="28" t="s">
        <v>37</v>
      </c>
    </row>
    <row r="192" spans="1:17" ht="16">
      <c r="A192" s="28">
        <v>191</v>
      </c>
      <c r="B192" s="28">
        <v>20</v>
      </c>
      <c r="C192" s="28" t="s">
        <v>244</v>
      </c>
      <c r="D192" s="3" t="s">
        <v>245</v>
      </c>
      <c r="E192" s="28" t="s">
        <v>17</v>
      </c>
      <c r="F192" s="28" t="s">
        <v>13</v>
      </c>
      <c r="G192" s="28" t="s">
        <v>753</v>
      </c>
      <c r="H192" s="1"/>
      <c r="I192" s="1">
        <f t="shared" si="9"/>
        <v>1</v>
      </c>
      <c r="J192" s="1">
        <f t="shared" si="10"/>
        <v>0</v>
      </c>
      <c r="M192" s="3">
        <v>0.3</v>
      </c>
      <c r="O192" s="3">
        <f t="shared" si="11"/>
        <v>0</v>
      </c>
      <c r="P192" s="28" t="s">
        <v>117</v>
      </c>
      <c r="Q192" s="28" t="s">
        <v>33</v>
      </c>
    </row>
    <row r="193" spans="1:17" ht="16">
      <c r="A193" s="28">
        <v>192</v>
      </c>
      <c r="B193" s="28">
        <v>20</v>
      </c>
      <c r="C193" s="28" t="s">
        <v>244</v>
      </c>
      <c r="D193" s="3" t="s">
        <v>246</v>
      </c>
      <c r="E193" s="28" t="s">
        <v>17</v>
      </c>
      <c r="F193" s="28" t="s">
        <v>13</v>
      </c>
      <c r="G193" s="28" t="s">
        <v>753</v>
      </c>
      <c r="H193" s="1"/>
      <c r="I193" s="1">
        <f t="shared" si="9"/>
        <v>1</v>
      </c>
      <c r="J193" s="1">
        <f t="shared" si="10"/>
        <v>0</v>
      </c>
      <c r="M193" s="3">
        <v>0.3</v>
      </c>
      <c r="O193" s="3">
        <f t="shared" si="11"/>
        <v>0</v>
      </c>
      <c r="P193" s="28" t="s">
        <v>117</v>
      </c>
      <c r="Q193" s="28"/>
    </row>
    <row r="194" spans="1:17" ht="16">
      <c r="A194" s="28">
        <v>193</v>
      </c>
      <c r="B194" s="28">
        <v>20</v>
      </c>
      <c r="C194" s="28" t="s">
        <v>244</v>
      </c>
      <c r="D194" s="3" t="s">
        <v>247</v>
      </c>
      <c r="E194" s="28" t="s">
        <v>17</v>
      </c>
      <c r="F194" s="28" t="s">
        <v>13</v>
      </c>
      <c r="G194" s="28" t="s">
        <v>753</v>
      </c>
      <c r="H194" s="1"/>
      <c r="I194" s="1">
        <f t="shared" si="9"/>
        <v>1</v>
      </c>
      <c r="J194" s="1">
        <f t="shared" si="10"/>
        <v>0</v>
      </c>
      <c r="M194" s="3">
        <v>0.5</v>
      </c>
      <c r="O194" s="3">
        <f t="shared" si="11"/>
        <v>0</v>
      </c>
      <c r="P194" s="28" t="s">
        <v>117</v>
      </c>
      <c r="Q194" s="28" t="s">
        <v>40</v>
      </c>
    </row>
    <row r="195" spans="1:17" ht="16">
      <c r="A195" s="28">
        <v>194</v>
      </c>
      <c r="B195" s="28">
        <v>20</v>
      </c>
      <c r="C195" s="28" t="s">
        <v>244</v>
      </c>
      <c r="D195" s="3" t="s">
        <v>248</v>
      </c>
      <c r="E195" s="28" t="s">
        <v>17</v>
      </c>
      <c r="F195" s="28" t="s">
        <v>13</v>
      </c>
      <c r="G195" s="28" t="s">
        <v>753</v>
      </c>
      <c r="H195" s="1"/>
      <c r="I195" s="1">
        <f t="shared" ref="I195:I258" si="12">IF(E195="India", 1, 0)</f>
        <v>1</v>
      </c>
      <c r="J195" s="1">
        <f t="shared" si="10"/>
        <v>0</v>
      </c>
      <c r="M195" s="3">
        <v>0.3</v>
      </c>
      <c r="O195" s="3">
        <f t="shared" si="11"/>
        <v>0</v>
      </c>
      <c r="P195" s="28" t="s">
        <v>117</v>
      </c>
      <c r="Q195" s="28" t="s">
        <v>30</v>
      </c>
    </row>
    <row r="196" spans="1:17" ht="16">
      <c r="A196" s="28">
        <v>195</v>
      </c>
      <c r="B196" s="28">
        <v>20</v>
      </c>
      <c r="C196" s="28" t="s">
        <v>244</v>
      </c>
      <c r="D196" s="3" t="s">
        <v>249</v>
      </c>
      <c r="E196" s="28" t="s">
        <v>12</v>
      </c>
      <c r="F196" s="28" t="s">
        <v>13</v>
      </c>
      <c r="G196" s="28" t="s">
        <v>753</v>
      </c>
      <c r="H196" s="1"/>
      <c r="I196" s="1">
        <f t="shared" si="12"/>
        <v>0</v>
      </c>
      <c r="J196" s="1">
        <f t="shared" si="10"/>
        <v>1</v>
      </c>
      <c r="M196" s="3">
        <v>0.3</v>
      </c>
      <c r="O196" s="3">
        <f t="shared" si="11"/>
        <v>0</v>
      </c>
      <c r="P196" s="28" t="s">
        <v>117</v>
      </c>
      <c r="Q196" s="28" t="s">
        <v>15</v>
      </c>
    </row>
    <row r="197" spans="1:17" ht="16">
      <c r="A197" s="28">
        <v>196</v>
      </c>
      <c r="B197" s="28">
        <v>20</v>
      </c>
      <c r="C197" s="28" t="s">
        <v>244</v>
      </c>
      <c r="D197" s="3" t="s">
        <v>250</v>
      </c>
      <c r="E197" s="28" t="s">
        <v>17</v>
      </c>
      <c r="F197" s="28" t="s">
        <v>13</v>
      </c>
      <c r="G197" s="28" t="s">
        <v>753</v>
      </c>
      <c r="H197" s="1"/>
      <c r="I197" s="1">
        <f t="shared" si="12"/>
        <v>1</v>
      </c>
      <c r="J197" s="1">
        <f t="shared" si="10"/>
        <v>0</v>
      </c>
      <c r="M197" s="3">
        <v>0.3</v>
      </c>
      <c r="O197" s="3">
        <f t="shared" si="11"/>
        <v>0</v>
      </c>
      <c r="P197" s="28" t="s">
        <v>117</v>
      </c>
      <c r="Q197" s="28" t="s">
        <v>15</v>
      </c>
    </row>
    <row r="198" spans="1:17" ht="16">
      <c r="A198" s="28">
        <v>197</v>
      </c>
      <c r="B198" s="28">
        <v>20</v>
      </c>
      <c r="C198" s="28" t="s">
        <v>244</v>
      </c>
      <c r="D198" s="3" t="s">
        <v>251</v>
      </c>
      <c r="E198" s="28" t="s">
        <v>17</v>
      </c>
      <c r="F198" s="28" t="s">
        <v>13</v>
      </c>
      <c r="G198" s="28" t="s">
        <v>753</v>
      </c>
      <c r="H198" s="1"/>
      <c r="I198" s="1">
        <f t="shared" si="12"/>
        <v>1</v>
      </c>
      <c r="J198" s="1">
        <f t="shared" si="10"/>
        <v>0</v>
      </c>
      <c r="M198" s="3">
        <v>0.3</v>
      </c>
      <c r="O198" s="3">
        <f t="shared" si="11"/>
        <v>0</v>
      </c>
      <c r="P198" s="28" t="s">
        <v>117</v>
      </c>
      <c r="Q198" s="28" t="s">
        <v>49</v>
      </c>
    </row>
    <row r="199" spans="1:17" ht="16">
      <c r="A199" s="28">
        <v>198</v>
      </c>
      <c r="B199" s="28">
        <v>21</v>
      </c>
      <c r="C199" s="28" t="s">
        <v>252</v>
      </c>
      <c r="D199" s="3" t="s">
        <v>253</v>
      </c>
      <c r="E199" s="28" t="s">
        <v>17</v>
      </c>
      <c r="F199" s="28" t="s">
        <v>24</v>
      </c>
      <c r="G199" s="28" t="s">
        <v>753</v>
      </c>
      <c r="H199" s="1"/>
      <c r="I199" s="1">
        <f t="shared" si="12"/>
        <v>1</v>
      </c>
      <c r="J199" s="1">
        <f t="shared" si="10"/>
        <v>0</v>
      </c>
      <c r="M199" s="3">
        <v>0.3</v>
      </c>
      <c r="O199" s="3">
        <f t="shared" si="11"/>
        <v>0</v>
      </c>
      <c r="P199" s="28" t="s">
        <v>117</v>
      </c>
      <c r="Q199" s="28" t="s">
        <v>49</v>
      </c>
    </row>
    <row r="200" spans="1:17" ht="16">
      <c r="A200" s="28">
        <v>199</v>
      </c>
      <c r="B200" s="28">
        <v>21</v>
      </c>
      <c r="C200" s="28" t="s">
        <v>252</v>
      </c>
      <c r="D200" s="3" t="s">
        <v>254</v>
      </c>
      <c r="E200" s="28" t="s">
        <v>17</v>
      </c>
      <c r="F200" s="28" t="s">
        <v>24</v>
      </c>
      <c r="G200" s="28" t="s">
        <v>753</v>
      </c>
      <c r="H200" s="1"/>
      <c r="I200" s="1">
        <f t="shared" si="12"/>
        <v>1</v>
      </c>
      <c r="J200" s="1">
        <f t="shared" si="10"/>
        <v>0</v>
      </c>
      <c r="M200" s="3">
        <v>0.3</v>
      </c>
      <c r="O200" s="3">
        <f t="shared" si="11"/>
        <v>0</v>
      </c>
      <c r="P200" s="28" t="s">
        <v>117</v>
      </c>
      <c r="Q200" s="28" t="s">
        <v>33</v>
      </c>
    </row>
    <row r="201" spans="1:17" ht="16">
      <c r="A201" s="28">
        <v>200</v>
      </c>
      <c r="B201" s="28">
        <v>21</v>
      </c>
      <c r="C201" s="28" t="s">
        <v>252</v>
      </c>
      <c r="D201" s="3" t="s">
        <v>255</v>
      </c>
      <c r="E201" s="28" t="s">
        <v>17</v>
      </c>
      <c r="F201" s="28" t="s">
        <v>24</v>
      </c>
      <c r="G201" s="28" t="s">
        <v>753</v>
      </c>
      <c r="H201" s="1"/>
      <c r="I201" s="1">
        <f t="shared" si="12"/>
        <v>1</v>
      </c>
      <c r="J201" s="1">
        <f t="shared" si="10"/>
        <v>0</v>
      </c>
      <c r="M201" s="3">
        <v>0.3</v>
      </c>
      <c r="O201" s="3">
        <f t="shared" si="11"/>
        <v>0</v>
      </c>
      <c r="P201" s="28" t="s">
        <v>117</v>
      </c>
      <c r="Q201" s="28" t="s">
        <v>19</v>
      </c>
    </row>
    <row r="202" spans="1:17" ht="16">
      <c r="A202" s="28">
        <v>201</v>
      </c>
      <c r="B202" s="28">
        <v>21</v>
      </c>
      <c r="C202" s="28" t="s">
        <v>252</v>
      </c>
      <c r="D202" s="3" t="s">
        <v>256</v>
      </c>
      <c r="E202" s="28" t="s">
        <v>17</v>
      </c>
      <c r="F202" s="28" t="s">
        <v>24</v>
      </c>
      <c r="G202" s="28" t="s">
        <v>753</v>
      </c>
      <c r="H202" s="1"/>
      <c r="I202" s="1">
        <f t="shared" si="12"/>
        <v>1</v>
      </c>
      <c r="J202" s="1">
        <f t="shared" si="10"/>
        <v>0</v>
      </c>
      <c r="M202" s="3">
        <v>0.3</v>
      </c>
      <c r="O202" s="3">
        <f t="shared" si="11"/>
        <v>0</v>
      </c>
      <c r="P202" s="28" t="s">
        <v>117</v>
      </c>
      <c r="Q202" s="28" t="s">
        <v>25</v>
      </c>
    </row>
    <row r="203" spans="1:17" ht="16">
      <c r="A203" s="28">
        <v>202</v>
      </c>
      <c r="B203" s="28">
        <v>21</v>
      </c>
      <c r="C203" s="28" t="s">
        <v>252</v>
      </c>
      <c r="D203" s="3" t="s">
        <v>257</v>
      </c>
      <c r="E203" s="28" t="s">
        <v>17</v>
      </c>
      <c r="F203" s="28" t="s">
        <v>24</v>
      </c>
      <c r="G203" s="28" t="s">
        <v>753</v>
      </c>
      <c r="H203" s="1"/>
      <c r="I203" s="1">
        <f t="shared" si="12"/>
        <v>1</v>
      </c>
      <c r="J203" s="1">
        <f t="shared" si="10"/>
        <v>0</v>
      </c>
      <c r="M203" s="3">
        <v>0.3</v>
      </c>
      <c r="O203" s="3">
        <f t="shared" si="11"/>
        <v>0</v>
      </c>
      <c r="P203" s="28" t="s">
        <v>117</v>
      </c>
      <c r="Q203" s="28" t="s">
        <v>40</v>
      </c>
    </row>
    <row r="204" spans="1:17" ht="16">
      <c r="A204" s="28">
        <v>203</v>
      </c>
      <c r="B204" s="28">
        <v>21</v>
      </c>
      <c r="C204" s="28" t="s">
        <v>252</v>
      </c>
      <c r="D204" s="3" t="s">
        <v>258</v>
      </c>
      <c r="E204" s="28" t="s">
        <v>17</v>
      </c>
      <c r="F204" s="28" t="s">
        <v>24</v>
      </c>
      <c r="G204" s="28" t="s">
        <v>753</v>
      </c>
      <c r="H204" s="1"/>
      <c r="I204" s="1">
        <f t="shared" si="12"/>
        <v>1</v>
      </c>
      <c r="J204" s="1">
        <f t="shared" si="10"/>
        <v>0</v>
      </c>
      <c r="M204" s="3">
        <v>0.3</v>
      </c>
      <c r="O204" s="3">
        <f t="shared" si="11"/>
        <v>0</v>
      </c>
      <c r="P204" s="28" t="s">
        <v>117</v>
      </c>
      <c r="Q204" s="28" t="s">
        <v>49</v>
      </c>
    </row>
    <row r="205" spans="1:17" ht="16">
      <c r="A205" s="28">
        <v>204</v>
      </c>
      <c r="B205" s="28">
        <v>21</v>
      </c>
      <c r="C205" s="28" t="s">
        <v>252</v>
      </c>
      <c r="D205" s="3" t="s">
        <v>259</v>
      </c>
      <c r="E205" s="28" t="s">
        <v>17</v>
      </c>
      <c r="F205" s="28" t="s">
        <v>24</v>
      </c>
      <c r="G205" s="28" t="s">
        <v>753</v>
      </c>
      <c r="H205" s="1"/>
      <c r="I205" s="1">
        <f t="shared" si="12"/>
        <v>1</v>
      </c>
      <c r="J205" s="1">
        <f t="shared" si="10"/>
        <v>0</v>
      </c>
      <c r="M205" s="3">
        <v>0.3</v>
      </c>
      <c r="O205" s="3">
        <f t="shared" si="11"/>
        <v>0</v>
      </c>
      <c r="P205" s="28" t="s">
        <v>117</v>
      </c>
      <c r="Q205" s="28" t="s">
        <v>30</v>
      </c>
    </row>
    <row r="206" spans="1:17" ht="16">
      <c r="A206" s="28">
        <v>205</v>
      </c>
      <c r="B206" s="28">
        <v>22</v>
      </c>
      <c r="C206" s="28" t="s">
        <v>260</v>
      </c>
      <c r="D206" s="3" t="s">
        <v>261</v>
      </c>
      <c r="E206" s="28" t="s">
        <v>17</v>
      </c>
      <c r="F206" s="28" t="s">
        <v>24</v>
      </c>
      <c r="G206" s="28" t="s">
        <v>753</v>
      </c>
      <c r="H206" s="1"/>
      <c r="I206" s="1">
        <f t="shared" si="12"/>
        <v>1</v>
      </c>
      <c r="J206" s="1">
        <f t="shared" si="10"/>
        <v>0</v>
      </c>
      <c r="M206" s="3">
        <v>0.3</v>
      </c>
      <c r="O206" s="3">
        <f t="shared" si="11"/>
        <v>0</v>
      </c>
      <c r="P206" s="28" t="s">
        <v>117</v>
      </c>
      <c r="Q206" s="28"/>
    </row>
    <row r="207" spans="1:17" ht="16">
      <c r="A207" s="28">
        <v>206</v>
      </c>
      <c r="B207" s="28">
        <v>22</v>
      </c>
      <c r="C207" s="28" t="s">
        <v>260</v>
      </c>
      <c r="D207" s="3" t="s">
        <v>262</v>
      </c>
      <c r="E207" s="28" t="s">
        <v>17</v>
      </c>
      <c r="F207" s="28" t="s">
        <v>24</v>
      </c>
      <c r="G207" s="28" t="s">
        <v>753</v>
      </c>
      <c r="H207" s="1"/>
      <c r="I207" s="1">
        <f t="shared" si="12"/>
        <v>1</v>
      </c>
      <c r="J207" s="1">
        <f t="shared" si="10"/>
        <v>0</v>
      </c>
      <c r="M207" s="3">
        <v>0.3</v>
      </c>
      <c r="O207" s="3">
        <f t="shared" si="11"/>
        <v>0</v>
      </c>
      <c r="P207" s="28" t="s">
        <v>117</v>
      </c>
      <c r="Q207" s="28" t="s">
        <v>25</v>
      </c>
    </row>
    <row r="208" spans="1:17" ht="16">
      <c r="A208" s="28">
        <v>207</v>
      </c>
      <c r="B208" s="28">
        <v>22</v>
      </c>
      <c r="C208" s="28" t="s">
        <v>260</v>
      </c>
      <c r="D208" s="3" t="s">
        <v>263</v>
      </c>
      <c r="E208" s="28" t="s">
        <v>17</v>
      </c>
      <c r="F208" s="28" t="s">
        <v>24</v>
      </c>
      <c r="G208" s="28" t="s">
        <v>753</v>
      </c>
      <c r="H208" s="1"/>
      <c r="I208" s="1">
        <f t="shared" si="12"/>
        <v>1</v>
      </c>
      <c r="J208" s="1">
        <f t="shared" si="10"/>
        <v>0</v>
      </c>
      <c r="M208" s="3">
        <v>0.3</v>
      </c>
      <c r="O208" s="3">
        <f t="shared" si="11"/>
        <v>0</v>
      </c>
      <c r="P208" s="28" t="s">
        <v>117</v>
      </c>
      <c r="Q208" s="28" t="s">
        <v>40</v>
      </c>
    </row>
    <row r="209" spans="1:17" ht="16">
      <c r="A209" s="28">
        <v>208</v>
      </c>
      <c r="B209" s="28">
        <v>22</v>
      </c>
      <c r="C209" s="28" t="s">
        <v>260</v>
      </c>
      <c r="D209" s="3" t="s">
        <v>264</v>
      </c>
      <c r="E209" s="28" t="s">
        <v>17</v>
      </c>
      <c r="F209" s="28" t="s">
        <v>24</v>
      </c>
      <c r="G209" s="28" t="s">
        <v>753</v>
      </c>
      <c r="H209" s="1"/>
      <c r="I209" s="1">
        <f t="shared" si="12"/>
        <v>1</v>
      </c>
      <c r="J209" s="1">
        <f t="shared" si="10"/>
        <v>0</v>
      </c>
      <c r="M209" s="3">
        <v>0.3</v>
      </c>
      <c r="O209" s="3">
        <f t="shared" si="11"/>
        <v>0</v>
      </c>
      <c r="P209" s="28" t="s">
        <v>117</v>
      </c>
      <c r="Q209" s="28" t="s">
        <v>46</v>
      </c>
    </row>
    <row r="210" spans="1:17" ht="16">
      <c r="A210" s="28">
        <v>209</v>
      </c>
      <c r="B210" s="28">
        <v>22</v>
      </c>
      <c r="C210" s="28" t="s">
        <v>260</v>
      </c>
      <c r="D210" s="3" t="s">
        <v>265</v>
      </c>
      <c r="E210" s="28" t="s">
        <v>17</v>
      </c>
      <c r="F210" s="28" t="s">
        <v>24</v>
      </c>
      <c r="G210" s="28" t="s">
        <v>753</v>
      </c>
      <c r="H210" s="1"/>
      <c r="I210" s="1">
        <f t="shared" si="12"/>
        <v>1</v>
      </c>
      <c r="J210" s="1">
        <f t="shared" si="10"/>
        <v>0</v>
      </c>
      <c r="M210" s="3">
        <v>0.3</v>
      </c>
      <c r="O210" s="3">
        <f t="shared" si="11"/>
        <v>0</v>
      </c>
      <c r="P210" s="28" t="s">
        <v>117</v>
      </c>
      <c r="Q210" s="28"/>
    </row>
    <row r="211" spans="1:17" ht="16">
      <c r="A211" s="28">
        <v>210</v>
      </c>
      <c r="B211" s="28">
        <v>22</v>
      </c>
      <c r="C211" s="28" t="s">
        <v>260</v>
      </c>
      <c r="D211" s="3" t="s">
        <v>266</v>
      </c>
      <c r="E211" s="28" t="s">
        <v>17</v>
      </c>
      <c r="F211" s="28" t="s">
        <v>24</v>
      </c>
      <c r="G211" s="28" t="s">
        <v>753</v>
      </c>
      <c r="H211" s="1"/>
      <c r="I211" s="1">
        <f t="shared" si="12"/>
        <v>1</v>
      </c>
      <c r="J211" s="1">
        <f t="shared" si="10"/>
        <v>0</v>
      </c>
      <c r="M211" s="3">
        <v>2</v>
      </c>
      <c r="O211" s="3">
        <f t="shared" si="11"/>
        <v>0</v>
      </c>
      <c r="P211" s="28" t="s">
        <v>117</v>
      </c>
      <c r="Q211" s="28" t="s">
        <v>33</v>
      </c>
    </row>
    <row r="212" spans="1:17" ht="16">
      <c r="A212" s="28">
        <v>211</v>
      </c>
      <c r="B212" s="28">
        <v>22</v>
      </c>
      <c r="C212" s="28" t="s">
        <v>260</v>
      </c>
      <c r="D212" s="3" t="s">
        <v>267</v>
      </c>
      <c r="E212" s="28" t="s">
        <v>17</v>
      </c>
      <c r="F212" s="28" t="s">
        <v>24</v>
      </c>
      <c r="G212" s="28" t="s">
        <v>753</v>
      </c>
      <c r="H212" s="1"/>
      <c r="I212" s="1">
        <f t="shared" si="12"/>
        <v>1</v>
      </c>
      <c r="J212" s="1">
        <f t="shared" si="10"/>
        <v>0</v>
      </c>
      <c r="M212" s="3">
        <v>0.75</v>
      </c>
      <c r="O212" s="3">
        <f t="shared" si="11"/>
        <v>0</v>
      </c>
      <c r="P212" s="28" t="s">
        <v>117</v>
      </c>
      <c r="Q212" s="28" t="s">
        <v>37</v>
      </c>
    </row>
    <row r="213" spans="1:17" ht="16">
      <c r="A213" s="28">
        <v>212</v>
      </c>
      <c r="B213" s="28">
        <v>23</v>
      </c>
      <c r="C213" s="28" t="s">
        <v>268</v>
      </c>
      <c r="D213" s="3" t="s">
        <v>269</v>
      </c>
      <c r="E213" s="28" t="s">
        <v>64</v>
      </c>
      <c r="F213" s="28" t="s">
        <v>18</v>
      </c>
      <c r="G213" s="28" t="s">
        <v>753</v>
      </c>
      <c r="H213" s="1"/>
      <c r="I213" s="1">
        <f t="shared" si="12"/>
        <v>0</v>
      </c>
      <c r="J213" s="1">
        <f t="shared" si="10"/>
        <v>1</v>
      </c>
      <c r="M213" s="3">
        <v>2</v>
      </c>
      <c r="O213" s="3">
        <f t="shared" si="11"/>
        <v>1</v>
      </c>
      <c r="P213" s="28" t="s">
        <v>14</v>
      </c>
      <c r="Q213" s="28"/>
    </row>
    <row r="214" spans="1:17" ht="16">
      <c r="A214" s="28">
        <v>213</v>
      </c>
      <c r="B214" s="28">
        <v>23</v>
      </c>
      <c r="C214" s="28" t="s">
        <v>268</v>
      </c>
      <c r="D214" s="3" t="s">
        <v>270</v>
      </c>
      <c r="E214" s="28" t="s">
        <v>23</v>
      </c>
      <c r="F214" s="28" t="s">
        <v>18</v>
      </c>
      <c r="G214" s="28" t="s">
        <v>753</v>
      </c>
      <c r="H214" s="1"/>
      <c r="I214" s="1">
        <f t="shared" si="12"/>
        <v>0</v>
      </c>
      <c r="J214" s="1">
        <f t="shared" si="10"/>
        <v>1</v>
      </c>
      <c r="M214" s="3">
        <v>0.75</v>
      </c>
      <c r="O214" s="3">
        <f t="shared" si="11"/>
        <v>1</v>
      </c>
      <c r="P214" s="28" t="s">
        <v>14</v>
      </c>
      <c r="Q214" s="28" t="s">
        <v>30</v>
      </c>
    </row>
    <row r="215" spans="1:17" ht="16">
      <c r="A215" s="28">
        <v>214</v>
      </c>
      <c r="B215" s="28">
        <v>23</v>
      </c>
      <c r="C215" s="28" t="s">
        <v>268</v>
      </c>
      <c r="D215" s="3" t="s">
        <v>271</v>
      </c>
      <c r="E215" s="28" t="s">
        <v>12</v>
      </c>
      <c r="F215" s="28" t="s">
        <v>18</v>
      </c>
      <c r="G215" s="28" t="s">
        <v>753</v>
      </c>
      <c r="H215" s="1"/>
      <c r="I215" s="1">
        <f t="shared" si="12"/>
        <v>0</v>
      </c>
      <c r="J215" s="1">
        <f t="shared" si="10"/>
        <v>1</v>
      </c>
      <c r="M215" s="3">
        <v>2</v>
      </c>
      <c r="O215" s="3">
        <f t="shared" si="11"/>
        <v>1</v>
      </c>
      <c r="P215" s="28" t="s">
        <v>14</v>
      </c>
      <c r="Q215" s="28"/>
    </row>
    <row r="216" spans="1:17" ht="16">
      <c r="A216" s="28">
        <v>215</v>
      </c>
      <c r="B216" s="28">
        <v>23</v>
      </c>
      <c r="C216" s="28" t="s">
        <v>268</v>
      </c>
      <c r="D216" s="3" t="s">
        <v>272</v>
      </c>
      <c r="E216" s="28" t="s">
        <v>17</v>
      </c>
      <c r="F216" s="28" t="s">
        <v>18</v>
      </c>
      <c r="G216" s="28" t="s">
        <v>753</v>
      </c>
      <c r="H216" s="1"/>
      <c r="I216" s="1">
        <f t="shared" si="12"/>
        <v>1</v>
      </c>
      <c r="J216" s="1">
        <f t="shared" si="10"/>
        <v>0</v>
      </c>
      <c r="M216" s="3">
        <v>1</v>
      </c>
      <c r="O216" s="3">
        <f t="shared" si="11"/>
        <v>1</v>
      </c>
      <c r="P216" s="28" t="s">
        <v>14</v>
      </c>
      <c r="Q216" s="28" t="s">
        <v>19</v>
      </c>
    </row>
    <row r="217" spans="1:17" ht="16">
      <c r="A217" s="28">
        <v>216</v>
      </c>
      <c r="B217" s="28">
        <v>23</v>
      </c>
      <c r="C217" s="28" t="s">
        <v>268</v>
      </c>
      <c r="D217" s="3" t="s">
        <v>273</v>
      </c>
      <c r="E217" s="28" t="s">
        <v>23</v>
      </c>
      <c r="F217" s="28" t="s">
        <v>18</v>
      </c>
      <c r="G217" s="28" t="s">
        <v>753</v>
      </c>
      <c r="H217" s="1"/>
      <c r="I217" s="1">
        <f t="shared" si="12"/>
        <v>0</v>
      </c>
      <c r="J217" s="1">
        <f t="shared" si="10"/>
        <v>1</v>
      </c>
      <c r="M217" s="3">
        <v>2</v>
      </c>
      <c r="O217" s="3">
        <f t="shared" si="11"/>
        <v>1</v>
      </c>
      <c r="P217" s="28" t="s">
        <v>14</v>
      </c>
      <c r="Q217" s="28" t="s">
        <v>25</v>
      </c>
    </row>
    <row r="218" spans="1:17" ht="16">
      <c r="A218" s="28">
        <v>217</v>
      </c>
      <c r="B218" s="28">
        <v>23</v>
      </c>
      <c r="C218" s="28" t="s">
        <v>268</v>
      </c>
      <c r="D218" s="3" t="s">
        <v>274</v>
      </c>
      <c r="E218" s="28" t="s">
        <v>28</v>
      </c>
      <c r="F218" s="28" t="s">
        <v>18</v>
      </c>
      <c r="G218" s="28" t="s">
        <v>753</v>
      </c>
      <c r="H218" s="1"/>
      <c r="I218" s="1">
        <f t="shared" si="12"/>
        <v>0</v>
      </c>
      <c r="J218" s="1">
        <f t="shared" si="10"/>
        <v>1</v>
      </c>
      <c r="M218" s="3">
        <v>2</v>
      </c>
      <c r="O218" s="3">
        <f t="shared" si="11"/>
        <v>1</v>
      </c>
      <c r="P218" s="28" t="s">
        <v>14</v>
      </c>
      <c r="Q218" s="28" t="s">
        <v>46</v>
      </c>
    </row>
    <row r="219" spans="1:17" ht="16">
      <c r="A219" s="28">
        <v>218</v>
      </c>
      <c r="B219" s="28">
        <v>23</v>
      </c>
      <c r="C219" s="28" t="s">
        <v>268</v>
      </c>
      <c r="D219" s="3" t="s">
        <v>275</v>
      </c>
      <c r="E219" s="28" t="s">
        <v>12</v>
      </c>
      <c r="F219" s="28" t="s">
        <v>18</v>
      </c>
      <c r="G219" s="28" t="s">
        <v>753</v>
      </c>
      <c r="H219" s="1"/>
      <c r="I219" s="1">
        <f t="shared" si="12"/>
        <v>0</v>
      </c>
      <c r="J219" s="1">
        <f t="shared" si="10"/>
        <v>1</v>
      </c>
      <c r="M219" s="3">
        <v>2</v>
      </c>
      <c r="O219" s="3">
        <f t="shared" si="11"/>
        <v>1</v>
      </c>
      <c r="P219" s="28" t="s">
        <v>14</v>
      </c>
      <c r="Q219" s="28"/>
    </row>
    <row r="220" spans="1:17" ht="16">
      <c r="A220" s="28">
        <v>219</v>
      </c>
      <c r="B220" s="28">
        <v>24</v>
      </c>
      <c r="C220" s="28" t="s">
        <v>276</v>
      </c>
      <c r="D220" s="3" t="s">
        <v>277</v>
      </c>
      <c r="E220" s="28" t="s">
        <v>12</v>
      </c>
      <c r="F220" s="28" t="s">
        <v>35</v>
      </c>
      <c r="G220" s="28" t="s">
        <v>753</v>
      </c>
      <c r="H220" s="1"/>
      <c r="I220" s="1">
        <f t="shared" si="12"/>
        <v>0</v>
      </c>
      <c r="J220" s="1">
        <f t="shared" si="10"/>
        <v>1</v>
      </c>
      <c r="M220" s="3">
        <v>0.75</v>
      </c>
      <c r="O220" s="3">
        <f t="shared" si="11"/>
        <v>1</v>
      </c>
      <c r="P220" s="28" t="s">
        <v>14</v>
      </c>
      <c r="Q220" s="28" t="s">
        <v>33</v>
      </c>
    </row>
    <row r="221" spans="1:17" ht="16">
      <c r="A221" s="28">
        <v>220</v>
      </c>
      <c r="B221" s="28">
        <v>24</v>
      </c>
      <c r="C221" s="28" t="s">
        <v>276</v>
      </c>
      <c r="D221" s="3" t="s">
        <v>278</v>
      </c>
      <c r="E221" s="28" t="s">
        <v>28</v>
      </c>
      <c r="F221" s="28" t="s">
        <v>35</v>
      </c>
      <c r="G221" s="28" t="s">
        <v>753</v>
      </c>
      <c r="H221" s="1"/>
      <c r="I221" s="1">
        <f t="shared" si="12"/>
        <v>0</v>
      </c>
      <c r="J221" s="1">
        <f t="shared" si="10"/>
        <v>1</v>
      </c>
      <c r="M221" s="3">
        <v>1.5</v>
      </c>
      <c r="O221" s="3">
        <f t="shared" si="11"/>
        <v>1</v>
      </c>
      <c r="P221" s="28" t="s">
        <v>14</v>
      </c>
      <c r="Q221" s="28" t="s">
        <v>30</v>
      </c>
    </row>
    <row r="222" spans="1:17" ht="16">
      <c r="A222" s="28">
        <v>221</v>
      </c>
      <c r="B222" s="28">
        <v>24</v>
      </c>
      <c r="C222" s="28" t="s">
        <v>276</v>
      </c>
      <c r="D222" s="3" t="s">
        <v>279</v>
      </c>
      <c r="E222" s="28" t="s">
        <v>17</v>
      </c>
      <c r="F222" s="28" t="s">
        <v>35</v>
      </c>
      <c r="G222" s="28" t="s">
        <v>753</v>
      </c>
      <c r="H222" s="1"/>
      <c r="I222" s="1">
        <f t="shared" si="12"/>
        <v>1</v>
      </c>
      <c r="J222" s="1">
        <f t="shared" si="10"/>
        <v>0</v>
      </c>
      <c r="M222" s="3">
        <v>2</v>
      </c>
      <c r="O222" s="3">
        <f t="shared" si="11"/>
        <v>1</v>
      </c>
      <c r="P222" s="28" t="s">
        <v>14</v>
      </c>
      <c r="Q222" s="28" t="s">
        <v>46</v>
      </c>
    </row>
    <row r="223" spans="1:17" ht="16">
      <c r="A223" s="28">
        <v>222</v>
      </c>
      <c r="B223" s="28">
        <v>24</v>
      </c>
      <c r="C223" s="28" t="s">
        <v>276</v>
      </c>
      <c r="D223" s="3" t="s">
        <v>280</v>
      </c>
      <c r="E223" s="28" t="s">
        <v>44</v>
      </c>
      <c r="F223" s="28" t="s">
        <v>35</v>
      </c>
      <c r="G223" s="28" t="s">
        <v>753</v>
      </c>
      <c r="H223" s="1"/>
      <c r="I223" s="1">
        <f t="shared" si="12"/>
        <v>0</v>
      </c>
      <c r="J223" s="1">
        <f t="shared" si="10"/>
        <v>1</v>
      </c>
      <c r="M223" s="3">
        <v>1.5</v>
      </c>
      <c r="O223" s="3">
        <f t="shared" si="11"/>
        <v>1</v>
      </c>
      <c r="P223" s="28" t="s">
        <v>14</v>
      </c>
      <c r="Q223" s="28" t="s">
        <v>30</v>
      </c>
    </row>
    <row r="224" spans="1:17" ht="16">
      <c r="A224" s="28">
        <v>223</v>
      </c>
      <c r="B224" s="28">
        <v>25</v>
      </c>
      <c r="C224" s="28" t="s">
        <v>281</v>
      </c>
      <c r="D224" s="3" t="s">
        <v>282</v>
      </c>
      <c r="E224" s="28" t="s">
        <v>12</v>
      </c>
      <c r="F224" s="28" t="s">
        <v>13</v>
      </c>
      <c r="G224" s="28" t="s">
        <v>753</v>
      </c>
      <c r="H224" s="1"/>
      <c r="I224" s="1">
        <f t="shared" si="12"/>
        <v>0</v>
      </c>
      <c r="J224" s="1">
        <f t="shared" si="10"/>
        <v>1</v>
      </c>
      <c r="M224" s="3">
        <v>1.25</v>
      </c>
      <c r="O224" s="3">
        <f t="shared" si="11"/>
        <v>1</v>
      </c>
      <c r="P224" s="28" t="s">
        <v>14</v>
      </c>
      <c r="Q224" s="28"/>
    </row>
    <row r="225" spans="1:17" ht="16">
      <c r="A225" s="28">
        <v>224</v>
      </c>
      <c r="B225" s="28">
        <v>25</v>
      </c>
      <c r="C225" s="28" t="s">
        <v>281</v>
      </c>
      <c r="D225" s="3" t="s">
        <v>283</v>
      </c>
      <c r="E225" s="28" t="s">
        <v>12</v>
      </c>
      <c r="F225" s="28" t="s">
        <v>13</v>
      </c>
      <c r="G225" s="28" t="s">
        <v>753</v>
      </c>
      <c r="H225" s="1"/>
      <c r="I225" s="1">
        <f t="shared" si="12"/>
        <v>0</v>
      </c>
      <c r="J225" s="1">
        <f t="shared" si="10"/>
        <v>1</v>
      </c>
      <c r="M225" s="3">
        <v>0.75</v>
      </c>
      <c r="O225" s="3">
        <f t="shared" si="11"/>
        <v>1</v>
      </c>
      <c r="P225" s="28" t="s">
        <v>14</v>
      </c>
      <c r="Q225" s="28"/>
    </row>
    <row r="226" spans="1:17" ht="16">
      <c r="A226" s="28">
        <v>225</v>
      </c>
      <c r="B226" s="28">
        <v>25</v>
      </c>
      <c r="C226" s="28" t="s">
        <v>281</v>
      </c>
      <c r="D226" s="3" t="s">
        <v>284</v>
      </c>
      <c r="E226" s="28" t="s">
        <v>12</v>
      </c>
      <c r="F226" s="28" t="s">
        <v>13</v>
      </c>
      <c r="G226" s="28" t="s">
        <v>753</v>
      </c>
      <c r="H226" s="1"/>
      <c r="I226" s="1">
        <f t="shared" si="12"/>
        <v>0</v>
      </c>
      <c r="J226" s="1">
        <f t="shared" si="10"/>
        <v>1</v>
      </c>
      <c r="M226" s="3">
        <v>0.75</v>
      </c>
      <c r="O226" s="3">
        <f t="shared" si="11"/>
        <v>1</v>
      </c>
      <c r="P226" s="28" t="s">
        <v>14</v>
      </c>
      <c r="Q226" s="28"/>
    </row>
    <row r="227" spans="1:17" ht="16">
      <c r="A227" s="28">
        <v>226</v>
      </c>
      <c r="B227" s="28">
        <v>25</v>
      </c>
      <c r="C227" s="28" t="s">
        <v>281</v>
      </c>
      <c r="D227" s="3" t="s">
        <v>285</v>
      </c>
      <c r="E227" s="28" t="s">
        <v>28</v>
      </c>
      <c r="F227" s="28" t="s">
        <v>13</v>
      </c>
      <c r="G227" s="28" t="s">
        <v>753</v>
      </c>
      <c r="H227" s="1"/>
      <c r="I227" s="1">
        <f t="shared" si="12"/>
        <v>0</v>
      </c>
      <c r="J227" s="1">
        <f t="shared" si="10"/>
        <v>1</v>
      </c>
      <c r="M227" s="3">
        <v>0.75</v>
      </c>
      <c r="O227" s="3">
        <f t="shared" si="11"/>
        <v>1</v>
      </c>
      <c r="P227" s="28" t="s">
        <v>14</v>
      </c>
      <c r="Q227" s="28"/>
    </row>
    <row r="228" spans="1:17" ht="16">
      <c r="A228" s="28">
        <v>227</v>
      </c>
      <c r="B228" s="28">
        <v>25</v>
      </c>
      <c r="C228" s="28" t="s">
        <v>281</v>
      </c>
      <c r="D228" s="3" t="s">
        <v>286</v>
      </c>
      <c r="E228" s="28" t="s">
        <v>106</v>
      </c>
      <c r="F228" s="28" t="s">
        <v>13</v>
      </c>
      <c r="G228" s="28" t="s">
        <v>753</v>
      </c>
      <c r="H228" s="1"/>
      <c r="I228" s="1">
        <f t="shared" si="12"/>
        <v>0</v>
      </c>
      <c r="J228" s="1">
        <f t="shared" si="10"/>
        <v>1</v>
      </c>
      <c r="M228" s="3">
        <v>0.75</v>
      </c>
      <c r="O228" s="3">
        <f t="shared" si="11"/>
        <v>1</v>
      </c>
      <c r="P228" s="28" t="s">
        <v>14</v>
      </c>
      <c r="Q228" s="28"/>
    </row>
    <row r="229" spans="1:17" ht="16">
      <c r="A229" s="28">
        <v>228</v>
      </c>
      <c r="B229" s="28">
        <v>25</v>
      </c>
      <c r="C229" s="28" t="s">
        <v>281</v>
      </c>
      <c r="D229" s="3" t="s">
        <v>287</v>
      </c>
      <c r="E229" s="28" t="s">
        <v>106</v>
      </c>
      <c r="F229" s="28" t="s">
        <v>13</v>
      </c>
      <c r="G229" s="28" t="s">
        <v>753</v>
      </c>
      <c r="H229" s="1"/>
      <c r="I229" s="1">
        <f t="shared" si="12"/>
        <v>0</v>
      </c>
      <c r="J229" s="1">
        <f t="shared" si="10"/>
        <v>1</v>
      </c>
      <c r="M229" s="3">
        <v>1.25</v>
      </c>
      <c r="O229" s="3">
        <f t="shared" si="11"/>
        <v>1</v>
      </c>
      <c r="P229" s="28" t="s">
        <v>14</v>
      </c>
      <c r="Q229" s="28"/>
    </row>
    <row r="230" spans="1:17" ht="16">
      <c r="A230" s="28">
        <v>229</v>
      </c>
      <c r="B230" s="28">
        <v>25</v>
      </c>
      <c r="C230" s="28" t="s">
        <v>281</v>
      </c>
      <c r="D230" s="3" t="s">
        <v>288</v>
      </c>
      <c r="E230" s="28" t="s">
        <v>28</v>
      </c>
      <c r="F230" s="28" t="s">
        <v>13</v>
      </c>
      <c r="G230" s="28" t="s">
        <v>753</v>
      </c>
      <c r="H230" s="1"/>
      <c r="I230" s="1">
        <f t="shared" si="12"/>
        <v>0</v>
      </c>
      <c r="J230" s="1">
        <f t="shared" si="10"/>
        <v>1</v>
      </c>
      <c r="M230" s="3">
        <v>1.25</v>
      </c>
      <c r="O230" s="3">
        <f t="shared" si="11"/>
        <v>1</v>
      </c>
      <c r="P230" s="28" t="s">
        <v>14</v>
      </c>
      <c r="Q230" s="28"/>
    </row>
    <row r="231" spans="1:17" ht="16">
      <c r="A231" s="28">
        <v>230</v>
      </c>
      <c r="B231" s="28">
        <v>25</v>
      </c>
      <c r="C231" s="28" t="s">
        <v>281</v>
      </c>
      <c r="D231" s="3" t="s">
        <v>289</v>
      </c>
      <c r="E231" s="28" t="s">
        <v>64</v>
      </c>
      <c r="F231" s="28" t="s">
        <v>13</v>
      </c>
      <c r="G231" s="28" t="s">
        <v>753</v>
      </c>
      <c r="H231" s="1"/>
      <c r="I231" s="1">
        <f t="shared" si="12"/>
        <v>0</v>
      </c>
      <c r="J231" s="1">
        <f t="shared" si="10"/>
        <v>1</v>
      </c>
      <c r="M231" s="3">
        <v>0.75</v>
      </c>
      <c r="O231" s="3">
        <f t="shared" si="11"/>
        <v>1</v>
      </c>
      <c r="P231" s="28" t="s">
        <v>14</v>
      </c>
      <c r="Q231" s="28"/>
    </row>
    <row r="232" spans="1:17" ht="16">
      <c r="A232" s="28">
        <v>231</v>
      </c>
      <c r="B232" s="28">
        <v>26</v>
      </c>
      <c r="C232" s="28" t="s">
        <v>290</v>
      </c>
      <c r="D232" s="3" t="s">
        <v>291</v>
      </c>
      <c r="E232" s="28" t="s">
        <v>23</v>
      </c>
      <c r="F232" s="28" t="s">
        <v>24</v>
      </c>
      <c r="G232" s="28" t="s">
        <v>753</v>
      </c>
      <c r="H232" s="1"/>
      <c r="I232" s="1">
        <f t="shared" si="12"/>
        <v>0</v>
      </c>
      <c r="J232" s="1">
        <f t="shared" si="10"/>
        <v>1</v>
      </c>
      <c r="M232" s="3">
        <v>2</v>
      </c>
      <c r="O232" s="3">
        <f t="shared" si="11"/>
        <v>1</v>
      </c>
      <c r="P232" s="28" t="s">
        <v>14</v>
      </c>
      <c r="Q232" s="28" t="s">
        <v>15</v>
      </c>
    </row>
    <row r="233" spans="1:17" ht="16">
      <c r="A233" s="28">
        <v>232</v>
      </c>
      <c r="B233" s="28">
        <v>26</v>
      </c>
      <c r="C233" s="28" t="s">
        <v>290</v>
      </c>
      <c r="D233" s="3" t="s">
        <v>292</v>
      </c>
      <c r="E233" s="28" t="s">
        <v>17</v>
      </c>
      <c r="F233" s="28" t="s">
        <v>24</v>
      </c>
      <c r="G233" s="28" t="s">
        <v>753</v>
      </c>
      <c r="H233" s="1"/>
      <c r="I233" s="1">
        <f t="shared" si="12"/>
        <v>1</v>
      </c>
      <c r="J233" s="1">
        <f t="shared" si="10"/>
        <v>0</v>
      </c>
      <c r="M233" s="3">
        <v>0.75</v>
      </c>
      <c r="O233" s="3">
        <f t="shared" si="11"/>
        <v>1</v>
      </c>
      <c r="P233" s="28" t="s">
        <v>14</v>
      </c>
      <c r="Q233" s="28" t="s">
        <v>37</v>
      </c>
    </row>
    <row r="234" spans="1:17" ht="16">
      <c r="A234" s="28">
        <v>233</v>
      </c>
      <c r="B234" s="28">
        <v>26</v>
      </c>
      <c r="C234" s="28" t="s">
        <v>290</v>
      </c>
      <c r="D234" s="3" t="s">
        <v>293</v>
      </c>
      <c r="E234" s="28" t="s">
        <v>294</v>
      </c>
      <c r="F234" s="28" t="s">
        <v>24</v>
      </c>
      <c r="G234" s="28" t="s">
        <v>753</v>
      </c>
      <c r="H234" s="1"/>
      <c r="I234" s="1">
        <f t="shared" si="12"/>
        <v>0</v>
      </c>
      <c r="J234" s="1">
        <f t="shared" ref="J234:J297" si="13">1-I234</f>
        <v>1</v>
      </c>
      <c r="M234" s="3">
        <v>0.75</v>
      </c>
      <c r="O234" s="3">
        <f t="shared" ref="O234:O297" si="14">IF(P234="Capped", 1, 0)</f>
        <v>1</v>
      </c>
      <c r="P234" s="28" t="s">
        <v>14</v>
      </c>
      <c r="Q234" s="28" t="s">
        <v>33</v>
      </c>
    </row>
    <row r="235" spans="1:17" ht="16">
      <c r="A235" s="28">
        <v>234</v>
      </c>
      <c r="B235" s="28">
        <v>26</v>
      </c>
      <c r="C235" s="28" t="s">
        <v>290</v>
      </c>
      <c r="D235" s="3" t="s">
        <v>295</v>
      </c>
      <c r="E235" s="28" t="s">
        <v>17</v>
      </c>
      <c r="F235" s="28" t="s">
        <v>24</v>
      </c>
      <c r="G235" s="28" t="s">
        <v>753</v>
      </c>
      <c r="H235" s="1"/>
      <c r="I235" s="1">
        <f t="shared" si="12"/>
        <v>1</v>
      </c>
      <c r="J235" s="1">
        <f t="shared" si="13"/>
        <v>0</v>
      </c>
      <c r="M235" s="3">
        <v>2</v>
      </c>
      <c r="O235" s="3">
        <f t="shared" si="14"/>
        <v>1</v>
      </c>
      <c r="P235" s="28" t="s">
        <v>14</v>
      </c>
      <c r="Q235" s="28" t="s">
        <v>21</v>
      </c>
    </row>
    <row r="236" spans="1:17" ht="16">
      <c r="A236" s="28">
        <v>235</v>
      </c>
      <c r="B236" s="28">
        <v>26</v>
      </c>
      <c r="C236" s="28" t="s">
        <v>290</v>
      </c>
      <c r="D236" s="3" t="s">
        <v>296</v>
      </c>
      <c r="E236" s="28" t="s">
        <v>106</v>
      </c>
      <c r="F236" s="28" t="s">
        <v>24</v>
      </c>
      <c r="G236" s="28" t="s">
        <v>753</v>
      </c>
      <c r="H236" s="1"/>
      <c r="I236" s="1">
        <f t="shared" si="12"/>
        <v>0</v>
      </c>
      <c r="J236" s="1">
        <f t="shared" si="13"/>
        <v>1</v>
      </c>
      <c r="M236" s="3">
        <v>1</v>
      </c>
      <c r="O236" s="3">
        <f t="shared" si="14"/>
        <v>1</v>
      </c>
      <c r="P236" s="28" t="s">
        <v>14</v>
      </c>
      <c r="Q236" s="28" t="s">
        <v>30</v>
      </c>
    </row>
    <row r="237" spans="1:17" ht="16">
      <c r="A237" s="28">
        <v>236</v>
      </c>
      <c r="B237" s="28">
        <v>26</v>
      </c>
      <c r="C237" s="28" t="s">
        <v>290</v>
      </c>
      <c r="D237" s="3" t="s">
        <v>297</v>
      </c>
      <c r="E237" s="28" t="s">
        <v>48</v>
      </c>
      <c r="F237" s="28" t="s">
        <v>24</v>
      </c>
      <c r="G237" s="28" t="s">
        <v>753</v>
      </c>
      <c r="H237" s="1"/>
      <c r="I237" s="1">
        <f t="shared" si="12"/>
        <v>0</v>
      </c>
      <c r="J237" s="1">
        <f t="shared" si="13"/>
        <v>1</v>
      </c>
      <c r="M237" s="3">
        <v>2</v>
      </c>
      <c r="O237" s="3">
        <f t="shared" si="14"/>
        <v>1</v>
      </c>
      <c r="P237" s="28" t="s">
        <v>14</v>
      </c>
      <c r="Q237" s="28" t="s">
        <v>46</v>
      </c>
    </row>
    <row r="238" spans="1:17" ht="16">
      <c r="A238" s="28">
        <v>237</v>
      </c>
      <c r="B238" s="28">
        <v>26</v>
      </c>
      <c r="C238" s="28" t="s">
        <v>290</v>
      </c>
      <c r="D238" s="3" t="s">
        <v>298</v>
      </c>
      <c r="E238" s="28" t="s">
        <v>17</v>
      </c>
      <c r="F238" s="28" t="s">
        <v>24</v>
      </c>
      <c r="G238" s="28" t="s">
        <v>753</v>
      </c>
      <c r="H238" s="1"/>
      <c r="I238" s="1">
        <f t="shared" si="12"/>
        <v>1</v>
      </c>
      <c r="J238" s="1">
        <f t="shared" si="13"/>
        <v>0</v>
      </c>
      <c r="M238" s="3">
        <v>0.75</v>
      </c>
      <c r="O238" s="3">
        <f t="shared" si="14"/>
        <v>1</v>
      </c>
      <c r="P238" s="28" t="s">
        <v>14</v>
      </c>
      <c r="Q238" s="28" t="s">
        <v>37</v>
      </c>
    </row>
    <row r="239" spans="1:17" ht="16">
      <c r="A239" s="28">
        <v>238</v>
      </c>
      <c r="B239" s="28">
        <v>26</v>
      </c>
      <c r="C239" s="28" t="s">
        <v>290</v>
      </c>
      <c r="D239" s="3" t="s">
        <v>299</v>
      </c>
      <c r="E239" s="28" t="s">
        <v>17</v>
      </c>
      <c r="F239" s="28" t="s">
        <v>24</v>
      </c>
      <c r="G239" s="28" t="s">
        <v>753</v>
      </c>
      <c r="H239" s="1"/>
      <c r="I239" s="1">
        <f t="shared" si="12"/>
        <v>1</v>
      </c>
      <c r="J239" s="1">
        <f t="shared" si="13"/>
        <v>0</v>
      </c>
      <c r="M239" s="3">
        <v>0.75</v>
      </c>
      <c r="O239" s="3">
        <f t="shared" si="14"/>
        <v>1</v>
      </c>
      <c r="P239" s="28" t="s">
        <v>14</v>
      </c>
      <c r="Q239" s="28" t="s">
        <v>49</v>
      </c>
    </row>
    <row r="240" spans="1:17" ht="16">
      <c r="A240" s="28">
        <v>239</v>
      </c>
      <c r="B240" s="28">
        <v>27</v>
      </c>
      <c r="C240" s="28" t="s">
        <v>300</v>
      </c>
      <c r="D240" s="3" t="s">
        <v>301</v>
      </c>
      <c r="E240" s="28" t="s">
        <v>294</v>
      </c>
      <c r="F240" s="28" t="s">
        <v>24</v>
      </c>
      <c r="G240" s="28" t="s">
        <v>753</v>
      </c>
      <c r="H240" s="1"/>
      <c r="I240" s="1">
        <f t="shared" si="12"/>
        <v>0</v>
      </c>
      <c r="J240" s="1">
        <f t="shared" si="13"/>
        <v>1</v>
      </c>
      <c r="M240" s="3">
        <v>0.75</v>
      </c>
      <c r="O240" s="3">
        <f t="shared" si="14"/>
        <v>1</v>
      </c>
      <c r="P240" s="28" t="s">
        <v>14</v>
      </c>
      <c r="Q240" s="28"/>
    </row>
    <row r="241" spans="1:17" ht="16">
      <c r="A241" s="28">
        <v>240</v>
      </c>
      <c r="B241" s="28">
        <v>27</v>
      </c>
      <c r="C241" s="28" t="s">
        <v>300</v>
      </c>
      <c r="D241" s="3" t="s">
        <v>302</v>
      </c>
      <c r="E241" s="28" t="s">
        <v>48</v>
      </c>
      <c r="F241" s="28" t="s">
        <v>24</v>
      </c>
      <c r="G241" s="28" t="s">
        <v>753</v>
      </c>
      <c r="H241" s="1"/>
      <c r="I241" s="1">
        <f t="shared" si="12"/>
        <v>0</v>
      </c>
      <c r="J241" s="1">
        <f t="shared" si="13"/>
        <v>1</v>
      </c>
      <c r="M241" s="3">
        <v>0.75</v>
      </c>
      <c r="O241" s="3">
        <f t="shared" si="14"/>
        <v>1</v>
      </c>
      <c r="P241" s="28" t="s">
        <v>14</v>
      </c>
      <c r="Q241" s="28"/>
    </row>
    <row r="242" spans="1:17" ht="16">
      <c r="A242" s="28">
        <v>241</v>
      </c>
      <c r="B242" s="28">
        <v>27</v>
      </c>
      <c r="C242" s="28" t="s">
        <v>300</v>
      </c>
      <c r="D242" s="3" t="s">
        <v>303</v>
      </c>
      <c r="E242" s="28" t="s">
        <v>23</v>
      </c>
      <c r="F242" s="28" t="s">
        <v>24</v>
      </c>
      <c r="G242" s="28" t="s">
        <v>753</v>
      </c>
      <c r="H242" s="1"/>
      <c r="I242" s="1">
        <f t="shared" si="12"/>
        <v>0</v>
      </c>
      <c r="J242" s="1">
        <f t="shared" si="13"/>
        <v>1</v>
      </c>
      <c r="M242" s="3">
        <v>2</v>
      </c>
      <c r="O242" s="3">
        <f t="shared" si="14"/>
        <v>1</v>
      </c>
      <c r="P242" s="28" t="s">
        <v>14</v>
      </c>
      <c r="Q242" s="28"/>
    </row>
    <row r="243" spans="1:17" ht="16">
      <c r="A243" s="28">
        <v>242</v>
      </c>
      <c r="B243" s="28">
        <v>27</v>
      </c>
      <c r="C243" s="28" t="s">
        <v>300</v>
      </c>
      <c r="D243" s="3" t="s">
        <v>304</v>
      </c>
      <c r="E243" s="28" t="s">
        <v>28</v>
      </c>
      <c r="F243" s="28" t="s">
        <v>24</v>
      </c>
      <c r="G243" s="28" t="s">
        <v>753</v>
      </c>
      <c r="H243" s="1"/>
      <c r="I243" s="1">
        <f t="shared" si="12"/>
        <v>0</v>
      </c>
      <c r="J243" s="1">
        <f t="shared" si="13"/>
        <v>1</v>
      </c>
      <c r="M243" s="3">
        <v>0.75</v>
      </c>
      <c r="O243" s="3">
        <f t="shared" si="14"/>
        <v>1</v>
      </c>
      <c r="P243" s="28" t="s">
        <v>14</v>
      </c>
      <c r="Q243" s="28"/>
    </row>
    <row r="244" spans="1:17" ht="16">
      <c r="A244" s="28">
        <v>243</v>
      </c>
      <c r="B244" s="28">
        <v>27</v>
      </c>
      <c r="C244" s="28" t="s">
        <v>300</v>
      </c>
      <c r="D244" s="3" t="s">
        <v>305</v>
      </c>
      <c r="E244" s="28" t="s">
        <v>23</v>
      </c>
      <c r="F244" s="28" t="s">
        <v>24</v>
      </c>
      <c r="G244" s="28" t="s">
        <v>753</v>
      </c>
      <c r="H244" s="1"/>
      <c r="I244" s="1">
        <f t="shared" si="12"/>
        <v>0</v>
      </c>
      <c r="J244" s="1">
        <f t="shared" si="13"/>
        <v>1</v>
      </c>
      <c r="M244" s="3">
        <v>0.3</v>
      </c>
      <c r="O244" s="3">
        <f t="shared" si="14"/>
        <v>1</v>
      </c>
      <c r="P244" s="28" t="s">
        <v>14</v>
      </c>
      <c r="Q244" s="28"/>
    </row>
    <row r="245" spans="1:17" ht="16">
      <c r="A245" s="28">
        <v>244</v>
      </c>
      <c r="B245" s="28">
        <v>27</v>
      </c>
      <c r="C245" s="28" t="s">
        <v>300</v>
      </c>
      <c r="D245" s="3" t="s">
        <v>306</v>
      </c>
      <c r="E245" s="28" t="s">
        <v>106</v>
      </c>
      <c r="F245" s="28" t="s">
        <v>24</v>
      </c>
      <c r="G245" s="28" t="s">
        <v>753</v>
      </c>
      <c r="H245" s="1"/>
      <c r="I245" s="1">
        <f t="shared" si="12"/>
        <v>0</v>
      </c>
      <c r="J245" s="1">
        <f t="shared" si="13"/>
        <v>1</v>
      </c>
      <c r="M245" s="3">
        <v>0.3</v>
      </c>
      <c r="O245" s="3">
        <f t="shared" si="14"/>
        <v>1</v>
      </c>
      <c r="P245" s="28" t="s">
        <v>14</v>
      </c>
      <c r="Q245" s="28"/>
    </row>
    <row r="246" spans="1:17" ht="16">
      <c r="A246" s="28">
        <v>245</v>
      </c>
      <c r="B246" s="28">
        <v>28</v>
      </c>
      <c r="C246" s="28" t="s">
        <v>307</v>
      </c>
      <c r="D246" s="3" t="s">
        <v>308</v>
      </c>
      <c r="E246" s="28" t="s">
        <v>17</v>
      </c>
      <c r="F246" s="28" t="s">
        <v>18</v>
      </c>
      <c r="G246" s="28" t="s">
        <v>753</v>
      </c>
      <c r="H246" s="1"/>
      <c r="I246" s="1">
        <f t="shared" si="12"/>
        <v>1</v>
      </c>
      <c r="J246" s="1">
        <f t="shared" si="13"/>
        <v>0</v>
      </c>
      <c r="M246" s="3">
        <v>0.3</v>
      </c>
      <c r="O246" s="3">
        <f t="shared" si="14"/>
        <v>0</v>
      </c>
      <c r="P246" s="28" t="s">
        <v>117</v>
      </c>
      <c r="Q246" s="28"/>
    </row>
    <row r="247" spans="1:17" ht="16">
      <c r="A247" s="28">
        <v>246</v>
      </c>
      <c r="B247" s="28">
        <v>28</v>
      </c>
      <c r="C247" s="28" t="s">
        <v>307</v>
      </c>
      <c r="D247" s="3" t="s">
        <v>309</v>
      </c>
      <c r="E247" s="28" t="s">
        <v>17</v>
      </c>
      <c r="F247" s="28" t="s">
        <v>18</v>
      </c>
      <c r="G247" s="28" t="s">
        <v>753</v>
      </c>
      <c r="H247" s="1"/>
      <c r="I247" s="1">
        <f t="shared" si="12"/>
        <v>1</v>
      </c>
      <c r="J247" s="1">
        <f t="shared" si="13"/>
        <v>0</v>
      </c>
      <c r="M247" s="3">
        <v>0.3</v>
      </c>
      <c r="O247" s="3">
        <f t="shared" si="14"/>
        <v>0</v>
      </c>
      <c r="P247" s="28" t="s">
        <v>117</v>
      </c>
      <c r="Q247" s="28"/>
    </row>
    <row r="248" spans="1:17" ht="16">
      <c r="A248" s="28">
        <v>247</v>
      </c>
      <c r="B248" s="28">
        <v>28</v>
      </c>
      <c r="C248" s="28" t="s">
        <v>307</v>
      </c>
      <c r="D248" s="3" t="s">
        <v>310</v>
      </c>
      <c r="E248" s="28" t="s">
        <v>17</v>
      </c>
      <c r="F248" s="28" t="s">
        <v>18</v>
      </c>
      <c r="G248" s="28" t="s">
        <v>753</v>
      </c>
      <c r="H248" s="1"/>
      <c r="I248" s="1">
        <f t="shared" si="12"/>
        <v>1</v>
      </c>
      <c r="J248" s="1">
        <f t="shared" si="13"/>
        <v>0</v>
      </c>
      <c r="M248" s="3">
        <v>0.3</v>
      </c>
      <c r="O248" s="3">
        <f t="shared" si="14"/>
        <v>0</v>
      </c>
      <c r="P248" s="28" t="s">
        <v>117</v>
      </c>
      <c r="Q248" s="28"/>
    </row>
    <row r="249" spans="1:17" ht="16">
      <c r="A249" s="28">
        <v>248</v>
      </c>
      <c r="B249" s="28">
        <v>28</v>
      </c>
      <c r="C249" s="28" t="s">
        <v>307</v>
      </c>
      <c r="D249" s="3" t="s">
        <v>311</v>
      </c>
      <c r="E249" s="28" t="s">
        <v>17</v>
      </c>
      <c r="F249" s="28" t="s">
        <v>18</v>
      </c>
      <c r="G249" s="28" t="s">
        <v>753</v>
      </c>
      <c r="H249" s="1"/>
      <c r="I249" s="1">
        <f t="shared" si="12"/>
        <v>1</v>
      </c>
      <c r="J249" s="1">
        <f t="shared" si="13"/>
        <v>0</v>
      </c>
      <c r="M249" s="3">
        <v>0.3</v>
      </c>
      <c r="O249" s="3">
        <f t="shared" si="14"/>
        <v>0</v>
      </c>
      <c r="P249" s="28" t="s">
        <v>117</v>
      </c>
      <c r="Q249" s="28"/>
    </row>
    <row r="250" spans="1:17" ht="16">
      <c r="A250" s="28">
        <v>249</v>
      </c>
      <c r="B250" s="28">
        <v>28</v>
      </c>
      <c r="C250" s="28" t="s">
        <v>307</v>
      </c>
      <c r="D250" s="3" t="s">
        <v>312</v>
      </c>
      <c r="E250" s="28" t="s">
        <v>17</v>
      </c>
      <c r="F250" s="28" t="s">
        <v>18</v>
      </c>
      <c r="G250" s="28" t="s">
        <v>753</v>
      </c>
      <c r="H250" s="1"/>
      <c r="I250" s="1">
        <f t="shared" si="12"/>
        <v>1</v>
      </c>
      <c r="J250" s="1">
        <f t="shared" si="13"/>
        <v>0</v>
      </c>
      <c r="M250" s="3">
        <v>0.3</v>
      </c>
      <c r="O250" s="3">
        <f t="shared" si="14"/>
        <v>0</v>
      </c>
      <c r="P250" s="28" t="s">
        <v>117</v>
      </c>
      <c r="Q250" s="28"/>
    </row>
    <row r="251" spans="1:17" ht="16">
      <c r="A251" s="28">
        <v>250</v>
      </c>
      <c r="B251" s="28">
        <v>28</v>
      </c>
      <c r="C251" s="28" t="s">
        <v>307</v>
      </c>
      <c r="D251" s="3" t="s">
        <v>313</v>
      </c>
      <c r="E251" s="28" t="s">
        <v>17</v>
      </c>
      <c r="F251" s="28" t="s">
        <v>18</v>
      </c>
      <c r="G251" s="28" t="s">
        <v>753</v>
      </c>
      <c r="H251" s="1"/>
      <c r="I251" s="1">
        <f t="shared" si="12"/>
        <v>1</v>
      </c>
      <c r="J251" s="1">
        <f t="shared" si="13"/>
        <v>0</v>
      </c>
      <c r="M251" s="3">
        <v>0.3</v>
      </c>
      <c r="O251" s="3">
        <f t="shared" si="14"/>
        <v>0</v>
      </c>
      <c r="P251" s="28" t="s">
        <v>117</v>
      </c>
      <c r="Q251" s="28"/>
    </row>
    <row r="252" spans="1:17" ht="16">
      <c r="A252" s="28">
        <v>251</v>
      </c>
      <c r="B252" s="28">
        <v>28</v>
      </c>
      <c r="C252" s="28" t="s">
        <v>307</v>
      </c>
      <c r="D252" s="3" t="s">
        <v>314</v>
      </c>
      <c r="E252" s="28" t="s">
        <v>17</v>
      </c>
      <c r="F252" s="28" t="s">
        <v>18</v>
      </c>
      <c r="G252" s="28" t="s">
        <v>753</v>
      </c>
      <c r="H252" s="1"/>
      <c r="I252" s="1">
        <f t="shared" si="12"/>
        <v>1</v>
      </c>
      <c r="J252" s="1">
        <f t="shared" si="13"/>
        <v>0</v>
      </c>
      <c r="M252" s="3">
        <v>0.3</v>
      </c>
      <c r="O252" s="3">
        <f t="shared" si="14"/>
        <v>0</v>
      </c>
      <c r="P252" s="28" t="s">
        <v>117</v>
      </c>
      <c r="Q252" s="28"/>
    </row>
    <row r="253" spans="1:17" ht="16">
      <c r="A253" s="28">
        <v>252</v>
      </c>
      <c r="B253" s="28">
        <v>28</v>
      </c>
      <c r="C253" s="28" t="s">
        <v>307</v>
      </c>
      <c r="D253" s="3" t="s">
        <v>315</v>
      </c>
      <c r="E253" s="28" t="s">
        <v>17</v>
      </c>
      <c r="F253" s="28" t="s">
        <v>18</v>
      </c>
      <c r="G253" s="28" t="s">
        <v>753</v>
      </c>
      <c r="H253" s="1"/>
      <c r="I253" s="1">
        <f t="shared" si="12"/>
        <v>1</v>
      </c>
      <c r="J253" s="1">
        <f t="shared" si="13"/>
        <v>0</v>
      </c>
      <c r="M253" s="3">
        <v>0.3</v>
      </c>
      <c r="O253" s="3">
        <f t="shared" si="14"/>
        <v>0</v>
      </c>
      <c r="P253" s="28" t="s">
        <v>117</v>
      </c>
      <c r="Q253" s="28"/>
    </row>
    <row r="254" spans="1:17" ht="16">
      <c r="A254" s="28">
        <v>253</v>
      </c>
      <c r="B254" s="28">
        <v>29</v>
      </c>
      <c r="C254" s="28" t="s">
        <v>316</v>
      </c>
      <c r="D254" s="3" t="s">
        <v>317</v>
      </c>
      <c r="E254" s="28" t="s">
        <v>17</v>
      </c>
      <c r="F254" s="28" t="s">
        <v>35</v>
      </c>
      <c r="G254" s="28" t="s">
        <v>753</v>
      </c>
      <c r="H254" s="1"/>
      <c r="I254" s="1">
        <f t="shared" si="12"/>
        <v>1</v>
      </c>
      <c r="J254" s="1">
        <f t="shared" si="13"/>
        <v>0</v>
      </c>
      <c r="M254" s="3">
        <v>0.3</v>
      </c>
      <c r="O254" s="3">
        <f t="shared" si="14"/>
        <v>0</v>
      </c>
      <c r="P254" s="28" t="s">
        <v>117</v>
      </c>
      <c r="Q254" s="28" t="s">
        <v>46</v>
      </c>
    </row>
    <row r="255" spans="1:17" ht="16">
      <c r="A255" s="28">
        <v>254</v>
      </c>
      <c r="B255" s="28">
        <v>29</v>
      </c>
      <c r="C255" s="28" t="s">
        <v>316</v>
      </c>
      <c r="D255" s="3" t="s">
        <v>318</v>
      </c>
      <c r="E255" s="28" t="s">
        <v>17</v>
      </c>
      <c r="F255" s="28" t="s">
        <v>35</v>
      </c>
      <c r="G255" s="28" t="s">
        <v>753</v>
      </c>
      <c r="H255" s="1"/>
      <c r="I255" s="1">
        <f t="shared" si="12"/>
        <v>1</v>
      </c>
      <c r="J255" s="1">
        <f t="shared" si="13"/>
        <v>0</v>
      </c>
      <c r="M255" s="3">
        <v>0.3</v>
      </c>
      <c r="O255" s="3">
        <f t="shared" si="14"/>
        <v>0</v>
      </c>
      <c r="P255" s="28" t="s">
        <v>117</v>
      </c>
      <c r="Q255" s="28" t="s">
        <v>33</v>
      </c>
    </row>
    <row r="256" spans="1:17" ht="16">
      <c r="A256" s="28">
        <v>255</v>
      </c>
      <c r="B256" s="28">
        <v>29</v>
      </c>
      <c r="C256" s="28" t="s">
        <v>316</v>
      </c>
      <c r="D256" s="3" t="s">
        <v>319</v>
      </c>
      <c r="E256" s="28" t="s">
        <v>17</v>
      </c>
      <c r="F256" s="28" t="s">
        <v>35</v>
      </c>
      <c r="G256" s="28" t="s">
        <v>753</v>
      </c>
      <c r="H256" s="1"/>
      <c r="I256" s="1">
        <f t="shared" si="12"/>
        <v>1</v>
      </c>
      <c r="J256" s="1">
        <f t="shared" si="13"/>
        <v>0</v>
      </c>
      <c r="M256" s="3">
        <v>0.3</v>
      </c>
      <c r="O256" s="3">
        <f t="shared" si="14"/>
        <v>0</v>
      </c>
      <c r="P256" s="28" t="s">
        <v>117</v>
      </c>
      <c r="Q256" s="28" t="s">
        <v>15</v>
      </c>
    </row>
    <row r="257" spans="1:17" ht="16">
      <c r="A257" s="28">
        <v>256</v>
      </c>
      <c r="B257" s="28">
        <v>29</v>
      </c>
      <c r="C257" s="28" t="s">
        <v>316</v>
      </c>
      <c r="D257" s="3" t="s">
        <v>320</v>
      </c>
      <c r="E257" s="28" t="s">
        <v>17</v>
      </c>
      <c r="F257" s="28" t="s">
        <v>35</v>
      </c>
      <c r="G257" s="28" t="s">
        <v>753</v>
      </c>
      <c r="H257" s="1"/>
      <c r="I257" s="1">
        <f t="shared" si="12"/>
        <v>1</v>
      </c>
      <c r="J257" s="1">
        <f t="shared" si="13"/>
        <v>0</v>
      </c>
      <c r="M257" s="3">
        <v>0.3</v>
      </c>
      <c r="O257" s="3">
        <f t="shared" si="14"/>
        <v>0</v>
      </c>
      <c r="P257" s="28" t="s">
        <v>117</v>
      </c>
      <c r="Q257" s="28" t="s">
        <v>46</v>
      </c>
    </row>
    <row r="258" spans="1:17" ht="16">
      <c r="A258" s="28">
        <v>257</v>
      </c>
      <c r="B258" s="28">
        <v>29</v>
      </c>
      <c r="C258" s="28" t="s">
        <v>316</v>
      </c>
      <c r="D258" s="3" t="s">
        <v>321</v>
      </c>
      <c r="E258" s="28" t="s">
        <v>17</v>
      </c>
      <c r="F258" s="28" t="s">
        <v>35</v>
      </c>
      <c r="G258" s="28" t="s">
        <v>753</v>
      </c>
      <c r="H258" s="1"/>
      <c r="I258" s="1">
        <f t="shared" si="12"/>
        <v>1</v>
      </c>
      <c r="J258" s="1">
        <f t="shared" si="13"/>
        <v>0</v>
      </c>
      <c r="M258" s="3">
        <v>0.3</v>
      </c>
      <c r="O258" s="3">
        <f t="shared" si="14"/>
        <v>0</v>
      </c>
      <c r="P258" s="28" t="s">
        <v>117</v>
      </c>
      <c r="Q258" s="28" t="s">
        <v>30</v>
      </c>
    </row>
    <row r="259" spans="1:17" ht="16">
      <c r="A259" s="28">
        <v>258</v>
      </c>
      <c r="B259" s="28">
        <v>29</v>
      </c>
      <c r="C259" s="28" t="s">
        <v>316</v>
      </c>
      <c r="D259" s="3" t="s">
        <v>322</v>
      </c>
      <c r="E259" s="28" t="s">
        <v>17</v>
      </c>
      <c r="F259" s="28" t="s">
        <v>35</v>
      </c>
      <c r="G259" s="28" t="s">
        <v>753</v>
      </c>
      <c r="H259" s="1"/>
      <c r="I259" s="1">
        <f t="shared" ref="I259:I322" si="15">IF(E259="India", 1, 0)</f>
        <v>1</v>
      </c>
      <c r="J259" s="1">
        <f t="shared" si="13"/>
        <v>0</v>
      </c>
      <c r="M259" s="3">
        <v>0.3</v>
      </c>
      <c r="O259" s="3">
        <f t="shared" si="14"/>
        <v>0</v>
      </c>
      <c r="P259" s="28" t="s">
        <v>117</v>
      </c>
      <c r="Q259" s="28" t="s">
        <v>25</v>
      </c>
    </row>
    <row r="260" spans="1:17" ht="16">
      <c r="A260" s="28">
        <v>259</v>
      </c>
      <c r="B260" s="28">
        <v>29</v>
      </c>
      <c r="C260" s="28" t="s">
        <v>316</v>
      </c>
      <c r="D260" s="3" t="s">
        <v>323</v>
      </c>
      <c r="E260" s="28" t="s">
        <v>17</v>
      </c>
      <c r="F260" s="28" t="s">
        <v>35</v>
      </c>
      <c r="G260" s="28" t="s">
        <v>753</v>
      </c>
      <c r="H260" s="1"/>
      <c r="I260" s="1">
        <f t="shared" si="15"/>
        <v>1</v>
      </c>
      <c r="J260" s="1">
        <f t="shared" si="13"/>
        <v>0</v>
      </c>
      <c r="M260" s="3">
        <v>0.3</v>
      </c>
      <c r="O260" s="3">
        <f t="shared" si="14"/>
        <v>0</v>
      </c>
      <c r="P260" s="28" t="s">
        <v>117</v>
      </c>
      <c r="Q260" s="28" t="s">
        <v>21</v>
      </c>
    </row>
    <row r="261" spans="1:17" ht="16">
      <c r="A261" s="28">
        <v>260</v>
      </c>
      <c r="B261" s="28">
        <v>30</v>
      </c>
      <c r="C261" s="28" t="s">
        <v>324</v>
      </c>
      <c r="D261" s="3" t="s">
        <v>325</v>
      </c>
      <c r="E261" s="28" t="s">
        <v>17</v>
      </c>
      <c r="F261" s="28" t="s">
        <v>13</v>
      </c>
      <c r="G261" s="28" t="s">
        <v>753</v>
      </c>
      <c r="H261" s="1"/>
      <c r="I261" s="1">
        <f t="shared" si="15"/>
        <v>1</v>
      </c>
      <c r="J261" s="1">
        <f t="shared" si="13"/>
        <v>0</v>
      </c>
      <c r="M261" s="3">
        <v>0.3</v>
      </c>
      <c r="O261" s="3">
        <f t="shared" si="14"/>
        <v>0</v>
      </c>
      <c r="P261" s="28" t="s">
        <v>117</v>
      </c>
      <c r="Q261" s="28"/>
    </row>
    <row r="262" spans="1:17" ht="16">
      <c r="A262" s="28">
        <v>261</v>
      </c>
      <c r="B262" s="28">
        <v>30</v>
      </c>
      <c r="C262" s="28" t="s">
        <v>324</v>
      </c>
      <c r="D262" s="3" t="s">
        <v>326</v>
      </c>
      <c r="E262" s="28" t="s">
        <v>17</v>
      </c>
      <c r="F262" s="28" t="s">
        <v>13</v>
      </c>
      <c r="G262" s="28" t="s">
        <v>753</v>
      </c>
      <c r="H262" s="1"/>
      <c r="I262" s="1">
        <f t="shared" si="15"/>
        <v>1</v>
      </c>
      <c r="J262" s="1">
        <f t="shared" si="13"/>
        <v>0</v>
      </c>
      <c r="M262" s="3">
        <v>0.3</v>
      </c>
      <c r="O262" s="3">
        <f t="shared" si="14"/>
        <v>0</v>
      </c>
      <c r="P262" s="28" t="s">
        <v>117</v>
      </c>
      <c r="Q262" s="28"/>
    </row>
    <row r="263" spans="1:17" ht="16">
      <c r="A263" s="28">
        <v>262</v>
      </c>
      <c r="B263" s="28">
        <v>30</v>
      </c>
      <c r="C263" s="28" t="s">
        <v>324</v>
      </c>
      <c r="D263" s="3" t="s">
        <v>327</v>
      </c>
      <c r="E263" s="28" t="s">
        <v>17</v>
      </c>
      <c r="F263" s="28" t="s">
        <v>13</v>
      </c>
      <c r="G263" s="28" t="s">
        <v>753</v>
      </c>
      <c r="H263" s="1"/>
      <c r="I263" s="1">
        <f t="shared" si="15"/>
        <v>1</v>
      </c>
      <c r="J263" s="1">
        <f t="shared" si="13"/>
        <v>0</v>
      </c>
      <c r="M263" s="3">
        <v>0.3</v>
      </c>
      <c r="O263" s="3">
        <f t="shared" si="14"/>
        <v>0</v>
      </c>
      <c r="P263" s="28" t="s">
        <v>117</v>
      </c>
      <c r="Q263" s="28"/>
    </row>
    <row r="264" spans="1:17" ht="16">
      <c r="A264" s="28">
        <v>263</v>
      </c>
      <c r="B264" s="28">
        <v>30</v>
      </c>
      <c r="C264" s="28" t="s">
        <v>324</v>
      </c>
      <c r="D264" s="3" t="s">
        <v>328</v>
      </c>
      <c r="E264" s="28" t="s">
        <v>17</v>
      </c>
      <c r="F264" s="28" t="s">
        <v>13</v>
      </c>
      <c r="G264" s="28" t="s">
        <v>753</v>
      </c>
      <c r="H264" s="1"/>
      <c r="I264" s="1">
        <f t="shared" si="15"/>
        <v>1</v>
      </c>
      <c r="J264" s="1">
        <f t="shared" si="13"/>
        <v>0</v>
      </c>
      <c r="M264" s="3">
        <v>0.3</v>
      </c>
      <c r="O264" s="3">
        <f t="shared" si="14"/>
        <v>0</v>
      </c>
      <c r="P264" s="28" t="s">
        <v>117</v>
      </c>
      <c r="Q264" s="28"/>
    </row>
    <row r="265" spans="1:17" ht="16">
      <c r="A265" s="28">
        <v>264</v>
      </c>
      <c r="B265" s="28">
        <v>30</v>
      </c>
      <c r="C265" s="28" t="s">
        <v>324</v>
      </c>
      <c r="D265" s="3" t="s">
        <v>329</v>
      </c>
      <c r="E265" s="28" t="s">
        <v>17</v>
      </c>
      <c r="F265" s="28" t="s">
        <v>13</v>
      </c>
      <c r="G265" s="28" t="s">
        <v>753</v>
      </c>
      <c r="H265" s="1"/>
      <c r="I265" s="1">
        <f t="shared" si="15"/>
        <v>1</v>
      </c>
      <c r="J265" s="1">
        <f t="shared" si="13"/>
        <v>0</v>
      </c>
      <c r="M265" s="3">
        <v>0.3</v>
      </c>
      <c r="O265" s="3">
        <f t="shared" si="14"/>
        <v>0</v>
      </c>
      <c r="P265" s="28" t="s">
        <v>117</v>
      </c>
      <c r="Q265" s="28"/>
    </row>
    <row r="266" spans="1:17" ht="16">
      <c r="A266" s="28">
        <v>265</v>
      </c>
      <c r="B266" s="28">
        <v>30</v>
      </c>
      <c r="C266" s="28" t="s">
        <v>324</v>
      </c>
      <c r="D266" s="3" t="s">
        <v>330</v>
      </c>
      <c r="E266" s="28" t="s">
        <v>17</v>
      </c>
      <c r="F266" s="28" t="s">
        <v>13</v>
      </c>
      <c r="G266" s="28" t="s">
        <v>753</v>
      </c>
      <c r="H266" s="1"/>
      <c r="I266" s="1">
        <f t="shared" si="15"/>
        <v>1</v>
      </c>
      <c r="J266" s="1">
        <f t="shared" si="13"/>
        <v>0</v>
      </c>
      <c r="M266" s="3">
        <v>0.3</v>
      </c>
      <c r="O266" s="3">
        <f t="shared" si="14"/>
        <v>0</v>
      </c>
      <c r="P266" s="28" t="s">
        <v>117</v>
      </c>
      <c r="Q266" s="28"/>
    </row>
    <row r="267" spans="1:17" ht="16">
      <c r="A267" s="28">
        <v>266</v>
      </c>
      <c r="B267" s="28">
        <v>30</v>
      </c>
      <c r="C267" s="28" t="s">
        <v>324</v>
      </c>
      <c r="D267" s="3" t="s">
        <v>331</v>
      </c>
      <c r="E267" s="28" t="s">
        <v>17</v>
      </c>
      <c r="F267" s="28" t="s">
        <v>13</v>
      </c>
      <c r="G267" s="28" t="s">
        <v>753</v>
      </c>
      <c r="H267" s="1"/>
      <c r="I267" s="1">
        <f t="shared" si="15"/>
        <v>1</v>
      </c>
      <c r="J267" s="1">
        <f t="shared" si="13"/>
        <v>0</v>
      </c>
      <c r="M267" s="3">
        <v>0.3</v>
      </c>
      <c r="O267" s="3">
        <f t="shared" si="14"/>
        <v>0</v>
      </c>
      <c r="P267" s="28" t="s">
        <v>117</v>
      </c>
      <c r="Q267" s="28"/>
    </row>
    <row r="268" spans="1:17" ht="16">
      <c r="A268" s="28">
        <v>267</v>
      </c>
      <c r="B268" s="28">
        <v>31</v>
      </c>
      <c r="C268" s="28" t="s">
        <v>332</v>
      </c>
      <c r="D268" s="3" t="s">
        <v>333</v>
      </c>
      <c r="E268" s="28" t="s">
        <v>17</v>
      </c>
      <c r="F268" s="28" t="s">
        <v>24</v>
      </c>
      <c r="G268" s="28" t="s">
        <v>753</v>
      </c>
      <c r="H268" s="1"/>
      <c r="I268" s="1">
        <f t="shared" si="15"/>
        <v>1</v>
      </c>
      <c r="J268" s="1">
        <f t="shared" si="13"/>
        <v>0</v>
      </c>
      <c r="M268" s="3">
        <v>0.3</v>
      </c>
      <c r="O268" s="3">
        <f t="shared" si="14"/>
        <v>0</v>
      </c>
      <c r="P268" s="28" t="s">
        <v>117</v>
      </c>
      <c r="Q268" s="28"/>
    </row>
    <row r="269" spans="1:17" ht="16">
      <c r="A269" s="28">
        <v>268</v>
      </c>
      <c r="B269" s="28">
        <v>31</v>
      </c>
      <c r="C269" s="28" t="s">
        <v>332</v>
      </c>
      <c r="D269" s="3" t="s">
        <v>334</v>
      </c>
      <c r="E269" s="28" t="s">
        <v>17</v>
      </c>
      <c r="F269" s="28" t="s">
        <v>24</v>
      </c>
      <c r="G269" s="28" t="s">
        <v>753</v>
      </c>
      <c r="H269" s="1"/>
      <c r="I269" s="1">
        <f t="shared" si="15"/>
        <v>1</v>
      </c>
      <c r="J269" s="1">
        <f t="shared" si="13"/>
        <v>0</v>
      </c>
      <c r="M269" s="3">
        <v>0.3</v>
      </c>
      <c r="O269" s="3">
        <f t="shared" si="14"/>
        <v>0</v>
      </c>
      <c r="P269" s="28" t="s">
        <v>117</v>
      </c>
      <c r="Q269" s="28"/>
    </row>
    <row r="270" spans="1:17" ht="16">
      <c r="A270" s="28">
        <v>269</v>
      </c>
      <c r="B270" s="28">
        <v>31</v>
      </c>
      <c r="C270" s="28" t="s">
        <v>332</v>
      </c>
      <c r="D270" s="3" t="s">
        <v>335</v>
      </c>
      <c r="E270" s="28" t="s">
        <v>17</v>
      </c>
      <c r="F270" s="28" t="s">
        <v>24</v>
      </c>
      <c r="G270" s="28" t="s">
        <v>753</v>
      </c>
      <c r="H270" s="1"/>
      <c r="I270" s="1">
        <f t="shared" si="15"/>
        <v>1</v>
      </c>
      <c r="J270" s="1">
        <f t="shared" si="13"/>
        <v>0</v>
      </c>
      <c r="M270" s="3">
        <v>0.3</v>
      </c>
      <c r="O270" s="3">
        <f t="shared" si="14"/>
        <v>0</v>
      </c>
      <c r="P270" s="28" t="s">
        <v>117</v>
      </c>
      <c r="Q270" s="28"/>
    </row>
    <row r="271" spans="1:17" ht="16">
      <c r="A271" s="28">
        <v>270</v>
      </c>
      <c r="B271" s="28">
        <v>31</v>
      </c>
      <c r="C271" s="28" t="s">
        <v>332</v>
      </c>
      <c r="D271" s="3" t="s">
        <v>336</v>
      </c>
      <c r="E271" s="28" t="s">
        <v>17</v>
      </c>
      <c r="F271" s="28" t="s">
        <v>24</v>
      </c>
      <c r="G271" s="28" t="s">
        <v>753</v>
      </c>
      <c r="H271" s="1"/>
      <c r="I271" s="1">
        <f t="shared" si="15"/>
        <v>1</v>
      </c>
      <c r="J271" s="1">
        <f t="shared" si="13"/>
        <v>0</v>
      </c>
      <c r="M271" s="3">
        <v>0.3</v>
      </c>
      <c r="O271" s="3">
        <f t="shared" si="14"/>
        <v>0</v>
      </c>
      <c r="P271" s="28" t="s">
        <v>117</v>
      </c>
      <c r="Q271" s="28"/>
    </row>
    <row r="272" spans="1:17" ht="16">
      <c r="A272" s="28">
        <v>271</v>
      </c>
      <c r="B272" s="28">
        <v>31</v>
      </c>
      <c r="C272" s="28" t="s">
        <v>332</v>
      </c>
      <c r="D272" s="3" t="s">
        <v>337</v>
      </c>
      <c r="E272" s="28" t="s">
        <v>17</v>
      </c>
      <c r="F272" s="28" t="s">
        <v>24</v>
      </c>
      <c r="G272" s="28" t="s">
        <v>753</v>
      </c>
      <c r="H272" s="1"/>
      <c r="I272" s="1">
        <f t="shared" si="15"/>
        <v>1</v>
      </c>
      <c r="J272" s="1">
        <f t="shared" si="13"/>
        <v>0</v>
      </c>
      <c r="M272" s="3">
        <v>0.3</v>
      </c>
      <c r="O272" s="3">
        <f t="shared" si="14"/>
        <v>0</v>
      </c>
      <c r="P272" s="28" t="s">
        <v>117</v>
      </c>
      <c r="Q272" s="28"/>
    </row>
    <row r="273" spans="1:17" ht="16">
      <c r="A273" s="28">
        <v>272</v>
      </c>
      <c r="B273" s="28">
        <v>31</v>
      </c>
      <c r="C273" s="28" t="s">
        <v>332</v>
      </c>
      <c r="D273" s="3" t="s">
        <v>338</v>
      </c>
      <c r="E273" s="28" t="s">
        <v>17</v>
      </c>
      <c r="F273" s="28" t="s">
        <v>24</v>
      </c>
      <c r="G273" s="28" t="s">
        <v>753</v>
      </c>
      <c r="H273" s="1"/>
      <c r="I273" s="1">
        <f t="shared" si="15"/>
        <v>1</v>
      </c>
      <c r="J273" s="1">
        <f t="shared" si="13"/>
        <v>0</v>
      </c>
      <c r="M273" s="3">
        <v>0.3</v>
      </c>
      <c r="O273" s="3">
        <f t="shared" si="14"/>
        <v>0</v>
      </c>
      <c r="P273" s="28" t="s">
        <v>117</v>
      </c>
      <c r="Q273" s="28"/>
    </row>
    <row r="274" spans="1:17" ht="16">
      <c r="A274" s="28">
        <v>273</v>
      </c>
      <c r="B274" s="28">
        <v>31</v>
      </c>
      <c r="C274" s="28" t="s">
        <v>332</v>
      </c>
      <c r="D274" s="3" t="s">
        <v>339</v>
      </c>
      <c r="E274" s="28" t="s">
        <v>17</v>
      </c>
      <c r="F274" s="28" t="s">
        <v>24</v>
      </c>
      <c r="G274" s="28" t="s">
        <v>753</v>
      </c>
      <c r="H274" s="1"/>
      <c r="I274" s="1">
        <f t="shared" si="15"/>
        <v>1</v>
      </c>
      <c r="J274" s="1">
        <f t="shared" si="13"/>
        <v>0</v>
      </c>
      <c r="M274" s="3">
        <v>0.3</v>
      </c>
      <c r="O274" s="3">
        <f t="shared" si="14"/>
        <v>0</v>
      </c>
      <c r="P274" s="28" t="s">
        <v>117</v>
      </c>
      <c r="Q274" s="28"/>
    </row>
    <row r="275" spans="1:17" ht="16">
      <c r="A275" s="28">
        <v>274</v>
      </c>
      <c r="B275" s="28">
        <v>32</v>
      </c>
      <c r="C275" s="28" t="s">
        <v>340</v>
      </c>
      <c r="D275" s="3" t="s">
        <v>341</v>
      </c>
      <c r="E275" s="28" t="s">
        <v>17</v>
      </c>
      <c r="F275" s="28" t="s">
        <v>24</v>
      </c>
      <c r="G275" s="28" t="s">
        <v>753</v>
      </c>
      <c r="H275" s="1"/>
      <c r="I275" s="1">
        <f t="shared" si="15"/>
        <v>1</v>
      </c>
      <c r="J275" s="1">
        <f t="shared" si="13"/>
        <v>0</v>
      </c>
      <c r="M275" s="3">
        <v>0.3</v>
      </c>
      <c r="O275" s="3">
        <f t="shared" si="14"/>
        <v>0</v>
      </c>
      <c r="P275" s="28" t="s">
        <v>117</v>
      </c>
      <c r="Q275" s="28"/>
    </row>
    <row r="276" spans="1:17" ht="16">
      <c r="A276" s="28">
        <v>275</v>
      </c>
      <c r="B276" s="28">
        <v>32</v>
      </c>
      <c r="C276" s="28" t="s">
        <v>340</v>
      </c>
      <c r="D276" s="3" t="s">
        <v>342</v>
      </c>
      <c r="E276" s="28" t="s">
        <v>17</v>
      </c>
      <c r="F276" s="28" t="s">
        <v>24</v>
      </c>
      <c r="G276" s="28" t="s">
        <v>753</v>
      </c>
      <c r="H276" s="1"/>
      <c r="I276" s="1">
        <f t="shared" si="15"/>
        <v>1</v>
      </c>
      <c r="J276" s="1">
        <f t="shared" si="13"/>
        <v>0</v>
      </c>
      <c r="M276" s="3">
        <v>0.3</v>
      </c>
      <c r="O276" s="3">
        <f t="shared" si="14"/>
        <v>0</v>
      </c>
      <c r="P276" s="28" t="s">
        <v>117</v>
      </c>
      <c r="Q276" s="28"/>
    </row>
    <row r="277" spans="1:17" ht="16">
      <c r="A277" s="28">
        <v>276</v>
      </c>
      <c r="B277" s="28">
        <v>32</v>
      </c>
      <c r="C277" s="28" t="s">
        <v>340</v>
      </c>
      <c r="D277" s="3" t="s">
        <v>343</v>
      </c>
      <c r="E277" s="28" t="s">
        <v>17</v>
      </c>
      <c r="F277" s="28" t="s">
        <v>24</v>
      </c>
      <c r="G277" s="28" t="s">
        <v>753</v>
      </c>
      <c r="H277" s="1"/>
      <c r="I277" s="1">
        <f t="shared" si="15"/>
        <v>1</v>
      </c>
      <c r="J277" s="1">
        <f t="shared" si="13"/>
        <v>0</v>
      </c>
      <c r="M277" s="3">
        <v>0.3</v>
      </c>
      <c r="O277" s="3">
        <f t="shared" si="14"/>
        <v>0</v>
      </c>
      <c r="P277" s="28" t="s">
        <v>117</v>
      </c>
      <c r="Q277" s="28"/>
    </row>
    <row r="278" spans="1:17" ht="16">
      <c r="A278" s="28">
        <v>277</v>
      </c>
      <c r="B278" s="28">
        <v>32</v>
      </c>
      <c r="C278" s="28" t="s">
        <v>340</v>
      </c>
      <c r="D278" s="3" t="s">
        <v>344</v>
      </c>
      <c r="E278" s="28" t="s">
        <v>17</v>
      </c>
      <c r="F278" s="28" t="s">
        <v>24</v>
      </c>
      <c r="G278" s="28" t="s">
        <v>753</v>
      </c>
      <c r="H278" s="1"/>
      <c r="I278" s="1">
        <f t="shared" si="15"/>
        <v>1</v>
      </c>
      <c r="J278" s="1">
        <f t="shared" si="13"/>
        <v>0</v>
      </c>
      <c r="M278" s="3">
        <v>0.3</v>
      </c>
      <c r="O278" s="3">
        <f t="shared" si="14"/>
        <v>0</v>
      </c>
      <c r="P278" s="28" t="s">
        <v>117</v>
      </c>
      <c r="Q278" s="28"/>
    </row>
    <row r="279" spans="1:17" ht="16">
      <c r="A279" s="28">
        <v>278</v>
      </c>
      <c r="B279" s="28">
        <v>32</v>
      </c>
      <c r="C279" s="28" t="s">
        <v>340</v>
      </c>
      <c r="D279" s="3" t="s">
        <v>345</v>
      </c>
      <c r="E279" s="28" t="s">
        <v>17</v>
      </c>
      <c r="F279" s="28" t="s">
        <v>24</v>
      </c>
      <c r="G279" s="28" t="s">
        <v>753</v>
      </c>
      <c r="H279" s="1"/>
      <c r="I279" s="1">
        <f t="shared" si="15"/>
        <v>1</v>
      </c>
      <c r="J279" s="1">
        <f t="shared" si="13"/>
        <v>0</v>
      </c>
      <c r="M279" s="3">
        <v>0.3</v>
      </c>
      <c r="O279" s="3">
        <f t="shared" si="14"/>
        <v>0</v>
      </c>
      <c r="P279" s="28" t="s">
        <v>117</v>
      </c>
      <c r="Q279" s="28"/>
    </row>
    <row r="280" spans="1:17" ht="16">
      <c r="A280" s="28">
        <v>279</v>
      </c>
      <c r="B280" s="28">
        <v>32</v>
      </c>
      <c r="C280" s="28" t="s">
        <v>340</v>
      </c>
      <c r="D280" s="3" t="s">
        <v>346</v>
      </c>
      <c r="E280" s="28" t="s">
        <v>17</v>
      </c>
      <c r="F280" s="28" t="s">
        <v>24</v>
      </c>
      <c r="G280" s="28" t="s">
        <v>753</v>
      </c>
      <c r="H280" s="1"/>
      <c r="I280" s="1">
        <f t="shared" si="15"/>
        <v>1</v>
      </c>
      <c r="J280" s="1">
        <f t="shared" si="13"/>
        <v>0</v>
      </c>
      <c r="M280" s="3">
        <v>0.75</v>
      </c>
      <c r="O280" s="3">
        <f t="shared" si="14"/>
        <v>0</v>
      </c>
      <c r="P280" s="28" t="s">
        <v>117</v>
      </c>
      <c r="Q280" s="28"/>
    </row>
    <row r="281" spans="1:17" ht="16">
      <c r="A281" s="28">
        <v>280</v>
      </c>
      <c r="B281" s="28">
        <v>32</v>
      </c>
      <c r="C281" s="28" t="s">
        <v>340</v>
      </c>
      <c r="D281" s="3" t="s">
        <v>347</v>
      </c>
      <c r="E281" s="28" t="s">
        <v>17</v>
      </c>
      <c r="F281" s="28" t="s">
        <v>24</v>
      </c>
      <c r="G281" s="28" t="s">
        <v>753</v>
      </c>
      <c r="H281" s="1"/>
      <c r="I281" s="1">
        <f t="shared" si="15"/>
        <v>1</v>
      </c>
      <c r="J281" s="1">
        <f t="shared" si="13"/>
        <v>0</v>
      </c>
      <c r="M281" s="3">
        <v>0.75</v>
      </c>
      <c r="O281" s="3">
        <f t="shared" si="14"/>
        <v>0</v>
      </c>
      <c r="P281" s="28" t="s">
        <v>117</v>
      </c>
      <c r="Q281" s="28"/>
    </row>
    <row r="282" spans="1:17" ht="16">
      <c r="A282" s="28">
        <v>281</v>
      </c>
      <c r="B282" s="28">
        <v>33</v>
      </c>
      <c r="C282" s="28" t="s">
        <v>348</v>
      </c>
      <c r="D282" s="3" t="s">
        <v>349</v>
      </c>
      <c r="E282" s="28" t="s">
        <v>48</v>
      </c>
      <c r="F282" s="28" t="s">
        <v>18</v>
      </c>
      <c r="G282" s="28" t="s">
        <v>753</v>
      </c>
      <c r="H282" s="1"/>
      <c r="I282" s="1">
        <f t="shared" si="15"/>
        <v>0</v>
      </c>
      <c r="J282" s="1">
        <f t="shared" si="13"/>
        <v>1</v>
      </c>
      <c r="M282" s="3">
        <v>1.5</v>
      </c>
      <c r="O282" s="3">
        <f t="shared" si="14"/>
        <v>1</v>
      </c>
      <c r="P282" s="28" t="s">
        <v>14</v>
      </c>
      <c r="Q282" s="28"/>
    </row>
    <row r="283" spans="1:17" ht="16">
      <c r="A283" s="28">
        <v>282</v>
      </c>
      <c r="B283" s="28">
        <v>33</v>
      </c>
      <c r="C283" s="28" t="s">
        <v>348</v>
      </c>
      <c r="D283" s="3" t="s">
        <v>350</v>
      </c>
      <c r="E283" s="28" t="s">
        <v>23</v>
      </c>
      <c r="F283" s="28" t="s">
        <v>18</v>
      </c>
      <c r="G283" s="28" t="s">
        <v>753</v>
      </c>
      <c r="H283" s="1"/>
      <c r="I283" s="1">
        <f t="shared" si="15"/>
        <v>0</v>
      </c>
      <c r="J283" s="1">
        <f t="shared" si="13"/>
        <v>1</v>
      </c>
      <c r="M283" s="3">
        <v>0.75</v>
      </c>
      <c r="O283" s="3">
        <f t="shared" si="14"/>
        <v>1</v>
      </c>
      <c r="P283" s="28" t="s">
        <v>14</v>
      </c>
      <c r="Q283" s="28"/>
    </row>
    <row r="284" spans="1:17" ht="16">
      <c r="A284" s="28">
        <v>283</v>
      </c>
      <c r="B284" s="28">
        <v>33</v>
      </c>
      <c r="C284" s="28" t="s">
        <v>348</v>
      </c>
      <c r="D284" s="3" t="s">
        <v>351</v>
      </c>
      <c r="E284" s="28" t="s">
        <v>64</v>
      </c>
      <c r="F284" s="28" t="s">
        <v>18</v>
      </c>
      <c r="G284" s="28" t="s">
        <v>753</v>
      </c>
      <c r="H284" s="1"/>
      <c r="I284" s="1">
        <f t="shared" si="15"/>
        <v>0</v>
      </c>
      <c r="J284" s="1">
        <f t="shared" si="13"/>
        <v>1</v>
      </c>
      <c r="M284" s="3">
        <v>2</v>
      </c>
      <c r="O284" s="3">
        <f t="shared" si="14"/>
        <v>1</v>
      </c>
      <c r="P284" s="28" t="s">
        <v>14</v>
      </c>
      <c r="Q284" s="28"/>
    </row>
    <row r="285" spans="1:17" ht="16">
      <c r="A285" s="28">
        <v>284</v>
      </c>
      <c r="B285" s="28">
        <v>33</v>
      </c>
      <c r="C285" s="28" t="s">
        <v>348</v>
      </c>
      <c r="D285" s="3" t="s">
        <v>352</v>
      </c>
      <c r="E285" s="28" t="s">
        <v>44</v>
      </c>
      <c r="F285" s="28" t="s">
        <v>18</v>
      </c>
      <c r="G285" s="28" t="s">
        <v>753</v>
      </c>
      <c r="H285" s="1"/>
      <c r="I285" s="1">
        <f t="shared" si="15"/>
        <v>0</v>
      </c>
      <c r="J285" s="1">
        <f t="shared" si="13"/>
        <v>1</v>
      </c>
      <c r="M285" s="3">
        <v>0.75</v>
      </c>
      <c r="O285" s="3">
        <f t="shared" si="14"/>
        <v>1</v>
      </c>
      <c r="P285" s="28" t="s">
        <v>14</v>
      </c>
      <c r="Q285" s="28"/>
    </row>
    <row r="286" spans="1:17" ht="16">
      <c r="A286" s="28">
        <v>285</v>
      </c>
      <c r="B286" s="28">
        <v>33</v>
      </c>
      <c r="C286" s="28" t="s">
        <v>348</v>
      </c>
      <c r="D286" s="3" t="s">
        <v>353</v>
      </c>
      <c r="E286" s="28" t="s">
        <v>44</v>
      </c>
      <c r="F286" s="28" t="s">
        <v>18</v>
      </c>
      <c r="G286" s="28" t="s">
        <v>753</v>
      </c>
      <c r="H286" s="1"/>
      <c r="I286" s="1">
        <f t="shared" si="15"/>
        <v>0</v>
      </c>
      <c r="J286" s="1">
        <f t="shared" si="13"/>
        <v>1</v>
      </c>
      <c r="M286" s="3">
        <v>0.75</v>
      </c>
      <c r="O286" s="3">
        <f t="shared" si="14"/>
        <v>1</v>
      </c>
      <c r="P286" s="28" t="s">
        <v>14</v>
      </c>
      <c r="Q286" s="28"/>
    </row>
    <row r="287" spans="1:17" ht="16">
      <c r="A287" s="28">
        <v>286</v>
      </c>
      <c r="B287" s="28">
        <v>33</v>
      </c>
      <c r="C287" s="28" t="s">
        <v>348</v>
      </c>
      <c r="D287" s="3" t="s">
        <v>354</v>
      </c>
      <c r="E287" s="28" t="s">
        <v>106</v>
      </c>
      <c r="F287" s="28" t="s">
        <v>18</v>
      </c>
      <c r="G287" s="28" t="s">
        <v>753</v>
      </c>
      <c r="H287" s="1"/>
      <c r="I287" s="1">
        <f t="shared" si="15"/>
        <v>0</v>
      </c>
      <c r="J287" s="1">
        <f t="shared" si="13"/>
        <v>1</v>
      </c>
      <c r="M287" s="3">
        <v>2</v>
      </c>
      <c r="O287" s="3">
        <f t="shared" si="14"/>
        <v>1</v>
      </c>
      <c r="P287" s="28" t="s">
        <v>14</v>
      </c>
      <c r="Q287" s="28"/>
    </row>
    <row r="288" spans="1:17" ht="16">
      <c r="A288" s="28">
        <v>287</v>
      </c>
      <c r="B288" s="28">
        <v>33</v>
      </c>
      <c r="C288" s="28" t="s">
        <v>348</v>
      </c>
      <c r="D288" s="3" t="s">
        <v>355</v>
      </c>
      <c r="E288" s="28" t="s">
        <v>106</v>
      </c>
      <c r="F288" s="28" t="s">
        <v>18</v>
      </c>
      <c r="G288" s="28" t="s">
        <v>753</v>
      </c>
      <c r="H288" s="1"/>
      <c r="I288" s="1">
        <f t="shared" si="15"/>
        <v>0</v>
      </c>
      <c r="J288" s="1">
        <f t="shared" si="13"/>
        <v>1</v>
      </c>
      <c r="M288" s="3">
        <v>2</v>
      </c>
      <c r="O288" s="3">
        <f t="shared" si="14"/>
        <v>1</v>
      </c>
      <c r="P288" s="28" t="s">
        <v>14</v>
      </c>
      <c r="Q288" s="28"/>
    </row>
    <row r="289" spans="1:17" ht="16">
      <c r="A289" s="28">
        <v>288</v>
      </c>
      <c r="B289" s="28">
        <v>33</v>
      </c>
      <c r="C289" s="28" t="s">
        <v>348</v>
      </c>
      <c r="D289" s="3" t="s">
        <v>356</v>
      </c>
      <c r="E289" s="28" t="s">
        <v>28</v>
      </c>
      <c r="F289" s="28" t="s">
        <v>18</v>
      </c>
      <c r="G289" s="28" t="s">
        <v>753</v>
      </c>
      <c r="H289" s="1"/>
      <c r="I289" s="1">
        <f t="shared" si="15"/>
        <v>0</v>
      </c>
      <c r="J289" s="1">
        <f t="shared" si="13"/>
        <v>1</v>
      </c>
      <c r="M289" s="3">
        <v>2</v>
      </c>
      <c r="O289" s="3">
        <f t="shared" si="14"/>
        <v>1</v>
      </c>
      <c r="P289" s="28" t="s">
        <v>14</v>
      </c>
      <c r="Q289" s="28"/>
    </row>
    <row r="290" spans="1:17" ht="16">
      <c r="A290" s="28">
        <v>289</v>
      </c>
      <c r="B290" s="28">
        <v>34</v>
      </c>
      <c r="C290" s="28" t="s">
        <v>357</v>
      </c>
      <c r="D290" s="3" t="s">
        <v>358</v>
      </c>
      <c r="E290" s="28" t="s">
        <v>12</v>
      </c>
      <c r="F290" s="28" t="s">
        <v>35</v>
      </c>
      <c r="G290" s="28" t="s">
        <v>753</v>
      </c>
      <c r="H290" s="1"/>
      <c r="I290" s="1">
        <f t="shared" si="15"/>
        <v>0</v>
      </c>
      <c r="J290" s="1">
        <f t="shared" si="13"/>
        <v>1</v>
      </c>
      <c r="M290" s="3">
        <v>1</v>
      </c>
      <c r="O290" s="3">
        <f t="shared" si="14"/>
        <v>1</v>
      </c>
      <c r="P290" s="28" t="s">
        <v>14</v>
      </c>
      <c r="Q290" s="28" t="s">
        <v>19</v>
      </c>
    </row>
    <row r="291" spans="1:17" ht="16">
      <c r="A291" s="28">
        <v>290</v>
      </c>
      <c r="B291" s="28">
        <v>34</v>
      </c>
      <c r="C291" s="28" t="s">
        <v>357</v>
      </c>
      <c r="D291" s="3" t="s">
        <v>359</v>
      </c>
      <c r="E291" s="28" t="s">
        <v>12</v>
      </c>
      <c r="F291" s="28" t="s">
        <v>35</v>
      </c>
      <c r="G291" s="28" t="s">
        <v>753</v>
      </c>
      <c r="H291" s="1"/>
      <c r="I291" s="1">
        <f t="shared" si="15"/>
        <v>0</v>
      </c>
      <c r="J291" s="1">
        <f t="shared" si="13"/>
        <v>1</v>
      </c>
      <c r="M291" s="3">
        <v>1.5</v>
      </c>
      <c r="O291" s="3">
        <f t="shared" si="14"/>
        <v>1</v>
      </c>
      <c r="P291" s="28" t="s">
        <v>14</v>
      </c>
      <c r="Q291" s="28" t="s">
        <v>40</v>
      </c>
    </row>
    <row r="292" spans="1:17" ht="16">
      <c r="A292" s="28">
        <v>291</v>
      </c>
      <c r="B292" s="28">
        <v>34</v>
      </c>
      <c r="C292" s="28" t="s">
        <v>357</v>
      </c>
      <c r="D292" s="3" t="s">
        <v>360</v>
      </c>
      <c r="E292" s="28" t="s">
        <v>17</v>
      </c>
      <c r="F292" s="28" t="s">
        <v>35</v>
      </c>
      <c r="G292" s="28" t="s">
        <v>753</v>
      </c>
      <c r="H292" s="1"/>
      <c r="I292" s="1">
        <f t="shared" si="15"/>
        <v>1</v>
      </c>
      <c r="J292" s="1">
        <f t="shared" si="13"/>
        <v>0</v>
      </c>
      <c r="M292" s="3">
        <v>1</v>
      </c>
      <c r="O292" s="3">
        <f t="shared" si="14"/>
        <v>1</v>
      </c>
      <c r="P292" s="28" t="s">
        <v>14</v>
      </c>
      <c r="Q292" s="28" t="s">
        <v>46</v>
      </c>
    </row>
    <row r="293" spans="1:17" ht="16">
      <c r="A293" s="28">
        <v>292</v>
      </c>
      <c r="B293" s="28">
        <v>34</v>
      </c>
      <c r="C293" s="28" t="s">
        <v>357</v>
      </c>
      <c r="D293" s="3" t="s">
        <v>361</v>
      </c>
      <c r="E293" s="28" t="s">
        <v>48</v>
      </c>
      <c r="F293" s="28" t="s">
        <v>35</v>
      </c>
      <c r="G293" s="28" t="s">
        <v>753</v>
      </c>
      <c r="H293" s="1"/>
      <c r="I293" s="1">
        <f t="shared" si="15"/>
        <v>0</v>
      </c>
      <c r="J293" s="1">
        <f t="shared" si="13"/>
        <v>1</v>
      </c>
      <c r="M293" s="3">
        <v>1.25</v>
      </c>
      <c r="O293" s="3">
        <f t="shared" si="14"/>
        <v>1</v>
      </c>
      <c r="P293" s="28" t="s">
        <v>14</v>
      </c>
      <c r="Q293" s="28" t="s">
        <v>30</v>
      </c>
    </row>
    <row r="294" spans="1:17" ht="16">
      <c r="A294" s="28">
        <v>293</v>
      </c>
      <c r="B294" s="28">
        <v>34</v>
      </c>
      <c r="C294" s="28" t="s">
        <v>357</v>
      </c>
      <c r="D294" s="3" t="s">
        <v>362</v>
      </c>
      <c r="E294" s="28" t="s">
        <v>48</v>
      </c>
      <c r="F294" s="28" t="s">
        <v>35</v>
      </c>
      <c r="G294" s="28" t="s">
        <v>753</v>
      </c>
      <c r="H294" s="1"/>
      <c r="I294" s="1">
        <f t="shared" si="15"/>
        <v>0</v>
      </c>
      <c r="J294" s="1">
        <f t="shared" si="13"/>
        <v>1</v>
      </c>
      <c r="M294" s="3">
        <v>2</v>
      </c>
      <c r="O294" s="3">
        <f t="shared" si="14"/>
        <v>1</v>
      </c>
      <c r="P294" s="28" t="s">
        <v>14</v>
      </c>
      <c r="Q294" s="28" t="s">
        <v>21</v>
      </c>
    </row>
    <row r="295" spans="1:17" ht="16">
      <c r="A295" s="28">
        <v>294</v>
      </c>
      <c r="B295" s="28">
        <v>34</v>
      </c>
      <c r="C295" s="28" t="s">
        <v>357</v>
      </c>
      <c r="D295" s="3" t="s">
        <v>363</v>
      </c>
      <c r="E295" s="28" t="s">
        <v>364</v>
      </c>
      <c r="F295" s="28" t="s">
        <v>35</v>
      </c>
      <c r="G295" s="28" t="s">
        <v>753</v>
      </c>
      <c r="H295" s="1"/>
      <c r="I295" s="1">
        <f t="shared" si="15"/>
        <v>0</v>
      </c>
      <c r="J295" s="1">
        <f t="shared" si="13"/>
        <v>1</v>
      </c>
      <c r="M295" s="3">
        <v>0.75</v>
      </c>
      <c r="O295" s="3">
        <f t="shared" si="14"/>
        <v>1</v>
      </c>
      <c r="P295" s="28" t="s">
        <v>14</v>
      </c>
      <c r="Q295" s="28" t="s">
        <v>25</v>
      </c>
    </row>
    <row r="296" spans="1:17" ht="16">
      <c r="A296" s="28">
        <v>295</v>
      </c>
      <c r="B296" s="28">
        <v>34</v>
      </c>
      <c r="C296" s="28" t="s">
        <v>357</v>
      </c>
      <c r="D296" s="3" t="s">
        <v>365</v>
      </c>
      <c r="E296" s="28" t="s">
        <v>64</v>
      </c>
      <c r="F296" s="28" t="s">
        <v>35</v>
      </c>
      <c r="G296" s="28" t="s">
        <v>753</v>
      </c>
      <c r="H296" s="1"/>
      <c r="I296" s="1">
        <f t="shared" si="15"/>
        <v>0</v>
      </c>
      <c r="J296" s="1">
        <f t="shared" si="13"/>
        <v>1</v>
      </c>
      <c r="M296" s="3">
        <v>0.75</v>
      </c>
      <c r="O296" s="3">
        <f t="shared" si="14"/>
        <v>1</v>
      </c>
      <c r="P296" s="28" t="s">
        <v>14</v>
      </c>
      <c r="Q296" s="28" t="s">
        <v>33</v>
      </c>
    </row>
    <row r="297" spans="1:17" ht="16">
      <c r="A297" s="28">
        <v>296</v>
      </c>
      <c r="B297" s="28">
        <v>34</v>
      </c>
      <c r="C297" s="28" t="s">
        <v>357</v>
      </c>
      <c r="D297" s="3" t="s">
        <v>366</v>
      </c>
      <c r="E297" s="28" t="s">
        <v>17</v>
      </c>
      <c r="F297" s="28" t="s">
        <v>35</v>
      </c>
      <c r="G297" s="28" t="s">
        <v>753</v>
      </c>
      <c r="H297" s="1"/>
      <c r="I297" s="1">
        <f t="shared" si="15"/>
        <v>1</v>
      </c>
      <c r="J297" s="1">
        <f t="shared" si="13"/>
        <v>0</v>
      </c>
      <c r="M297" s="3">
        <v>0.75</v>
      </c>
      <c r="O297" s="3">
        <f t="shared" si="14"/>
        <v>1</v>
      </c>
      <c r="P297" s="28" t="s">
        <v>14</v>
      </c>
      <c r="Q297" s="28" t="s">
        <v>49</v>
      </c>
    </row>
    <row r="298" spans="1:17" ht="16">
      <c r="A298" s="28">
        <v>297</v>
      </c>
      <c r="B298" s="28">
        <v>35</v>
      </c>
      <c r="C298" s="28" t="s">
        <v>367</v>
      </c>
      <c r="D298" s="3" t="s">
        <v>368</v>
      </c>
      <c r="E298" s="28" t="s">
        <v>44</v>
      </c>
      <c r="F298" s="28" t="s">
        <v>13</v>
      </c>
      <c r="G298" s="28" t="s">
        <v>753</v>
      </c>
      <c r="H298" s="1"/>
      <c r="I298" s="1">
        <f t="shared" si="15"/>
        <v>0</v>
      </c>
      <c r="J298" s="1">
        <f t="shared" ref="J298:J361" si="16">1-I298</f>
        <v>1</v>
      </c>
      <c r="M298" s="3">
        <v>0.75</v>
      </c>
      <c r="O298" s="3">
        <f t="shared" ref="O298:O361" si="17">IF(P298="Capped", 1, 0)</f>
        <v>1</v>
      </c>
      <c r="P298" s="28" t="s">
        <v>14</v>
      </c>
      <c r="Q298" s="28"/>
    </row>
    <row r="299" spans="1:17" ht="16">
      <c r="A299" s="28">
        <v>298</v>
      </c>
      <c r="B299" s="28">
        <v>35</v>
      </c>
      <c r="C299" s="28" t="s">
        <v>367</v>
      </c>
      <c r="D299" s="3" t="s">
        <v>369</v>
      </c>
      <c r="E299" s="28" t="s">
        <v>294</v>
      </c>
      <c r="F299" s="28" t="s">
        <v>13</v>
      </c>
      <c r="G299" s="28" t="s">
        <v>753</v>
      </c>
      <c r="H299" s="1"/>
      <c r="I299" s="1">
        <f t="shared" si="15"/>
        <v>0</v>
      </c>
      <c r="J299" s="1">
        <f t="shared" si="16"/>
        <v>1</v>
      </c>
      <c r="M299" s="3">
        <v>1.5</v>
      </c>
      <c r="O299" s="3">
        <f t="shared" si="17"/>
        <v>1</v>
      </c>
      <c r="P299" s="28" t="s">
        <v>14</v>
      </c>
      <c r="Q299" s="28"/>
    </row>
    <row r="300" spans="1:17" ht="16">
      <c r="A300" s="28">
        <v>299</v>
      </c>
      <c r="B300" s="28">
        <v>35</v>
      </c>
      <c r="C300" s="28" t="s">
        <v>367</v>
      </c>
      <c r="D300" s="3" t="s">
        <v>370</v>
      </c>
      <c r="E300" s="28" t="s">
        <v>44</v>
      </c>
      <c r="F300" s="28" t="s">
        <v>13</v>
      </c>
      <c r="G300" s="28" t="s">
        <v>753</v>
      </c>
      <c r="H300" s="1"/>
      <c r="I300" s="1">
        <f t="shared" si="15"/>
        <v>0</v>
      </c>
      <c r="J300" s="1">
        <f t="shared" si="16"/>
        <v>1</v>
      </c>
      <c r="M300" s="3">
        <v>0.75</v>
      </c>
      <c r="O300" s="3">
        <f t="shared" si="17"/>
        <v>1</v>
      </c>
      <c r="P300" s="28" t="s">
        <v>14</v>
      </c>
      <c r="Q300" s="28"/>
    </row>
    <row r="301" spans="1:17" ht="16">
      <c r="A301" s="28">
        <v>300</v>
      </c>
      <c r="B301" s="28">
        <v>35</v>
      </c>
      <c r="C301" s="28" t="s">
        <v>367</v>
      </c>
      <c r="D301" s="3" t="s">
        <v>371</v>
      </c>
      <c r="E301" s="28" t="s">
        <v>64</v>
      </c>
      <c r="F301" s="28" t="s">
        <v>13</v>
      </c>
      <c r="G301" s="28" t="s">
        <v>753</v>
      </c>
      <c r="H301" s="1"/>
      <c r="I301" s="1">
        <f t="shared" si="15"/>
        <v>0</v>
      </c>
      <c r="J301" s="1">
        <f t="shared" si="16"/>
        <v>1</v>
      </c>
      <c r="M301" s="3">
        <v>0.75</v>
      </c>
      <c r="O301" s="3">
        <f t="shared" si="17"/>
        <v>1</v>
      </c>
      <c r="P301" s="28" t="s">
        <v>14</v>
      </c>
      <c r="Q301" s="28"/>
    </row>
    <row r="302" spans="1:17" ht="16">
      <c r="A302" s="28">
        <v>301</v>
      </c>
      <c r="B302" s="28">
        <v>35</v>
      </c>
      <c r="C302" s="28" t="s">
        <v>367</v>
      </c>
      <c r="D302" s="3" t="s">
        <v>372</v>
      </c>
      <c r="E302" s="28" t="s">
        <v>12</v>
      </c>
      <c r="F302" s="28" t="s">
        <v>13</v>
      </c>
      <c r="G302" s="28" t="s">
        <v>753</v>
      </c>
      <c r="H302" s="1"/>
      <c r="I302" s="1">
        <f t="shared" si="15"/>
        <v>0</v>
      </c>
      <c r="J302" s="1">
        <f t="shared" si="16"/>
        <v>1</v>
      </c>
      <c r="M302" s="3">
        <v>0.75</v>
      </c>
      <c r="O302" s="3">
        <f t="shared" si="17"/>
        <v>1</v>
      </c>
      <c r="P302" s="28" t="s">
        <v>14</v>
      </c>
      <c r="Q302" s="28"/>
    </row>
    <row r="303" spans="1:17" ht="16">
      <c r="A303" s="28">
        <v>302</v>
      </c>
      <c r="B303" s="28">
        <v>35</v>
      </c>
      <c r="C303" s="28" t="s">
        <v>367</v>
      </c>
      <c r="D303" s="3" t="s">
        <v>373</v>
      </c>
      <c r="E303" s="28" t="s">
        <v>23</v>
      </c>
      <c r="F303" s="28" t="s">
        <v>13</v>
      </c>
      <c r="G303" s="28" t="s">
        <v>753</v>
      </c>
      <c r="H303" s="1"/>
      <c r="I303" s="1">
        <f t="shared" si="15"/>
        <v>0</v>
      </c>
      <c r="J303" s="1">
        <f t="shared" si="16"/>
        <v>1</v>
      </c>
      <c r="M303" s="3">
        <v>2</v>
      </c>
      <c r="O303" s="3">
        <f t="shared" si="17"/>
        <v>1</v>
      </c>
      <c r="P303" s="28" t="s">
        <v>14</v>
      </c>
      <c r="Q303" s="28"/>
    </row>
    <row r="304" spans="1:17" ht="16">
      <c r="A304" s="28">
        <v>303</v>
      </c>
      <c r="B304" s="28">
        <v>36</v>
      </c>
      <c r="C304" s="28" t="s">
        <v>374</v>
      </c>
      <c r="D304" s="3" t="s">
        <v>375</v>
      </c>
      <c r="E304" s="28" t="s">
        <v>12</v>
      </c>
      <c r="F304" s="28" t="s">
        <v>24</v>
      </c>
      <c r="G304" s="28" t="s">
        <v>753</v>
      </c>
      <c r="H304" s="1"/>
      <c r="I304" s="1">
        <f t="shared" si="15"/>
        <v>0</v>
      </c>
      <c r="J304" s="1">
        <f t="shared" si="16"/>
        <v>1</v>
      </c>
      <c r="M304" s="3">
        <v>2</v>
      </c>
      <c r="O304" s="3">
        <f t="shared" si="17"/>
        <v>1</v>
      </c>
      <c r="P304" s="28" t="s">
        <v>14</v>
      </c>
      <c r="Q304" s="28" t="s">
        <v>33</v>
      </c>
    </row>
    <row r="305" spans="1:17" ht="16">
      <c r="A305" s="28">
        <v>304</v>
      </c>
      <c r="B305" s="28">
        <v>36</v>
      </c>
      <c r="C305" s="28" t="s">
        <v>374</v>
      </c>
      <c r="D305" s="3" t="s">
        <v>376</v>
      </c>
      <c r="E305" s="28" t="s">
        <v>64</v>
      </c>
      <c r="F305" s="28" t="s">
        <v>24</v>
      </c>
      <c r="G305" s="28" t="s">
        <v>753</v>
      </c>
      <c r="H305" s="1"/>
      <c r="I305" s="1">
        <f t="shared" si="15"/>
        <v>0</v>
      </c>
      <c r="J305" s="1">
        <f t="shared" si="16"/>
        <v>1</v>
      </c>
      <c r="M305" s="3">
        <v>0.75</v>
      </c>
      <c r="O305" s="3">
        <f t="shared" si="17"/>
        <v>1</v>
      </c>
      <c r="P305" s="28" t="s">
        <v>14</v>
      </c>
      <c r="Q305" s="28" t="s">
        <v>46</v>
      </c>
    </row>
    <row r="306" spans="1:17" ht="16">
      <c r="A306" s="28">
        <v>305</v>
      </c>
      <c r="B306" s="28">
        <v>36</v>
      </c>
      <c r="C306" s="28" t="s">
        <v>374</v>
      </c>
      <c r="D306" s="3" t="s">
        <v>377</v>
      </c>
      <c r="E306" s="28" t="s">
        <v>44</v>
      </c>
      <c r="F306" s="28" t="s">
        <v>24</v>
      </c>
      <c r="G306" s="28" t="s">
        <v>753</v>
      </c>
      <c r="H306" s="1"/>
      <c r="I306" s="1">
        <f t="shared" si="15"/>
        <v>0</v>
      </c>
      <c r="J306" s="1">
        <f t="shared" si="16"/>
        <v>1</v>
      </c>
      <c r="M306" s="3">
        <v>0.75</v>
      </c>
      <c r="O306" s="3">
        <f t="shared" si="17"/>
        <v>1</v>
      </c>
      <c r="P306" s="28" t="s">
        <v>14</v>
      </c>
      <c r="Q306" s="28" t="s">
        <v>40</v>
      </c>
    </row>
    <row r="307" spans="1:17" ht="16">
      <c r="A307" s="28">
        <v>306</v>
      </c>
      <c r="B307" s="28">
        <v>36</v>
      </c>
      <c r="C307" s="28" t="s">
        <v>374</v>
      </c>
      <c r="D307" s="3" t="s">
        <v>378</v>
      </c>
      <c r="E307" s="28" t="s">
        <v>23</v>
      </c>
      <c r="F307" s="28" t="s">
        <v>24</v>
      </c>
      <c r="G307" s="28" t="s">
        <v>753</v>
      </c>
      <c r="H307" s="1"/>
      <c r="I307" s="1">
        <f t="shared" si="15"/>
        <v>0</v>
      </c>
      <c r="J307" s="1">
        <f t="shared" si="16"/>
        <v>1</v>
      </c>
      <c r="M307" s="3">
        <v>0.75</v>
      </c>
      <c r="O307" s="3">
        <f t="shared" si="17"/>
        <v>1</v>
      </c>
      <c r="P307" s="28" t="s">
        <v>14</v>
      </c>
      <c r="Q307" s="28" t="s">
        <v>30</v>
      </c>
    </row>
    <row r="308" spans="1:17" ht="16">
      <c r="A308" s="28">
        <v>307</v>
      </c>
      <c r="B308" s="28">
        <v>36</v>
      </c>
      <c r="C308" s="28" t="s">
        <v>374</v>
      </c>
      <c r="D308" s="3" t="s">
        <v>379</v>
      </c>
      <c r="E308" s="28" t="s">
        <v>17</v>
      </c>
      <c r="F308" s="28" t="s">
        <v>24</v>
      </c>
      <c r="G308" s="28" t="s">
        <v>753</v>
      </c>
      <c r="H308" s="1"/>
      <c r="I308" s="1">
        <f t="shared" si="15"/>
        <v>1</v>
      </c>
      <c r="J308" s="1">
        <f t="shared" si="16"/>
        <v>0</v>
      </c>
      <c r="M308" s="3">
        <v>0.75</v>
      </c>
      <c r="O308" s="3">
        <f t="shared" si="17"/>
        <v>1</v>
      </c>
      <c r="P308" s="28" t="s">
        <v>14</v>
      </c>
      <c r="Q308" s="28" t="s">
        <v>15</v>
      </c>
    </row>
    <row r="309" spans="1:17" ht="16">
      <c r="A309" s="28">
        <v>308</v>
      </c>
      <c r="B309" s="28">
        <v>36</v>
      </c>
      <c r="C309" s="28" t="s">
        <v>374</v>
      </c>
      <c r="D309" s="3" t="s">
        <v>380</v>
      </c>
      <c r="E309" s="28" t="s">
        <v>12</v>
      </c>
      <c r="F309" s="28" t="s">
        <v>24</v>
      </c>
      <c r="G309" s="28" t="s">
        <v>753</v>
      </c>
      <c r="H309" s="1"/>
      <c r="I309" s="1">
        <f t="shared" si="15"/>
        <v>0</v>
      </c>
      <c r="J309" s="1">
        <f t="shared" si="16"/>
        <v>1</v>
      </c>
      <c r="M309" s="3">
        <v>0.75</v>
      </c>
      <c r="O309" s="3">
        <f t="shared" si="17"/>
        <v>1</v>
      </c>
      <c r="P309" s="28" t="s">
        <v>14</v>
      </c>
      <c r="Q309" s="28" t="s">
        <v>40</v>
      </c>
    </row>
    <row r="310" spans="1:17" ht="16">
      <c r="A310" s="28">
        <v>309</v>
      </c>
      <c r="B310" s="28">
        <v>36</v>
      </c>
      <c r="C310" s="28" t="s">
        <v>374</v>
      </c>
      <c r="D310" s="3" t="s">
        <v>381</v>
      </c>
      <c r="E310" s="28" t="s">
        <v>23</v>
      </c>
      <c r="F310" s="28" t="s">
        <v>24</v>
      </c>
      <c r="G310" s="28" t="s">
        <v>753</v>
      </c>
      <c r="H310" s="1"/>
      <c r="I310" s="1">
        <f t="shared" si="15"/>
        <v>0</v>
      </c>
      <c r="J310" s="1">
        <f t="shared" si="16"/>
        <v>1</v>
      </c>
      <c r="M310" s="3">
        <v>0.3</v>
      </c>
      <c r="O310" s="3">
        <f t="shared" si="17"/>
        <v>1</v>
      </c>
      <c r="P310" s="28" t="s">
        <v>14</v>
      </c>
      <c r="Q310" s="28" t="s">
        <v>21</v>
      </c>
    </row>
    <row r="311" spans="1:17" ht="16">
      <c r="A311" s="28">
        <v>310</v>
      </c>
      <c r="B311" s="28">
        <v>36</v>
      </c>
      <c r="C311" s="28" t="s">
        <v>374</v>
      </c>
      <c r="D311" s="3" t="s">
        <v>382</v>
      </c>
      <c r="E311" s="28" t="s">
        <v>12</v>
      </c>
      <c r="F311" s="28" t="s">
        <v>24</v>
      </c>
      <c r="G311" s="28" t="s">
        <v>753</v>
      </c>
      <c r="H311" s="1"/>
      <c r="I311" s="1">
        <f t="shared" si="15"/>
        <v>0</v>
      </c>
      <c r="J311" s="1">
        <f t="shared" si="16"/>
        <v>1</v>
      </c>
      <c r="M311" s="3">
        <v>0.5</v>
      </c>
      <c r="O311" s="3">
        <f t="shared" si="17"/>
        <v>1</v>
      </c>
      <c r="P311" s="28" t="s">
        <v>14</v>
      </c>
      <c r="Q311" s="28" t="s">
        <v>30</v>
      </c>
    </row>
    <row r="312" spans="1:17" ht="16">
      <c r="A312" s="28">
        <v>311</v>
      </c>
      <c r="B312" s="28">
        <v>37</v>
      </c>
      <c r="C312" s="28" t="s">
        <v>383</v>
      </c>
      <c r="D312" s="3" t="s">
        <v>384</v>
      </c>
      <c r="E312" s="28" t="s">
        <v>17</v>
      </c>
      <c r="F312" s="28" t="s">
        <v>18</v>
      </c>
      <c r="G312" s="28" t="s">
        <v>753</v>
      </c>
      <c r="H312" s="1"/>
      <c r="I312" s="1">
        <f t="shared" si="15"/>
        <v>1</v>
      </c>
      <c r="J312" s="1">
        <f t="shared" si="16"/>
        <v>0</v>
      </c>
      <c r="M312" s="3">
        <v>0.3</v>
      </c>
      <c r="O312" s="3">
        <f t="shared" si="17"/>
        <v>0</v>
      </c>
      <c r="P312" s="28" t="s">
        <v>117</v>
      </c>
      <c r="Q312" s="28"/>
    </row>
    <row r="313" spans="1:17" ht="16">
      <c r="A313" s="28">
        <v>312</v>
      </c>
      <c r="B313" s="28">
        <v>37</v>
      </c>
      <c r="C313" s="28" t="s">
        <v>383</v>
      </c>
      <c r="D313" s="3" t="s">
        <v>385</v>
      </c>
      <c r="E313" s="28" t="s">
        <v>12</v>
      </c>
      <c r="F313" s="28" t="s">
        <v>18</v>
      </c>
      <c r="G313" s="28" t="s">
        <v>753</v>
      </c>
      <c r="H313" s="1"/>
      <c r="I313" s="1">
        <f t="shared" si="15"/>
        <v>0</v>
      </c>
      <c r="J313" s="1">
        <f t="shared" si="16"/>
        <v>1</v>
      </c>
      <c r="M313" s="3">
        <v>0.3</v>
      </c>
      <c r="O313" s="3">
        <f t="shared" si="17"/>
        <v>0</v>
      </c>
      <c r="P313" s="28" t="s">
        <v>117</v>
      </c>
      <c r="Q313" s="28"/>
    </row>
    <row r="314" spans="1:17" ht="16">
      <c r="A314" s="28">
        <v>313</v>
      </c>
      <c r="B314" s="28">
        <v>37</v>
      </c>
      <c r="C314" s="28" t="s">
        <v>383</v>
      </c>
      <c r="D314" s="3" t="s">
        <v>386</v>
      </c>
      <c r="E314" s="28" t="s">
        <v>17</v>
      </c>
      <c r="F314" s="28" t="s">
        <v>18</v>
      </c>
      <c r="G314" s="28" t="s">
        <v>753</v>
      </c>
      <c r="H314" s="1"/>
      <c r="I314" s="1">
        <f t="shared" si="15"/>
        <v>1</v>
      </c>
      <c r="J314" s="1">
        <f t="shared" si="16"/>
        <v>0</v>
      </c>
      <c r="M314" s="3">
        <v>0.3</v>
      </c>
      <c r="O314" s="3">
        <f t="shared" si="17"/>
        <v>0</v>
      </c>
      <c r="P314" s="28" t="s">
        <v>117</v>
      </c>
      <c r="Q314" s="28"/>
    </row>
    <row r="315" spans="1:17" ht="16">
      <c r="A315" s="28">
        <v>314</v>
      </c>
      <c r="B315" s="28">
        <v>37</v>
      </c>
      <c r="C315" s="28" t="s">
        <v>383</v>
      </c>
      <c r="D315" s="3" t="s">
        <v>387</v>
      </c>
      <c r="E315" s="28" t="s">
        <v>17</v>
      </c>
      <c r="F315" s="28" t="s">
        <v>18</v>
      </c>
      <c r="G315" s="28" t="s">
        <v>753</v>
      </c>
      <c r="H315" s="1"/>
      <c r="I315" s="1">
        <f t="shared" si="15"/>
        <v>1</v>
      </c>
      <c r="J315" s="1">
        <f t="shared" si="16"/>
        <v>0</v>
      </c>
      <c r="M315" s="3">
        <v>0.3</v>
      </c>
      <c r="O315" s="3">
        <f t="shared" si="17"/>
        <v>0</v>
      </c>
      <c r="P315" s="28" t="s">
        <v>117</v>
      </c>
      <c r="Q315" s="28"/>
    </row>
    <row r="316" spans="1:17" ht="16">
      <c r="A316" s="28">
        <v>315</v>
      </c>
      <c r="B316" s="28">
        <v>37</v>
      </c>
      <c r="C316" s="28" t="s">
        <v>383</v>
      </c>
      <c r="D316" s="3" t="s">
        <v>388</v>
      </c>
      <c r="E316" s="28" t="s">
        <v>17</v>
      </c>
      <c r="F316" s="28" t="s">
        <v>18</v>
      </c>
      <c r="G316" s="28" t="s">
        <v>753</v>
      </c>
      <c r="H316" s="1"/>
      <c r="I316" s="1">
        <f t="shared" si="15"/>
        <v>1</v>
      </c>
      <c r="J316" s="1">
        <f t="shared" si="16"/>
        <v>0</v>
      </c>
      <c r="M316" s="3">
        <v>0.4</v>
      </c>
      <c r="O316" s="3">
        <f t="shared" si="17"/>
        <v>0</v>
      </c>
      <c r="P316" s="28" t="s">
        <v>117</v>
      </c>
      <c r="Q316" s="28"/>
    </row>
    <row r="317" spans="1:17" ht="16">
      <c r="A317" s="28">
        <v>316</v>
      </c>
      <c r="B317" s="28">
        <v>37</v>
      </c>
      <c r="C317" s="28" t="s">
        <v>383</v>
      </c>
      <c r="D317" s="3" t="s">
        <v>389</v>
      </c>
      <c r="E317" s="28" t="s">
        <v>17</v>
      </c>
      <c r="F317" s="28" t="s">
        <v>18</v>
      </c>
      <c r="G317" s="28" t="s">
        <v>753</v>
      </c>
      <c r="H317" s="1"/>
      <c r="I317" s="1">
        <f t="shared" si="15"/>
        <v>1</v>
      </c>
      <c r="J317" s="1">
        <f t="shared" si="16"/>
        <v>0</v>
      </c>
      <c r="M317" s="3">
        <v>0.3</v>
      </c>
      <c r="O317" s="3">
        <f t="shared" si="17"/>
        <v>0</v>
      </c>
      <c r="P317" s="28" t="s">
        <v>117</v>
      </c>
      <c r="Q317" s="28"/>
    </row>
    <row r="318" spans="1:17" ht="16">
      <c r="A318" s="28">
        <v>317</v>
      </c>
      <c r="B318" s="28">
        <v>37</v>
      </c>
      <c r="C318" s="28" t="s">
        <v>383</v>
      </c>
      <c r="D318" s="3" t="s">
        <v>390</v>
      </c>
      <c r="E318" s="28" t="s">
        <v>17</v>
      </c>
      <c r="F318" s="28" t="s">
        <v>18</v>
      </c>
      <c r="G318" s="28" t="s">
        <v>753</v>
      </c>
      <c r="H318" s="1"/>
      <c r="I318" s="1">
        <f t="shared" si="15"/>
        <v>1</v>
      </c>
      <c r="J318" s="1">
        <f t="shared" si="16"/>
        <v>0</v>
      </c>
      <c r="M318" s="3">
        <v>0.3</v>
      </c>
      <c r="O318" s="3">
        <f t="shared" si="17"/>
        <v>0</v>
      </c>
      <c r="P318" s="28" t="s">
        <v>117</v>
      </c>
      <c r="Q318" s="28"/>
    </row>
    <row r="319" spans="1:17" ht="16">
      <c r="A319" s="28">
        <v>318</v>
      </c>
      <c r="B319" s="28">
        <v>37</v>
      </c>
      <c r="C319" s="28" t="s">
        <v>383</v>
      </c>
      <c r="D319" s="3" t="s">
        <v>391</v>
      </c>
      <c r="E319" s="28" t="s">
        <v>17</v>
      </c>
      <c r="F319" s="28" t="s">
        <v>18</v>
      </c>
      <c r="G319" s="28" t="s">
        <v>753</v>
      </c>
      <c r="H319" s="1"/>
      <c r="I319" s="1">
        <f t="shared" si="15"/>
        <v>1</v>
      </c>
      <c r="J319" s="1">
        <f t="shared" si="16"/>
        <v>0</v>
      </c>
      <c r="M319" s="3">
        <v>0.3</v>
      </c>
      <c r="O319" s="3">
        <f t="shared" si="17"/>
        <v>0</v>
      </c>
      <c r="P319" s="28" t="s">
        <v>117</v>
      </c>
      <c r="Q319" s="28"/>
    </row>
    <row r="320" spans="1:17" ht="16">
      <c r="A320" s="28">
        <v>319</v>
      </c>
      <c r="B320" s="28">
        <v>38</v>
      </c>
      <c r="C320" s="28" t="s">
        <v>392</v>
      </c>
      <c r="D320" s="3" t="s">
        <v>393</v>
      </c>
      <c r="E320" s="28" t="s">
        <v>17</v>
      </c>
      <c r="F320" s="28" t="s">
        <v>35</v>
      </c>
      <c r="G320" s="28" t="s">
        <v>753</v>
      </c>
      <c r="H320" s="1"/>
      <c r="I320" s="1">
        <f t="shared" si="15"/>
        <v>1</v>
      </c>
      <c r="J320" s="1">
        <f t="shared" si="16"/>
        <v>0</v>
      </c>
      <c r="M320" s="3">
        <v>0.3</v>
      </c>
      <c r="O320" s="3">
        <f t="shared" si="17"/>
        <v>0</v>
      </c>
      <c r="P320" s="28" t="s">
        <v>117</v>
      </c>
      <c r="Q320" s="28"/>
    </row>
    <row r="321" spans="1:17" ht="16">
      <c r="A321" s="28">
        <v>320</v>
      </c>
      <c r="B321" s="28">
        <v>38</v>
      </c>
      <c r="C321" s="28" t="s">
        <v>392</v>
      </c>
      <c r="D321" s="3" t="s">
        <v>394</v>
      </c>
      <c r="E321" s="28" t="s">
        <v>17</v>
      </c>
      <c r="F321" s="28" t="s">
        <v>35</v>
      </c>
      <c r="G321" s="28" t="s">
        <v>753</v>
      </c>
      <c r="H321" s="1"/>
      <c r="I321" s="1">
        <f t="shared" si="15"/>
        <v>1</v>
      </c>
      <c r="J321" s="1">
        <f t="shared" si="16"/>
        <v>0</v>
      </c>
      <c r="M321" s="3">
        <v>0.3</v>
      </c>
      <c r="O321" s="3">
        <f t="shared" si="17"/>
        <v>0</v>
      </c>
      <c r="P321" s="28" t="s">
        <v>117</v>
      </c>
      <c r="Q321" s="28" t="s">
        <v>40</v>
      </c>
    </row>
    <row r="322" spans="1:17" ht="16">
      <c r="A322" s="28">
        <v>321</v>
      </c>
      <c r="B322" s="28">
        <v>38</v>
      </c>
      <c r="C322" s="28" t="s">
        <v>392</v>
      </c>
      <c r="D322" s="3" t="s">
        <v>395</v>
      </c>
      <c r="E322" s="28" t="s">
        <v>17</v>
      </c>
      <c r="F322" s="28" t="s">
        <v>35</v>
      </c>
      <c r="G322" s="28" t="s">
        <v>753</v>
      </c>
      <c r="H322" s="1"/>
      <c r="I322" s="1">
        <f t="shared" si="15"/>
        <v>1</v>
      </c>
      <c r="J322" s="1">
        <f t="shared" si="16"/>
        <v>0</v>
      </c>
      <c r="M322" s="3">
        <v>0.3</v>
      </c>
      <c r="O322" s="3">
        <f t="shared" si="17"/>
        <v>0</v>
      </c>
      <c r="P322" s="28" t="s">
        <v>117</v>
      </c>
      <c r="Q322" s="28" t="s">
        <v>21</v>
      </c>
    </row>
    <row r="323" spans="1:17" ht="16">
      <c r="A323" s="28">
        <v>322</v>
      </c>
      <c r="B323" s="28">
        <v>38</v>
      </c>
      <c r="C323" s="28" t="s">
        <v>392</v>
      </c>
      <c r="D323" s="3" t="s">
        <v>396</v>
      </c>
      <c r="E323" s="28" t="s">
        <v>17</v>
      </c>
      <c r="F323" s="28" t="s">
        <v>35</v>
      </c>
      <c r="G323" s="28" t="s">
        <v>753</v>
      </c>
      <c r="H323" s="1"/>
      <c r="I323" s="1">
        <f t="shared" ref="I323:I386" si="18">IF(E323="India", 1, 0)</f>
        <v>1</v>
      </c>
      <c r="J323" s="1">
        <f t="shared" si="16"/>
        <v>0</v>
      </c>
      <c r="M323" s="3">
        <v>0.3</v>
      </c>
      <c r="O323" s="3">
        <f t="shared" si="17"/>
        <v>0</v>
      </c>
      <c r="P323" s="28" t="s">
        <v>117</v>
      </c>
      <c r="Q323" s="28" t="s">
        <v>33</v>
      </c>
    </row>
    <row r="324" spans="1:17" ht="16">
      <c r="A324" s="28">
        <v>323</v>
      </c>
      <c r="B324" s="28">
        <v>38</v>
      </c>
      <c r="C324" s="28" t="s">
        <v>392</v>
      </c>
      <c r="D324" s="3" t="s">
        <v>397</v>
      </c>
      <c r="E324" s="28" t="s">
        <v>17</v>
      </c>
      <c r="F324" s="28" t="s">
        <v>35</v>
      </c>
      <c r="G324" s="28" t="s">
        <v>753</v>
      </c>
      <c r="H324" s="1"/>
      <c r="I324" s="1">
        <f t="shared" si="18"/>
        <v>1</v>
      </c>
      <c r="J324" s="1">
        <f t="shared" si="16"/>
        <v>0</v>
      </c>
      <c r="M324" s="3">
        <v>0.3</v>
      </c>
      <c r="O324" s="3">
        <f t="shared" si="17"/>
        <v>0</v>
      </c>
      <c r="P324" s="28" t="s">
        <v>117</v>
      </c>
      <c r="Q324" s="28" t="s">
        <v>46</v>
      </c>
    </row>
    <row r="325" spans="1:17" ht="16">
      <c r="A325" s="28">
        <v>324</v>
      </c>
      <c r="B325" s="28">
        <v>38</v>
      </c>
      <c r="C325" s="28" t="s">
        <v>392</v>
      </c>
      <c r="D325" s="3" t="s">
        <v>398</v>
      </c>
      <c r="E325" s="28" t="s">
        <v>17</v>
      </c>
      <c r="F325" s="28" t="s">
        <v>35</v>
      </c>
      <c r="G325" s="28" t="s">
        <v>753</v>
      </c>
      <c r="H325" s="1"/>
      <c r="I325" s="1">
        <f t="shared" si="18"/>
        <v>1</v>
      </c>
      <c r="J325" s="1">
        <f t="shared" si="16"/>
        <v>0</v>
      </c>
      <c r="M325" s="3">
        <v>0.3</v>
      </c>
      <c r="O325" s="3">
        <f t="shared" si="17"/>
        <v>0</v>
      </c>
      <c r="P325" s="28" t="s">
        <v>117</v>
      </c>
      <c r="Q325" s="28"/>
    </row>
    <row r="326" spans="1:17" ht="16">
      <c r="A326" s="28">
        <v>325</v>
      </c>
      <c r="B326" s="28">
        <v>38</v>
      </c>
      <c r="C326" s="28" t="s">
        <v>392</v>
      </c>
      <c r="D326" s="3" t="s">
        <v>399</v>
      </c>
      <c r="E326" s="28" t="s">
        <v>17</v>
      </c>
      <c r="F326" s="28" t="s">
        <v>35</v>
      </c>
      <c r="G326" s="28" t="s">
        <v>753</v>
      </c>
      <c r="H326" s="1"/>
      <c r="I326" s="1">
        <f t="shared" si="18"/>
        <v>1</v>
      </c>
      <c r="J326" s="1">
        <f t="shared" si="16"/>
        <v>0</v>
      </c>
      <c r="M326" s="3">
        <v>0.3</v>
      </c>
      <c r="O326" s="3">
        <f t="shared" si="17"/>
        <v>0</v>
      </c>
      <c r="P326" s="28" t="s">
        <v>117</v>
      </c>
      <c r="Q326" s="28" t="s">
        <v>21</v>
      </c>
    </row>
    <row r="327" spans="1:17" ht="16">
      <c r="A327" s="28">
        <v>326</v>
      </c>
      <c r="B327" s="28">
        <v>38</v>
      </c>
      <c r="C327" s="28" t="s">
        <v>392</v>
      </c>
      <c r="D327" s="3" t="s">
        <v>400</v>
      </c>
      <c r="E327" s="28" t="s">
        <v>17</v>
      </c>
      <c r="F327" s="28" t="s">
        <v>35</v>
      </c>
      <c r="G327" s="28" t="s">
        <v>753</v>
      </c>
      <c r="H327" s="1"/>
      <c r="I327" s="1">
        <f t="shared" si="18"/>
        <v>1</v>
      </c>
      <c r="J327" s="1">
        <f t="shared" si="16"/>
        <v>0</v>
      </c>
      <c r="M327" s="3">
        <v>0.3</v>
      </c>
      <c r="O327" s="3">
        <f t="shared" si="17"/>
        <v>0</v>
      </c>
      <c r="P327" s="28" t="s">
        <v>117</v>
      </c>
      <c r="Q327" s="28" t="s">
        <v>30</v>
      </c>
    </row>
    <row r="328" spans="1:17" ht="16">
      <c r="A328" s="28">
        <v>327</v>
      </c>
      <c r="B328" s="28">
        <v>39</v>
      </c>
      <c r="C328" s="28" t="s">
        <v>401</v>
      </c>
      <c r="D328" s="3" t="s">
        <v>402</v>
      </c>
      <c r="E328" s="28" t="s">
        <v>17</v>
      </c>
      <c r="F328" s="28" t="s">
        <v>13</v>
      </c>
      <c r="G328" s="28" t="s">
        <v>753</v>
      </c>
      <c r="H328" s="1"/>
      <c r="I328" s="1">
        <f t="shared" si="18"/>
        <v>1</v>
      </c>
      <c r="J328" s="1">
        <f t="shared" si="16"/>
        <v>0</v>
      </c>
      <c r="M328" s="3">
        <v>0.3</v>
      </c>
      <c r="O328" s="3">
        <f t="shared" si="17"/>
        <v>0</v>
      </c>
      <c r="P328" s="28" t="s">
        <v>117</v>
      </c>
      <c r="Q328" s="28"/>
    </row>
    <row r="329" spans="1:17" ht="16">
      <c r="A329" s="28">
        <v>328</v>
      </c>
      <c r="B329" s="28">
        <v>39</v>
      </c>
      <c r="C329" s="28" t="s">
        <v>401</v>
      </c>
      <c r="D329" s="3" t="s">
        <v>403</v>
      </c>
      <c r="E329" s="28" t="s">
        <v>17</v>
      </c>
      <c r="F329" s="28" t="s">
        <v>13</v>
      </c>
      <c r="G329" s="28" t="s">
        <v>753</v>
      </c>
      <c r="H329" s="1"/>
      <c r="I329" s="1">
        <f t="shared" si="18"/>
        <v>1</v>
      </c>
      <c r="J329" s="1">
        <f t="shared" si="16"/>
        <v>0</v>
      </c>
      <c r="M329" s="3">
        <v>0.3</v>
      </c>
      <c r="O329" s="3">
        <f t="shared" si="17"/>
        <v>0</v>
      </c>
      <c r="P329" s="28" t="s">
        <v>117</v>
      </c>
      <c r="Q329" s="28"/>
    </row>
    <row r="330" spans="1:17" ht="16">
      <c r="A330" s="28">
        <v>329</v>
      </c>
      <c r="B330" s="28">
        <v>39</v>
      </c>
      <c r="C330" s="28" t="s">
        <v>401</v>
      </c>
      <c r="D330" s="3" t="s">
        <v>404</v>
      </c>
      <c r="E330" s="28" t="s">
        <v>17</v>
      </c>
      <c r="F330" s="28" t="s">
        <v>13</v>
      </c>
      <c r="G330" s="28" t="s">
        <v>753</v>
      </c>
      <c r="H330" s="1"/>
      <c r="I330" s="1">
        <f t="shared" si="18"/>
        <v>1</v>
      </c>
      <c r="J330" s="1">
        <f t="shared" si="16"/>
        <v>0</v>
      </c>
      <c r="M330" s="3">
        <v>0.3</v>
      </c>
      <c r="O330" s="3">
        <f t="shared" si="17"/>
        <v>0</v>
      </c>
      <c r="P330" s="28" t="s">
        <v>117</v>
      </c>
      <c r="Q330" s="28"/>
    </row>
    <row r="331" spans="1:17" ht="16">
      <c r="A331" s="28">
        <v>330</v>
      </c>
      <c r="B331" s="28">
        <v>39</v>
      </c>
      <c r="C331" s="28" t="s">
        <v>401</v>
      </c>
      <c r="D331" s="3" t="s">
        <v>405</v>
      </c>
      <c r="E331" s="28" t="s">
        <v>17</v>
      </c>
      <c r="F331" s="28" t="s">
        <v>13</v>
      </c>
      <c r="G331" s="28" t="s">
        <v>753</v>
      </c>
      <c r="H331" s="1"/>
      <c r="I331" s="1">
        <f t="shared" si="18"/>
        <v>1</v>
      </c>
      <c r="J331" s="1">
        <f t="shared" si="16"/>
        <v>0</v>
      </c>
      <c r="M331" s="3">
        <v>0.5</v>
      </c>
      <c r="O331" s="3">
        <f t="shared" si="17"/>
        <v>0</v>
      </c>
      <c r="P331" s="28" t="s">
        <v>117</v>
      </c>
      <c r="Q331" s="28"/>
    </row>
    <row r="332" spans="1:17" ht="16">
      <c r="A332" s="28">
        <v>331</v>
      </c>
      <c r="B332" s="28">
        <v>39</v>
      </c>
      <c r="C332" s="28" t="s">
        <v>401</v>
      </c>
      <c r="D332" s="3" t="s">
        <v>406</v>
      </c>
      <c r="E332" s="28" t="s">
        <v>17</v>
      </c>
      <c r="F332" s="28" t="s">
        <v>13</v>
      </c>
      <c r="G332" s="28" t="s">
        <v>753</v>
      </c>
      <c r="H332" s="1"/>
      <c r="I332" s="1">
        <f t="shared" si="18"/>
        <v>1</v>
      </c>
      <c r="J332" s="1">
        <f t="shared" si="16"/>
        <v>0</v>
      </c>
      <c r="M332" s="3">
        <v>0.3</v>
      </c>
      <c r="O332" s="3">
        <f t="shared" si="17"/>
        <v>0</v>
      </c>
      <c r="P332" s="28" t="s">
        <v>117</v>
      </c>
      <c r="Q332" s="28"/>
    </row>
    <row r="333" spans="1:17" ht="16">
      <c r="A333" s="28">
        <v>332</v>
      </c>
      <c r="B333" s="28">
        <v>39</v>
      </c>
      <c r="C333" s="28" t="s">
        <v>401</v>
      </c>
      <c r="D333" s="3" t="s">
        <v>407</v>
      </c>
      <c r="E333" s="28" t="s">
        <v>12</v>
      </c>
      <c r="F333" s="28" t="s">
        <v>13</v>
      </c>
      <c r="G333" s="28" t="s">
        <v>753</v>
      </c>
      <c r="H333" s="1"/>
      <c r="I333" s="1">
        <f t="shared" si="18"/>
        <v>0</v>
      </c>
      <c r="J333" s="1">
        <f t="shared" si="16"/>
        <v>1</v>
      </c>
      <c r="M333" s="3">
        <v>0.3</v>
      </c>
      <c r="O333" s="3">
        <f t="shared" si="17"/>
        <v>0</v>
      </c>
      <c r="P333" s="28" t="s">
        <v>117</v>
      </c>
      <c r="Q333" s="28"/>
    </row>
    <row r="334" spans="1:17" ht="16">
      <c r="A334" s="28">
        <v>333</v>
      </c>
      <c r="B334" s="28">
        <v>39</v>
      </c>
      <c r="C334" s="28" t="s">
        <v>401</v>
      </c>
      <c r="D334" s="3" t="s">
        <v>408</v>
      </c>
      <c r="E334" s="28" t="s">
        <v>17</v>
      </c>
      <c r="F334" s="28" t="s">
        <v>13</v>
      </c>
      <c r="G334" s="28" t="s">
        <v>753</v>
      </c>
      <c r="H334" s="1"/>
      <c r="I334" s="1">
        <f t="shared" si="18"/>
        <v>1</v>
      </c>
      <c r="J334" s="1">
        <f t="shared" si="16"/>
        <v>0</v>
      </c>
      <c r="M334" s="3">
        <v>0.3</v>
      </c>
      <c r="O334" s="3">
        <f t="shared" si="17"/>
        <v>0</v>
      </c>
      <c r="P334" s="28" t="s">
        <v>117</v>
      </c>
      <c r="Q334" s="28"/>
    </row>
    <row r="335" spans="1:17" ht="16">
      <c r="A335" s="28">
        <v>334</v>
      </c>
      <c r="B335" s="28">
        <v>40</v>
      </c>
      <c r="C335" s="28" t="s">
        <v>409</v>
      </c>
      <c r="D335" s="3" t="s">
        <v>410</v>
      </c>
      <c r="E335" s="28" t="s">
        <v>17</v>
      </c>
      <c r="F335" s="28" t="s">
        <v>24</v>
      </c>
      <c r="G335" s="28" t="s">
        <v>753</v>
      </c>
      <c r="H335" s="1"/>
      <c r="I335" s="1">
        <f t="shared" si="18"/>
        <v>1</v>
      </c>
      <c r="J335" s="1">
        <f t="shared" si="16"/>
        <v>0</v>
      </c>
      <c r="M335" s="3">
        <v>0.3</v>
      </c>
      <c r="O335" s="3">
        <f t="shared" si="17"/>
        <v>0</v>
      </c>
      <c r="P335" s="28" t="s">
        <v>117</v>
      </c>
      <c r="Q335" s="28"/>
    </row>
    <row r="336" spans="1:17" ht="16">
      <c r="A336" s="28">
        <v>335</v>
      </c>
      <c r="B336" s="28">
        <v>40</v>
      </c>
      <c r="C336" s="28" t="s">
        <v>409</v>
      </c>
      <c r="D336" s="3" t="s">
        <v>411</v>
      </c>
      <c r="E336" s="28" t="s">
        <v>17</v>
      </c>
      <c r="F336" s="28" t="s">
        <v>24</v>
      </c>
      <c r="G336" s="28" t="s">
        <v>753</v>
      </c>
      <c r="H336" s="1"/>
      <c r="I336" s="1">
        <f t="shared" si="18"/>
        <v>1</v>
      </c>
      <c r="J336" s="1">
        <f t="shared" si="16"/>
        <v>0</v>
      </c>
      <c r="M336" s="3">
        <v>0.3</v>
      </c>
      <c r="O336" s="3">
        <f t="shared" si="17"/>
        <v>0</v>
      </c>
      <c r="P336" s="28" t="s">
        <v>117</v>
      </c>
      <c r="Q336" s="28"/>
    </row>
    <row r="337" spans="1:17" ht="16">
      <c r="A337" s="28">
        <v>336</v>
      </c>
      <c r="B337" s="28">
        <v>40</v>
      </c>
      <c r="C337" s="28" t="s">
        <v>409</v>
      </c>
      <c r="D337" s="3" t="s">
        <v>412</v>
      </c>
      <c r="E337" s="28" t="s">
        <v>17</v>
      </c>
      <c r="F337" s="28" t="s">
        <v>24</v>
      </c>
      <c r="G337" s="28" t="s">
        <v>753</v>
      </c>
      <c r="H337" s="1"/>
      <c r="I337" s="1">
        <f t="shared" si="18"/>
        <v>1</v>
      </c>
      <c r="J337" s="1">
        <f t="shared" si="16"/>
        <v>0</v>
      </c>
      <c r="M337" s="3">
        <v>0.3</v>
      </c>
      <c r="O337" s="3">
        <f t="shared" si="17"/>
        <v>0</v>
      </c>
      <c r="P337" s="28" t="s">
        <v>117</v>
      </c>
      <c r="Q337" s="28"/>
    </row>
    <row r="338" spans="1:17" ht="16">
      <c r="A338" s="28">
        <v>337</v>
      </c>
      <c r="B338" s="28">
        <v>40</v>
      </c>
      <c r="C338" s="28" t="s">
        <v>409</v>
      </c>
      <c r="D338" s="3" t="s">
        <v>413</v>
      </c>
      <c r="E338" s="28" t="s">
        <v>17</v>
      </c>
      <c r="F338" s="28" t="s">
        <v>24</v>
      </c>
      <c r="G338" s="28" t="s">
        <v>753</v>
      </c>
      <c r="H338" s="1"/>
      <c r="I338" s="1">
        <f t="shared" si="18"/>
        <v>1</v>
      </c>
      <c r="J338" s="1">
        <f t="shared" si="16"/>
        <v>0</v>
      </c>
      <c r="M338" s="3">
        <v>0.3</v>
      </c>
      <c r="O338" s="3">
        <f t="shared" si="17"/>
        <v>0</v>
      </c>
      <c r="P338" s="28" t="s">
        <v>117</v>
      </c>
      <c r="Q338" s="28"/>
    </row>
    <row r="339" spans="1:17" ht="16">
      <c r="A339" s="28">
        <v>338</v>
      </c>
      <c r="B339" s="28">
        <v>40</v>
      </c>
      <c r="C339" s="28" t="s">
        <v>409</v>
      </c>
      <c r="D339" s="3" t="s">
        <v>414</v>
      </c>
      <c r="E339" s="28" t="s">
        <v>17</v>
      </c>
      <c r="F339" s="28" t="s">
        <v>24</v>
      </c>
      <c r="G339" s="28" t="s">
        <v>753</v>
      </c>
      <c r="H339" s="1"/>
      <c r="I339" s="1">
        <f t="shared" si="18"/>
        <v>1</v>
      </c>
      <c r="J339" s="1">
        <f t="shared" si="16"/>
        <v>0</v>
      </c>
      <c r="M339" s="3">
        <v>0.3</v>
      </c>
      <c r="O339" s="3">
        <f t="shared" si="17"/>
        <v>0</v>
      </c>
      <c r="P339" s="28" t="s">
        <v>117</v>
      </c>
      <c r="Q339" s="28"/>
    </row>
    <row r="340" spans="1:17" ht="16">
      <c r="A340" s="28">
        <v>339</v>
      </c>
      <c r="B340" s="28">
        <v>40</v>
      </c>
      <c r="C340" s="28" t="s">
        <v>409</v>
      </c>
      <c r="D340" s="3" t="s">
        <v>415</v>
      </c>
      <c r="E340" s="28" t="s">
        <v>17</v>
      </c>
      <c r="F340" s="28" t="s">
        <v>24</v>
      </c>
      <c r="G340" s="28" t="s">
        <v>753</v>
      </c>
      <c r="H340" s="1"/>
      <c r="I340" s="1">
        <f t="shared" si="18"/>
        <v>1</v>
      </c>
      <c r="J340" s="1">
        <f t="shared" si="16"/>
        <v>0</v>
      </c>
      <c r="M340" s="3">
        <v>0.3</v>
      </c>
      <c r="O340" s="3">
        <f t="shared" si="17"/>
        <v>0</v>
      </c>
      <c r="P340" s="28" t="s">
        <v>117</v>
      </c>
      <c r="Q340" s="28"/>
    </row>
    <row r="341" spans="1:17" ht="16">
      <c r="A341" s="28">
        <v>340</v>
      </c>
      <c r="B341" s="28">
        <v>40</v>
      </c>
      <c r="C341" s="28" t="s">
        <v>409</v>
      </c>
      <c r="D341" s="3" t="s">
        <v>416</v>
      </c>
      <c r="E341" s="28" t="s">
        <v>17</v>
      </c>
      <c r="F341" s="28" t="s">
        <v>24</v>
      </c>
      <c r="G341" s="28" t="s">
        <v>753</v>
      </c>
      <c r="H341" s="1"/>
      <c r="I341" s="1">
        <f t="shared" si="18"/>
        <v>1</v>
      </c>
      <c r="J341" s="1">
        <f t="shared" si="16"/>
        <v>0</v>
      </c>
      <c r="M341" s="3">
        <v>0.3</v>
      </c>
      <c r="O341" s="3">
        <f t="shared" si="17"/>
        <v>0</v>
      </c>
      <c r="P341" s="28" t="s">
        <v>117</v>
      </c>
      <c r="Q341" s="28"/>
    </row>
    <row r="342" spans="1:17" ht="16">
      <c r="A342" s="28">
        <v>341</v>
      </c>
      <c r="B342" s="28">
        <v>41</v>
      </c>
      <c r="C342" s="28" t="s">
        <v>417</v>
      </c>
      <c r="D342" s="3" t="s">
        <v>418</v>
      </c>
      <c r="E342" s="28" t="s">
        <v>17</v>
      </c>
      <c r="F342" s="28" t="s">
        <v>24</v>
      </c>
      <c r="G342" s="28" t="s">
        <v>753</v>
      </c>
      <c r="H342" s="1"/>
      <c r="I342" s="1">
        <f t="shared" si="18"/>
        <v>1</v>
      </c>
      <c r="J342" s="1">
        <f t="shared" si="16"/>
        <v>0</v>
      </c>
      <c r="M342" s="3">
        <v>0.3</v>
      </c>
      <c r="O342" s="3">
        <f t="shared" si="17"/>
        <v>0</v>
      </c>
      <c r="P342" s="28" t="s">
        <v>117</v>
      </c>
      <c r="Q342" s="28"/>
    </row>
    <row r="343" spans="1:17" ht="16">
      <c r="A343" s="28">
        <v>342</v>
      </c>
      <c r="B343" s="28">
        <v>41</v>
      </c>
      <c r="C343" s="28" t="s">
        <v>417</v>
      </c>
      <c r="D343" s="3" t="s">
        <v>419</v>
      </c>
      <c r="E343" s="28" t="s">
        <v>17</v>
      </c>
      <c r="F343" s="28" t="s">
        <v>24</v>
      </c>
      <c r="G343" s="28" t="s">
        <v>753</v>
      </c>
      <c r="H343" s="1"/>
      <c r="I343" s="1">
        <f t="shared" si="18"/>
        <v>1</v>
      </c>
      <c r="J343" s="1">
        <f t="shared" si="16"/>
        <v>0</v>
      </c>
      <c r="M343" s="3">
        <v>0.3</v>
      </c>
      <c r="O343" s="3">
        <f t="shared" si="17"/>
        <v>0</v>
      </c>
      <c r="P343" s="28" t="s">
        <v>117</v>
      </c>
      <c r="Q343" s="28"/>
    </row>
    <row r="344" spans="1:17" ht="16">
      <c r="A344" s="28">
        <v>343</v>
      </c>
      <c r="B344" s="28">
        <v>41</v>
      </c>
      <c r="C344" s="28" t="s">
        <v>417</v>
      </c>
      <c r="D344" s="3" t="s">
        <v>420</v>
      </c>
      <c r="E344" s="28" t="s">
        <v>17</v>
      </c>
      <c r="F344" s="28" t="s">
        <v>24</v>
      </c>
      <c r="G344" s="28" t="s">
        <v>753</v>
      </c>
      <c r="H344" s="1"/>
      <c r="I344" s="1">
        <f t="shared" si="18"/>
        <v>1</v>
      </c>
      <c r="J344" s="1">
        <f t="shared" si="16"/>
        <v>0</v>
      </c>
      <c r="M344" s="3">
        <v>0.3</v>
      </c>
      <c r="O344" s="3">
        <f t="shared" si="17"/>
        <v>0</v>
      </c>
      <c r="P344" s="28" t="s">
        <v>117</v>
      </c>
      <c r="Q344" s="28"/>
    </row>
    <row r="345" spans="1:17" ht="16">
      <c r="A345" s="28">
        <v>344</v>
      </c>
      <c r="B345" s="28">
        <v>41</v>
      </c>
      <c r="C345" s="28" t="s">
        <v>417</v>
      </c>
      <c r="D345" s="3" t="s">
        <v>421</v>
      </c>
      <c r="E345" s="28" t="s">
        <v>17</v>
      </c>
      <c r="F345" s="28" t="s">
        <v>24</v>
      </c>
      <c r="G345" s="28" t="s">
        <v>753</v>
      </c>
      <c r="H345" s="1"/>
      <c r="I345" s="1">
        <f t="shared" si="18"/>
        <v>1</v>
      </c>
      <c r="J345" s="1">
        <f t="shared" si="16"/>
        <v>0</v>
      </c>
      <c r="M345" s="3">
        <v>0.3</v>
      </c>
      <c r="O345" s="3">
        <f t="shared" si="17"/>
        <v>0</v>
      </c>
      <c r="P345" s="28" t="s">
        <v>117</v>
      </c>
      <c r="Q345" s="28"/>
    </row>
    <row r="346" spans="1:17" ht="16">
      <c r="A346" s="28">
        <v>345</v>
      </c>
      <c r="B346" s="28">
        <v>41</v>
      </c>
      <c r="C346" s="28" t="s">
        <v>417</v>
      </c>
      <c r="D346" s="3" t="s">
        <v>422</v>
      </c>
      <c r="E346" s="28" t="s">
        <v>17</v>
      </c>
      <c r="F346" s="28" t="s">
        <v>24</v>
      </c>
      <c r="G346" s="28" t="s">
        <v>753</v>
      </c>
      <c r="H346" s="1"/>
      <c r="I346" s="1">
        <f t="shared" si="18"/>
        <v>1</v>
      </c>
      <c r="J346" s="1">
        <f t="shared" si="16"/>
        <v>0</v>
      </c>
      <c r="M346" s="3">
        <v>0.3</v>
      </c>
      <c r="O346" s="3">
        <f t="shared" si="17"/>
        <v>0</v>
      </c>
      <c r="P346" s="28" t="s">
        <v>117</v>
      </c>
      <c r="Q346" s="28"/>
    </row>
    <row r="347" spans="1:17" ht="16">
      <c r="A347" s="28">
        <v>346</v>
      </c>
      <c r="B347" s="28">
        <v>41</v>
      </c>
      <c r="C347" s="28" t="s">
        <v>417</v>
      </c>
      <c r="D347" s="3" t="s">
        <v>423</v>
      </c>
      <c r="E347" s="28" t="s">
        <v>17</v>
      </c>
      <c r="F347" s="28" t="s">
        <v>24</v>
      </c>
      <c r="G347" s="28" t="s">
        <v>753</v>
      </c>
      <c r="H347" s="1"/>
      <c r="I347" s="1">
        <f t="shared" si="18"/>
        <v>1</v>
      </c>
      <c r="J347" s="1">
        <f t="shared" si="16"/>
        <v>0</v>
      </c>
      <c r="M347" s="3">
        <v>0.75</v>
      </c>
      <c r="O347" s="3">
        <f t="shared" si="17"/>
        <v>0</v>
      </c>
      <c r="P347" s="28" t="s">
        <v>117</v>
      </c>
      <c r="Q347" s="28"/>
    </row>
    <row r="348" spans="1:17" ht="16">
      <c r="A348" s="28">
        <v>347</v>
      </c>
      <c r="B348" s="28">
        <v>41</v>
      </c>
      <c r="C348" s="28" t="s">
        <v>417</v>
      </c>
      <c r="D348" s="3" t="s">
        <v>424</v>
      </c>
      <c r="E348" s="28" t="s">
        <v>17</v>
      </c>
      <c r="F348" s="28" t="s">
        <v>24</v>
      </c>
      <c r="G348" s="28" t="s">
        <v>753</v>
      </c>
      <c r="H348" s="1"/>
      <c r="I348" s="1">
        <f t="shared" si="18"/>
        <v>1</v>
      </c>
      <c r="J348" s="1">
        <f t="shared" si="16"/>
        <v>0</v>
      </c>
      <c r="M348" s="3">
        <v>0.75</v>
      </c>
      <c r="O348" s="3">
        <f t="shared" si="17"/>
        <v>0</v>
      </c>
      <c r="P348" s="28" t="s">
        <v>117</v>
      </c>
      <c r="Q348" s="28"/>
    </row>
    <row r="349" spans="1:17" ht="16">
      <c r="A349" s="28">
        <v>348</v>
      </c>
      <c r="B349" s="28">
        <v>42</v>
      </c>
      <c r="C349" s="28" t="s">
        <v>425</v>
      </c>
      <c r="D349" s="3" t="s">
        <v>426</v>
      </c>
      <c r="E349" s="28" t="s">
        <v>294</v>
      </c>
      <c r="F349" s="28" t="s">
        <v>18</v>
      </c>
      <c r="G349" s="28" t="s">
        <v>753</v>
      </c>
      <c r="H349" s="1"/>
      <c r="I349" s="1">
        <f t="shared" si="18"/>
        <v>0</v>
      </c>
      <c r="J349" s="1">
        <f t="shared" si="16"/>
        <v>1</v>
      </c>
      <c r="M349" s="3">
        <v>0.75</v>
      </c>
      <c r="O349" s="3">
        <f t="shared" si="17"/>
        <v>1</v>
      </c>
      <c r="P349" s="28" t="s">
        <v>14</v>
      </c>
      <c r="Q349" s="28"/>
    </row>
    <row r="350" spans="1:17" ht="16">
      <c r="A350" s="28">
        <v>349</v>
      </c>
      <c r="B350" s="28">
        <v>42</v>
      </c>
      <c r="C350" s="28" t="s">
        <v>425</v>
      </c>
      <c r="D350" s="3" t="s">
        <v>427</v>
      </c>
      <c r="E350" s="28" t="s">
        <v>44</v>
      </c>
      <c r="F350" s="28" t="s">
        <v>18</v>
      </c>
      <c r="G350" s="28" t="s">
        <v>753</v>
      </c>
      <c r="H350" s="1"/>
      <c r="I350" s="1">
        <f t="shared" si="18"/>
        <v>0</v>
      </c>
      <c r="J350" s="1">
        <f t="shared" si="16"/>
        <v>1</v>
      </c>
      <c r="M350" s="3">
        <v>2</v>
      </c>
      <c r="O350" s="3">
        <f t="shared" si="17"/>
        <v>1</v>
      </c>
      <c r="P350" s="28" t="s">
        <v>14</v>
      </c>
      <c r="Q350" s="28"/>
    </row>
    <row r="351" spans="1:17" ht="16">
      <c r="A351" s="28">
        <v>350</v>
      </c>
      <c r="B351" s="28">
        <v>42</v>
      </c>
      <c r="C351" s="28" t="s">
        <v>425</v>
      </c>
      <c r="D351" s="3" t="s">
        <v>428</v>
      </c>
      <c r="E351" s="28" t="s">
        <v>429</v>
      </c>
      <c r="F351" s="28" t="s">
        <v>18</v>
      </c>
      <c r="G351" s="28" t="s">
        <v>753</v>
      </c>
      <c r="H351" s="1"/>
      <c r="I351" s="1">
        <f t="shared" si="18"/>
        <v>0</v>
      </c>
      <c r="J351" s="1">
        <f t="shared" si="16"/>
        <v>1</v>
      </c>
      <c r="M351" s="3">
        <v>1.25</v>
      </c>
      <c r="O351" s="3">
        <f t="shared" si="17"/>
        <v>1</v>
      </c>
      <c r="P351" s="28" t="s">
        <v>14</v>
      </c>
      <c r="Q351" s="28"/>
    </row>
    <row r="352" spans="1:17" ht="16">
      <c r="A352" s="28">
        <v>351</v>
      </c>
      <c r="B352" s="28">
        <v>42</v>
      </c>
      <c r="C352" s="28" t="s">
        <v>425</v>
      </c>
      <c r="D352" s="3" t="s">
        <v>430</v>
      </c>
      <c r="E352" s="28" t="s">
        <v>23</v>
      </c>
      <c r="F352" s="28" t="s">
        <v>18</v>
      </c>
      <c r="G352" s="28" t="s">
        <v>753</v>
      </c>
      <c r="H352" s="1"/>
      <c r="I352" s="1">
        <f t="shared" si="18"/>
        <v>0</v>
      </c>
      <c r="J352" s="1">
        <f t="shared" si="16"/>
        <v>1</v>
      </c>
      <c r="M352" s="3">
        <v>0.75</v>
      </c>
      <c r="O352" s="3">
        <f t="shared" si="17"/>
        <v>1</v>
      </c>
      <c r="P352" s="28" t="s">
        <v>14</v>
      </c>
      <c r="Q352" s="28"/>
    </row>
    <row r="353" spans="1:17" ht="16">
      <c r="A353" s="28">
        <v>352</v>
      </c>
      <c r="B353" s="28">
        <v>42</v>
      </c>
      <c r="C353" s="28" t="s">
        <v>425</v>
      </c>
      <c r="D353" s="3" t="s">
        <v>431</v>
      </c>
      <c r="E353" s="28" t="s">
        <v>64</v>
      </c>
      <c r="F353" s="28" t="s">
        <v>18</v>
      </c>
      <c r="G353" s="28" t="s">
        <v>753</v>
      </c>
      <c r="H353" s="1"/>
      <c r="I353" s="1">
        <f t="shared" si="18"/>
        <v>0</v>
      </c>
      <c r="J353" s="1">
        <f t="shared" si="16"/>
        <v>1</v>
      </c>
      <c r="M353" s="3">
        <v>0.75</v>
      </c>
      <c r="O353" s="3">
        <f t="shared" si="17"/>
        <v>1</v>
      </c>
      <c r="P353" s="28" t="s">
        <v>14</v>
      </c>
      <c r="Q353" s="28"/>
    </row>
    <row r="354" spans="1:17" ht="16">
      <c r="A354" s="28">
        <v>353</v>
      </c>
      <c r="B354" s="28">
        <v>42</v>
      </c>
      <c r="C354" s="28" t="s">
        <v>425</v>
      </c>
      <c r="D354" s="3" t="s">
        <v>432</v>
      </c>
      <c r="E354" s="28" t="s">
        <v>48</v>
      </c>
      <c r="F354" s="28" t="s">
        <v>18</v>
      </c>
      <c r="G354" s="28" t="s">
        <v>753</v>
      </c>
      <c r="H354" s="1"/>
      <c r="I354" s="1">
        <f t="shared" si="18"/>
        <v>0</v>
      </c>
      <c r="J354" s="1">
        <f t="shared" si="16"/>
        <v>1</v>
      </c>
      <c r="M354" s="3">
        <v>2</v>
      </c>
      <c r="O354" s="3">
        <f t="shared" si="17"/>
        <v>1</v>
      </c>
      <c r="P354" s="28" t="s">
        <v>14</v>
      </c>
      <c r="Q354" s="28"/>
    </row>
    <row r="355" spans="1:17" ht="16">
      <c r="A355" s="28">
        <v>354</v>
      </c>
      <c r="B355" s="28">
        <v>42</v>
      </c>
      <c r="C355" s="28" t="s">
        <v>425</v>
      </c>
      <c r="D355" s="3" t="s">
        <v>433</v>
      </c>
      <c r="E355" s="28" t="s">
        <v>48</v>
      </c>
      <c r="F355" s="28" t="s">
        <v>18</v>
      </c>
      <c r="G355" s="28" t="s">
        <v>753</v>
      </c>
      <c r="H355" s="1"/>
      <c r="I355" s="1">
        <f t="shared" si="18"/>
        <v>0</v>
      </c>
      <c r="J355" s="1">
        <f t="shared" si="16"/>
        <v>1</v>
      </c>
      <c r="M355" s="3">
        <v>1</v>
      </c>
      <c r="O355" s="3">
        <f t="shared" si="17"/>
        <v>1</v>
      </c>
      <c r="P355" s="28" t="s">
        <v>14</v>
      </c>
      <c r="Q355" s="28"/>
    </row>
    <row r="356" spans="1:17" ht="16">
      <c r="A356" s="28">
        <v>355</v>
      </c>
      <c r="B356" s="28">
        <v>43</v>
      </c>
      <c r="C356" s="28" t="s">
        <v>434</v>
      </c>
      <c r="D356" s="3" t="s">
        <v>435</v>
      </c>
      <c r="E356" s="28" t="s">
        <v>28</v>
      </c>
      <c r="F356" s="28" t="s">
        <v>35</v>
      </c>
      <c r="G356" s="28" t="s">
        <v>753</v>
      </c>
      <c r="H356" s="1"/>
      <c r="I356" s="1">
        <f t="shared" si="18"/>
        <v>0</v>
      </c>
      <c r="J356" s="1">
        <f t="shared" si="16"/>
        <v>1</v>
      </c>
      <c r="M356" s="3">
        <v>1.25</v>
      </c>
      <c r="O356" s="3">
        <f t="shared" si="17"/>
        <v>1</v>
      </c>
      <c r="P356" s="28" t="s">
        <v>14</v>
      </c>
      <c r="Q356" s="28"/>
    </row>
    <row r="357" spans="1:17" ht="16">
      <c r="A357" s="28">
        <v>356</v>
      </c>
      <c r="B357" s="28">
        <v>43</v>
      </c>
      <c r="C357" s="28" t="s">
        <v>434</v>
      </c>
      <c r="D357" s="3" t="s">
        <v>436</v>
      </c>
      <c r="E357" s="28" t="s">
        <v>12</v>
      </c>
      <c r="F357" s="28" t="s">
        <v>35</v>
      </c>
      <c r="G357" s="28" t="s">
        <v>753</v>
      </c>
      <c r="H357" s="1"/>
      <c r="I357" s="1">
        <f t="shared" si="18"/>
        <v>0</v>
      </c>
      <c r="J357" s="1">
        <f t="shared" si="16"/>
        <v>1</v>
      </c>
      <c r="M357" s="3">
        <v>0.75</v>
      </c>
      <c r="O357" s="3">
        <f t="shared" si="17"/>
        <v>1</v>
      </c>
      <c r="P357" s="28" t="s">
        <v>14</v>
      </c>
      <c r="Q357" s="28"/>
    </row>
    <row r="358" spans="1:17" ht="16">
      <c r="A358" s="28">
        <v>357</v>
      </c>
      <c r="B358" s="28">
        <v>43</v>
      </c>
      <c r="C358" s="28" t="s">
        <v>434</v>
      </c>
      <c r="D358" s="3" t="s">
        <v>437</v>
      </c>
      <c r="E358" s="28" t="s">
        <v>28</v>
      </c>
      <c r="F358" s="28" t="s">
        <v>35</v>
      </c>
      <c r="G358" s="28" t="s">
        <v>753</v>
      </c>
      <c r="H358" s="1"/>
      <c r="I358" s="1">
        <f t="shared" si="18"/>
        <v>0</v>
      </c>
      <c r="J358" s="1">
        <f t="shared" si="16"/>
        <v>1</v>
      </c>
      <c r="M358" s="3">
        <v>1.5</v>
      </c>
      <c r="O358" s="3">
        <f t="shared" si="17"/>
        <v>1</v>
      </c>
      <c r="P358" s="28" t="s">
        <v>14</v>
      </c>
      <c r="Q358" s="28"/>
    </row>
    <row r="359" spans="1:17" ht="16">
      <c r="A359" s="28">
        <v>358</v>
      </c>
      <c r="B359" s="28">
        <v>43</v>
      </c>
      <c r="C359" s="28" t="s">
        <v>434</v>
      </c>
      <c r="D359" s="3" t="s">
        <v>438</v>
      </c>
      <c r="E359" s="28" t="s">
        <v>17</v>
      </c>
      <c r="F359" s="28" t="s">
        <v>35</v>
      </c>
      <c r="G359" s="28" t="s">
        <v>753</v>
      </c>
      <c r="H359" s="1"/>
      <c r="I359" s="1">
        <f t="shared" si="18"/>
        <v>1</v>
      </c>
      <c r="J359" s="1">
        <f t="shared" si="16"/>
        <v>0</v>
      </c>
      <c r="M359" s="3">
        <v>0.75</v>
      </c>
      <c r="O359" s="3">
        <f t="shared" si="17"/>
        <v>1</v>
      </c>
      <c r="P359" s="28" t="s">
        <v>14</v>
      </c>
      <c r="Q359" s="28"/>
    </row>
    <row r="360" spans="1:17" ht="16">
      <c r="A360" s="28">
        <v>359</v>
      </c>
      <c r="B360" s="28">
        <v>43</v>
      </c>
      <c r="C360" s="28" t="s">
        <v>434</v>
      </c>
      <c r="D360" s="3" t="s">
        <v>439</v>
      </c>
      <c r="E360" s="28" t="s">
        <v>44</v>
      </c>
      <c r="F360" s="28" t="s">
        <v>35</v>
      </c>
      <c r="G360" s="28" t="s">
        <v>753</v>
      </c>
      <c r="H360" s="1"/>
      <c r="I360" s="1">
        <f t="shared" si="18"/>
        <v>0</v>
      </c>
      <c r="J360" s="1">
        <f t="shared" si="16"/>
        <v>1</v>
      </c>
      <c r="M360" s="3">
        <v>0.75</v>
      </c>
      <c r="O360" s="3">
        <f t="shared" si="17"/>
        <v>1</v>
      </c>
      <c r="P360" s="28" t="s">
        <v>14</v>
      </c>
      <c r="Q360" s="28" t="s">
        <v>46</v>
      </c>
    </row>
    <row r="361" spans="1:17" ht="16">
      <c r="A361" s="28">
        <v>360</v>
      </c>
      <c r="B361" s="28">
        <v>43</v>
      </c>
      <c r="C361" s="28" t="s">
        <v>434</v>
      </c>
      <c r="D361" s="3" t="s">
        <v>440</v>
      </c>
      <c r="E361" s="28" t="s">
        <v>106</v>
      </c>
      <c r="F361" s="28" t="s">
        <v>35</v>
      </c>
      <c r="G361" s="28" t="s">
        <v>753</v>
      </c>
      <c r="H361" s="1"/>
      <c r="I361" s="1">
        <f t="shared" si="18"/>
        <v>0</v>
      </c>
      <c r="J361" s="1">
        <f t="shared" si="16"/>
        <v>1</v>
      </c>
      <c r="M361" s="3">
        <v>1.5</v>
      </c>
      <c r="O361" s="3">
        <f t="shared" si="17"/>
        <v>1</v>
      </c>
      <c r="P361" s="28" t="s">
        <v>14</v>
      </c>
      <c r="Q361" s="28"/>
    </row>
    <row r="362" spans="1:17" ht="16">
      <c r="A362" s="28">
        <v>361</v>
      </c>
      <c r="B362" s="28">
        <v>43</v>
      </c>
      <c r="C362" s="28" t="s">
        <v>434</v>
      </c>
      <c r="D362" s="3" t="s">
        <v>441</v>
      </c>
      <c r="E362" s="28" t="s">
        <v>28</v>
      </c>
      <c r="F362" s="28" t="s">
        <v>35</v>
      </c>
      <c r="G362" s="28" t="s">
        <v>753</v>
      </c>
      <c r="H362" s="1"/>
      <c r="I362" s="1">
        <f t="shared" si="18"/>
        <v>0</v>
      </c>
      <c r="J362" s="1">
        <f t="shared" ref="J362:J425" si="19">1-I362</f>
        <v>1</v>
      </c>
      <c r="M362" s="3">
        <v>0.75</v>
      </c>
      <c r="O362" s="3">
        <f t="shared" ref="O362:O425" si="20">IF(P362="Capped", 1, 0)</f>
        <v>1</v>
      </c>
      <c r="P362" s="28" t="s">
        <v>14</v>
      </c>
      <c r="Q362" s="28"/>
    </row>
    <row r="363" spans="1:17" ht="16">
      <c r="A363" s="28">
        <v>362</v>
      </c>
      <c r="B363" s="28">
        <v>44</v>
      </c>
      <c r="C363" s="28" t="s">
        <v>442</v>
      </c>
      <c r="D363" s="3" t="s">
        <v>443</v>
      </c>
      <c r="E363" s="28" t="s">
        <v>28</v>
      </c>
      <c r="F363" s="28" t="s">
        <v>24</v>
      </c>
      <c r="G363" s="28" t="s">
        <v>753</v>
      </c>
      <c r="H363" s="1"/>
      <c r="I363" s="1">
        <f t="shared" si="18"/>
        <v>0</v>
      </c>
      <c r="J363" s="1">
        <f t="shared" si="19"/>
        <v>1</v>
      </c>
      <c r="M363" s="3">
        <v>0.75</v>
      </c>
      <c r="O363" s="3">
        <f t="shared" si="20"/>
        <v>1</v>
      </c>
      <c r="P363" s="28" t="s">
        <v>14</v>
      </c>
      <c r="Q363" s="28" t="s">
        <v>30</v>
      </c>
    </row>
    <row r="364" spans="1:17" ht="16">
      <c r="A364" s="28">
        <v>363</v>
      </c>
      <c r="B364" s="28">
        <v>44</v>
      </c>
      <c r="C364" s="28" t="s">
        <v>442</v>
      </c>
      <c r="D364" s="3" t="s">
        <v>444</v>
      </c>
      <c r="E364" s="28" t="s">
        <v>106</v>
      </c>
      <c r="F364" s="28" t="s">
        <v>24</v>
      </c>
      <c r="G364" s="28" t="s">
        <v>753</v>
      </c>
      <c r="H364" s="1"/>
      <c r="I364" s="1">
        <f t="shared" si="18"/>
        <v>0</v>
      </c>
      <c r="J364" s="1">
        <f t="shared" si="19"/>
        <v>1</v>
      </c>
      <c r="M364" s="3">
        <v>0.75</v>
      </c>
      <c r="O364" s="3">
        <f t="shared" si="20"/>
        <v>1</v>
      </c>
      <c r="P364" s="28" t="s">
        <v>14</v>
      </c>
      <c r="Q364" s="28" t="s">
        <v>46</v>
      </c>
    </row>
    <row r="365" spans="1:17" ht="16">
      <c r="A365" s="28">
        <v>364</v>
      </c>
      <c r="B365" s="28">
        <v>44</v>
      </c>
      <c r="C365" s="28" t="s">
        <v>442</v>
      </c>
      <c r="D365" s="3" t="s">
        <v>445</v>
      </c>
      <c r="E365" s="28" t="s">
        <v>44</v>
      </c>
      <c r="F365" s="28" t="s">
        <v>24</v>
      </c>
      <c r="G365" s="28" t="s">
        <v>753</v>
      </c>
      <c r="H365" s="1"/>
      <c r="I365" s="1">
        <f t="shared" si="18"/>
        <v>0</v>
      </c>
      <c r="J365" s="1">
        <f t="shared" si="19"/>
        <v>1</v>
      </c>
      <c r="M365" s="3">
        <v>0.75</v>
      </c>
      <c r="O365" s="3">
        <f t="shared" si="20"/>
        <v>1</v>
      </c>
      <c r="P365" s="28" t="s">
        <v>14</v>
      </c>
      <c r="Q365" s="28" t="s">
        <v>46</v>
      </c>
    </row>
    <row r="366" spans="1:17" ht="16">
      <c r="A366" s="28">
        <v>365</v>
      </c>
      <c r="B366" s="28">
        <v>44</v>
      </c>
      <c r="C366" s="28" t="s">
        <v>442</v>
      </c>
      <c r="D366" s="3" t="s">
        <v>446</v>
      </c>
      <c r="E366" s="28" t="s">
        <v>429</v>
      </c>
      <c r="F366" s="28" t="s">
        <v>24</v>
      </c>
      <c r="G366" s="28" t="s">
        <v>753</v>
      </c>
      <c r="H366" s="1"/>
      <c r="I366" s="1">
        <f t="shared" si="18"/>
        <v>0</v>
      </c>
      <c r="J366" s="1">
        <f t="shared" si="19"/>
        <v>1</v>
      </c>
      <c r="M366" s="3">
        <v>1.5</v>
      </c>
      <c r="O366" s="3">
        <f t="shared" si="20"/>
        <v>1</v>
      </c>
      <c r="P366" s="28" t="s">
        <v>14</v>
      </c>
      <c r="Q366" s="28" t="s">
        <v>49</v>
      </c>
    </row>
    <row r="367" spans="1:17" ht="16">
      <c r="A367" s="28">
        <v>366</v>
      </c>
      <c r="B367" s="28">
        <v>44</v>
      </c>
      <c r="C367" s="28" t="s">
        <v>442</v>
      </c>
      <c r="D367" s="3" t="s">
        <v>447</v>
      </c>
      <c r="E367" s="28" t="s">
        <v>17</v>
      </c>
      <c r="F367" s="28" t="s">
        <v>24</v>
      </c>
      <c r="G367" s="28" t="s">
        <v>753</v>
      </c>
      <c r="H367" s="1"/>
      <c r="I367" s="1">
        <f t="shared" si="18"/>
        <v>1</v>
      </c>
      <c r="J367" s="1">
        <f t="shared" si="19"/>
        <v>0</v>
      </c>
      <c r="M367" s="3">
        <v>0.75</v>
      </c>
      <c r="O367" s="3">
        <f t="shared" si="20"/>
        <v>1</v>
      </c>
      <c r="P367" s="28" t="s">
        <v>14</v>
      </c>
      <c r="Q367" s="28" t="s">
        <v>49</v>
      </c>
    </row>
    <row r="368" spans="1:17" ht="16">
      <c r="A368" s="28">
        <v>367</v>
      </c>
      <c r="B368" s="28">
        <v>44</v>
      </c>
      <c r="C368" s="28" t="s">
        <v>442</v>
      </c>
      <c r="D368" s="3" t="s">
        <v>448</v>
      </c>
      <c r="E368" s="28" t="s">
        <v>28</v>
      </c>
      <c r="F368" s="28" t="s">
        <v>24</v>
      </c>
      <c r="G368" s="28" t="s">
        <v>753</v>
      </c>
      <c r="H368" s="1"/>
      <c r="I368" s="1">
        <f t="shared" si="18"/>
        <v>0</v>
      </c>
      <c r="J368" s="1">
        <f t="shared" si="19"/>
        <v>1</v>
      </c>
      <c r="M368" s="3">
        <v>0.3</v>
      </c>
      <c r="O368" s="3">
        <f t="shared" si="20"/>
        <v>1</v>
      </c>
      <c r="P368" s="28" t="s">
        <v>14</v>
      </c>
      <c r="Q368" s="28" t="s">
        <v>21</v>
      </c>
    </row>
    <row r="369" spans="1:17" ht="16">
      <c r="A369" s="28">
        <v>368</v>
      </c>
      <c r="B369" s="28">
        <v>44</v>
      </c>
      <c r="C369" s="28" t="s">
        <v>442</v>
      </c>
      <c r="D369" s="3" t="s">
        <v>449</v>
      </c>
      <c r="E369" s="28" t="s">
        <v>17</v>
      </c>
      <c r="F369" s="28" t="s">
        <v>24</v>
      </c>
      <c r="G369" s="28" t="s">
        <v>753</v>
      </c>
      <c r="H369" s="1"/>
      <c r="I369" s="1">
        <f t="shared" si="18"/>
        <v>1</v>
      </c>
      <c r="J369" s="1">
        <f t="shared" si="19"/>
        <v>0</v>
      </c>
      <c r="M369" s="3">
        <v>0.3</v>
      </c>
      <c r="O369" s="3">
        <f t="shared" si="20"/>
        <v>1</v>
      </c>
      <c r="P369" s="28" t="s">
        <v>14</v>
      </c>
      <c r="Q369" s="28" t="s">
        <v>15</v>
      </c>
    </row>
    <row r="370" spans="1:17" ht="16">
      <c r="A370" s="28">
        <v>369</v>
      </c>
      <c r="B370" s="28">
        <v>45</v>
      </c>
      <c r="C370" s="28" t="s">
        <v>450</v>
      </c>
      <c r="D370" s="3" t="s">
        <v>451</v>
      </c>
      <c r="E370" s="28" t="s">
        <v>17</v>
      </c>
      <c r="F370" s="28" t="s">
        <v>18</v>
      </c>
      <c r="G370" s="28" t="s">
        <v>753</v>
      </c>
      <c r="H370" s="1"/>
      <c r="I370" s="1">
        <f t="shared" si="18"/>
        <v>1</v>
      </c>
      <c r="J370" s="1">
        <f t="shared" si="19"/>
        <v>0</v>
      </c>
      <c r="M370" s="3">
        <v>0.3</v>
      </c>
      <c r="O370" s="3">
        <f t="shared" si="20"/>
        <v>0</v>
      </c>
      <c r="P370" s="28" t="s">
        <v>117</v>
      </c>
      <c r="Q370" s="28"/>
    </row>
    <row r="371" spans="1:17" ht="16">
      <c r="A371" s="28">
        <v>370</v>
      </c>
      <c r="B371" s="28">
        <v>45</v>
      </c>
      <c r="C371" s="28" t="s">
        <v>450</v>
      </c>
      <c r="D371" s="3" t="s">
        <v>452</v>
      </c>
      <c r="E371" s="28" t="s">
        <v>17</v>
      </c>
      <c r="F371" s="28" t="s">
        <v>18</v>
      </c>
      <c r="G371" s="28" t="s">
        <v>753</v>
      </c>
      <c r="H371" s="1"/>
      <c r="I371" s="1">
        <f t="shared" si="18"/>
        <v>1</v>
      </c>
      <c r="J371" s="1">
        <f t="shared" si="19"/>
        <v>0</v>
      </c>
      <c r="M371" s="3">
        <v>0.3</v>
      </c>
      <c r="O371" s="3">
        <f t="shared" si="20"/>
        <v>0</v>
      </c>
      <c r="P371" s="28" t="s">
        <v>117</v>
      </c>
      <c r="Q371" s="28"/>
    </row>
    <row r="372" spans="1:17" ht="16">
      <c r="A372" s="28">
        <v>371</v>
      </c>
      <c r="B372" s="28">
        <v>45</v>
      </c>
      <c r="C372" s="28" t="s">
        <v>450</v>
      </c>
      <c r="D372" s="3" t="s">
        <v>453</v>
      </c>
      <c r="E372" s="28" t="s">
        <v>17</v>
      </c>
      <c r="F372" s="28" t="s">
        <v>18</v>
      </c>
      <c r="G372" s="28" t="s">
        <v>753</v>
      </c>
      <c r="H372" s="1"/>
      <c r="I372" s="1">
        <f t="shared" si="18"/>
        <v>1</v>
      </c>
      <c r="J372" s="1">
        <f t="shared" si="19"/>
        <v>0</v>
      </c>
      <c r="M372" s="3">
        <v>0.3</v>
      </c>
      <c r="O372" s="3">
        <f t="shared" si="20"/>
        <v>0</v>
      </c>
      <c r="P372" s="28" t="s">
        <v>117</v>
      </c>
      <c r="Q372" s="28"/>
    </row>
    <row r="373" spans="1:17" ht="16">
      <c r="A373" s="28">
        <v>372</v>
      </c>
      <c r="B373" s="28">
        <v>45</v>
      </c>
      <c r="C373" s="28" t="s">
        <v>450</v>
      </c>
      <c r="D373" s="3" t="s">
        <v>454</v>
      </c>
      <c r="E373" s="28" t="s">
        <v>17</v>
      </c>
      <c r="F373" s="28" t="s">
        <v>18</v>
      </c>
      <c r="G373" s="28" t="s">
        <v>753</v>
      </c>
      <c r="H373" s="1"/>
      <c r="I373" s="1">
        <f t="shared" si="18"/>
        <v>1</v>
      </c>
      <c r="J373" s="1">
        <f t="shared" si="19"/>
        <v>0</v>
      </c>
      <c r="M373" s="3">
        <v>0.3</v>
      </c>
      <c r="O373" s="3">
        <f t="shared" si="20"/>
        <v>0</v>
      </c>
      <c r="P373" s="28" t="s">
        <v>117</v>
      </c>
      <c r="Q373" s="28"/>
    </row>
    <row r="374" spans="1:17" ht="16">
      <c r="A374" s="28">
        <v>373</v>
      </c>
      <c r="B374" s="28">
        <v>45</v>
      </c>
      <c r="C374" s="28" t="s">
        <v>450</v>
      </c>
      <c r="D374" s="3" t="s">
        <v>455</v>
      </c>
      <c r="E374" s="28" t="s">
        <v>17</v>
      </c>
      <c r="F374" s="28" t="s">
        <v>18</v>
      </c>
      <c r="G374" s="28" t="s">
        <v>753</v>
      </c>
      <c r="H374" s="1"/>
      <c r="I374" s="1">
        <f t="shared" si="18"/>
        <v>1</v>
      </c>
      <c r="J374" s="1">
        <f t="shared" si="19"/>
        <v>0</v>
      </c>
      <c r="M374" s="3">
        <v>0.3</v>
      </c>
      <c r="O374" s="3">
        <f t="shared" si="20"/>
        <v>0</v>
      </c>
      <c r="P374" s="28" t="s">
        <v>117</v>
      </c>
      <c r="Q374" s="28"/>
    </row>
    <row r="375" spans="1:17" ht="16">
      <c r="A375" s="28">
        <v>374</v>
      </c>
      <c r="B375" s="28">
        <v>45</v>
      </c>
      <c r="C375" s="28" t="s">
        <v>450</v>
      </c>
      <c r="D375" s="3" t="s">
        <v>456</v>
      </c>
      <c r="E375" s="28" t="s">
        <v>17</v>
      </c>
      <c r="F375" s="28" t="s">
        <v>18</v>
      </c>
      <c r="G375" s="28" t="s">
        <v>753</v>
      </c>
      <c r="H375" s="1"/>
      <c r="I375" s="1">
        <f t="shared" si="18"/>
        <v>1</v>
      </c>
      <c r="J375" s="1">
        <f t="shared" si="19"/>
        <v>0</v>
      </c>
      <c r="M375" s="3">
        <v>0.3</v>
      </c>
      <c r="O375" s="3">
        <f t="shared" si="20"/>
        <v>0</v>
      </c>
      <c r="P375" s="28" t="s">
        <v>117</v>
      </c>
      <c r="Q375" s="28"/>
    </row>
    <row r="376" spans="1:17" ht="16">
      <c r="A376" s="28">
        <v>375</v>
      </c>
      <c r="B376" s="28">
        <v>45</v>
      </c>
      <c r="C376" s="28" t="s">
        <v>450</v>
      </c>
      <c r="D376" s="3" t="s">
        <v>457</v>
      </c>
      <c r="E376" s="28" t="s">
        <v>17</v>
      </c>
      <c r="F376" s="28" t="s">
        <v>18</v>
      </c>
      <c r="G376" s="28" t="s">
        <v>753</v>
      </c>
      <c r="H376" s="1"/>
      <c r="I376" s="1">
        <f t="shared" si="18"/>
        <v>1</v>
      </c>
      <c r="J376" s="1">
        <f t="shared" si="19"/>
        <v>0</v>
      </c>
      <c r="M376" s="3">
        <v>0.3</v>
      </c>
      <c r="O376" s="3">
        <f t="shared" si="20"/>
        <v>0</v>
      </c>
      <c r="P376" s="28" t="s">
        <v>117</v>
      </c>
      <c r="Q376" s="28"/>
    </row>
    <row r="377" spans="1:17" ht="16">
      <c r="A377" s="28">
        <v>376</v>
      </c>
      <c r="B377" s="28">
        <v>45</v>
      </c>
      <c r="C377" s="28" t="s">
        <v>450</v>
      </c>
      <c r="D377" s="3" t="s">
        <v>458</v>
      </c>
      <c r="E377" s="28" t="s">
        <v>17</v>
      </c>
      <c r="F377" s="28" t="s">
        <v>18</v>
      </c>
      <c r="G377" s="28" t="s">
        <v>753</v>
      </c>
      <c r="H377" s="1"/>
      <c r="I377" s="1">
        <f t="shared" si="18"/>
        <v>1</v>
      </c>
      <c r="J377" s="1">
        <f t="shared" si="19"/>
        <v>0</v>
      </c>
      <c r="M377" s="3">
        <v>0.3</v>
      </c>
      <c r="O377" s="3">
        <f t="shared" si="20"/>
        <v>0</v>
      </c>
      <c r="P377" s="28" t="s">
        <v>117</v>
      </c>
      <c r="Q377" s="28"/>
    </row>
    <row r="378" spans="1:17" ht="16">
      <c r="A378" s="28">
        <v>377</v>
      </c>
      <c r="B378" s="28">
        <v>46</v>
      </c>
      <c r="C378" s="28" t="s">
        <v>459</v>
      </c>
      <c r="D378" s="3" t="s">
        <v>460</v>
      </c>
      <c r="E378" s="28" t="s">
        <v>17</v>
      </c>
      <c r="F378" s="28" t="s">
        <v>35</v>
      </c>
      <c r="G378" s="28" t="s">
        <v>753</v>
      </c>
      <c r="H378" s="1"/>
      <c r="I378" s="1">
        <f t="shared" si="18"/>
        <v>1</v>
      </c>
      <c r="J378" s="1">
        <f t="shared" si="19"/>
        <v>0</v>
      </c>
      <c r="M378" s="3">
        <v>0.3</v>
      </c>
      <c r="O378" s="3">
        <f t="shared" si="20"/>
        <v>0</v>
      </c>
      <c r="P378" s="28" t="s">
        <v>117</v>
      </c>
      <c r="Q378" s="28"/>
    </row>
    <row r="379" spans="1:17" ht="16">
      <c r="A379" s="28">
        <v>378</v>
      </c>
      <c r="B379" s="28">
        <v>46</v>
      </c>
      <c r="C379" s="28" t="s">
        <v>459</v>
      </c>
      <c r="D379" s="3" t="s">
        <v>461</v>
      </c>
      <c r="E379" s="28" t="s">
        <v>17</v>
      </c>
      <c r="F379" s="28" t="s">
        <v>35</v>
      </c>
      <c r="G379" s="28" t="s">
        <v>753</v>
      </c>
      <c r="H379" s="1"/>
      <c r="I379" s="1">
        <f t="shared" si="18"/>
        <v>1</v>
      </c>
      <c r="J379" s="1">
        <f t="shared" si="19"/>
        <v>0</v>
      </c>
      <c r="M379" s="3">
        <v>0.3</v>
      </c>
      <c r="O379" s="3">
        <f t="shared" si="20"/>
        <v>0</v>
      </c>
      <c r="P379" s="28" t="s">
        <v>117</v>
      </c>
      <c r="Q379" s="28"/>
    </row>
    <row r="380" spans="1:17" ht="16">
      <c r="A380" s="28">
        <v>379</v>
      </c>
      <c r="B380" s="28">
        <v>46</v>
      </c>
      <c r="C380" s="28" t="s">
        <v>459</v>
      </c>
      <c r="D380" s="3" t="s">
        <v>462</v>
      </c>
      <c r="E380" s="28" t="s">
        <v>17</v>
      </c>
      <c r="F380" s="28" t="s">
        <v>35</v>
      </c>
      <c r="G380" s="28" t="s">
        <v>753</v>
      </c>
      <c r="H380" s="1"/>
      <c r="I380" s="1">
        <f t="shared" si="18"/>
        <v>1</v>
      </c>
      <c r="J380" s="1">
        <f t="shared" si="19"/>
        <v>0</v>
      </c>
      <c r="M380" s="3">
        <v>0.3</v>
      </c>
      <c r="O380" s="3">
        <f t="shared" si="20"/>
        <v>0</v>
      </c>
      <c r="P380" s="28" t="s">
        <v>117</v>
      </c>
      <c r="Q380" s="28"/>
    </row>
    <row r="381" spans="1:17" ht="16">
      <c r="A381" s="28">
        <v>380</v>
      </c>
      <c r="B381" s="28">
        <v>46</v>
      </c>
      <c r="C381" s="28" t="s">
        <v>459</v>
      </c>
      <c r="D381" s="3" t="s">
        <v>463</v>
      </c>
      <c r="E381" s="28" t="s">
        <v>17</v>
      </c>
      <c r="F381" s="28" t="s">
        <v>35</v>
      </c>
      <c r="G381" s="28" t="s">
        <v>753</v>
      </c>
      <c r="H381" s="1"/>
      <c r="I381" s="1">
        <f t="shared" si="18"/>
        <v>1</v>
      </c>
      <c r="J381" s="1">
        <f t="shared" si="19"/>
        <v>0</v>
      </c>
      <c r="M381" s="3">
        <v>0.3</v>
      </c>
      <c r="O381" s="3">
        <f t="shared" si="20"/>
        <v>0</v>
      </c>
      <c r="P381" s="28" t="s">
        <v>117</v>
      </c>
      <c r="Q381" s="28"/>
    </row>
    <row r="382" spans="1:17" ht="16">
      <c r="A382" s="28">
        <v>381</v>
      </c>
      <c r="B382" s="28">
        <v>46</v>
      </c>
      <c r="C382" s="28" t="s">
        <v>459</v>
      </c>
      <c r="D382" s="3" t="s">
        <v>464</v>
      </c>
      <c r="E382" s="28" t="s">
        <v>17</v>
      </c>
      <c r="F382" s="28" t="s">
        <v>35</v>
      </c>
      <c r="G382" s="28" t="s">
        <v>753</v>
      </c>
      <c r="H382" s="1"/>
      <c r="I382" s="1">
        <f t="shared" si="18"/>
        <v>1</v>
      </c>
      <c r="J382" s="1">
        <f t="shared" si="19"/>
        <v>0</v>
      </c>
      <c r="M382" s="3">
        <v>0.3</v>
      </c>
      <c r="O382" s="3">
        <f t="shared" si="20"/>
        <v>0</v>
      </c>
      <c r="P382" s="28" t="s">
        <v>117</v>
      </c>
      <c r="Q382" s="28"/>
    </row>
    <row r="383" spans="1:17" ht="16">
      <c r="A383" s="28">
        <v>382</v>
      </c>
      <c r="B383" s="28">
        <v>46</v>
      </c>
      <c r="C383" s="28" t="s">
        <v>459</v>
      </c>
      <c r="D383" s="3" t="s">
        <v>465</v>
      </c>
      <c r="E383" s="28" t="s">
        <v>17</v>
      </c>
      <c r="F383" s="28" t="s">
        <v>35</v>
      </c>
      <c r="G383" s="28" t="s">
        <v>753</v>
      </c>
      <c r="H383" s="1"/>
      <c r="I383" s="1">
        <f t="shared" si="18"/>
        <v>1</v>
      </c>
      <c r="J383" s="1">
        <f t="shared" si="19"/>
        <v>0</v>
      </c>
      <c r="M383" s="3">
        <v>0.3</v>
      </c>
      <c r="O383" s="3">
        <f t="shared" si="20"/>
        <v>0</v>
      </c>
      <c r="P383" s="28" t="s">
        <v>117</v>
      </c>
      <c r="Q383" s="28"/>
    </row>
    <row r="384" spans="1:17" ht="16">
      <c r="A384" s="28">
        <v>383</v>
      </c>
      <c r="B384" s="28">
        <v>46</v>
      </c>
      <c r="C384" s="28" t="s">
        <v>459</v>
      </c>
      <c r="D384" s="3" t="s">
        <v>466</v>
      </c>
      <c r="E384" s="28" t="s">
        <v>17</v>
      </c>
      <c r="F384" s="28" t="s">
        <v>35</v>
      </c>
      <c r="G384" s="28" t="s">
        <v>753</v>
      </c>
      <c r="H384" s="1"/>
      <c r="I384" s="1">
        <f t="shared" si="18"/>
        <v>1</v>
      </c>
      <c r="J384" s="1">
        <f t="shared" si="19"/>
        <v>0</v>
      </c>
      <c r="M384" s="3">
        <v>0.3</v>
      </c>
      <c r="O384" s="3">
        <f t="shared" si="20"/>
        <v>0</v>
      </c>
      <c r="P384" s="28" t="s">
        <v>117</v>
      </c>
      <c r="Q384" s="28"/>
    </row>
    <row r="385" spans="1:17" ht="16">
      <c r="A385" s="28">
        <v>384</v>
      </c>
      <c r="B385" s="28">
        <v>46</v>
      </c>
      <c r="C385" s="28" t="s">
        <v>459</v>
      </c>
      <c r="D385" s="3" t="s">
        <v>467</v>
      </c>
      <c r="E385" s="28" t="s">
        <v>17</v>
      </c>
      <c r="F385" s="28" t="s">
        <v>35</v>
      </c>
      <c r="G385" s="28" t="s">
        <v>753</v>
      </c>
      <c r="I385" s="1">
        <f t="shared" si="18"/>
        <v>1</v>
      </c>
      <c r="J385" s="1">
        <f t="shared" si="19"/>
        <v>0</v>
      </c>
      <c r="M385" s="3">
        <v>0.3</v>
      </c>
      <c r="O385" s="3">
        <f t="shared" si="20"/>
        <v>0</v>
      </c>
      <c r="P385" s="28" t="s">
        <v>117</v>
      </c>
      <c r="Q385" s="28"/>
    </row>
    <row r="386" spans="1:17" ht="16">
      <c r="A386" s="28">
        <v>385</v>
      </c>
      <c r="B386" s="28">
        <v>47</v>
      </c>
      <c r="C386" s="28" t="s">
        <v>468</v>
      </c>
      <c r="D386" s="3" t="s">
        <v>469</v>
      </c>
      <c r="E386" s="28" t="s">
        <v>17</v>
      </c>
      <c r="F386" s="28" t="s">
        <v>13</v>
      </c>
      <c r="G386" s="28" t="s">
        <v>753</v>
      </c>
      <c r="H386" s="30"/>
      <c r="I386" s="1">
        <f t="shared" si="18"/>
        <v>1</v>
      </c>
      <c r="J386" s="1">
        <f t="shared" si="19"/>
        <v>0</v>
      </c>
      <c r="M386" s="3">
        <v>0.3</v>
      </c>
      <c r="O386" s="3">
        <f t="shared" si="20"/>
        <v>0</v>
      </c>
      <c r="P386" s="28" t="s">
        <v>117</v>
      </c>
      <c r="Q386" s="28"/>
    </row>
    <row r="387" spans="1:17" ht="16">
      <c r="A387" s="28">
        <v>386</v>
      </c>
      <c r="B387" s="28">
        <v>47</v>
      </c>
      <c r="C387" s="28" t="s">
        <v>468</v>
      </c>
      <c r="D387" s="3" t="s">
        <v>470</v>
      </c>
      <c r="E387" s="28" t="s">
        <v>17</v>
      </c>
      <c r="F387" s="28" t="s">
        <v>13</v>
      </c>
      <c r="G387" s="28" t="s">
        <v>753</v>
      </c>
      <c r="H387" s="30"/>
      <c r="I387" s="1">
        <f t="shared" ref="I387:I450" si="21">IF(E387="India", 1, 0)</f>
        <v>1</v>
      </c>
      <c r="J387" s="1">
        <f t="shared" si="19"/>
        <v>0</v>
      </c>
      <c r="M387" s="3">
        <v>0.3</v>
      </c>
      <c r="O387" s="3">
        <f t="shared" si="20"/>
        <v>0</v>
      </c>
      <c r="P387" s="28" t="s">
        <v>117</v>
      </c>
      <c r="Q387" s="28"/>
    </row>
    <row r="388" spans="1:17" ht="16">
      <c r="A388" s="28">
        <v>387</v>
      </c>
      <c r="B388" s="28">
        <v>47</v>
      </c>
      <c r="C388" s="28" t="s">
        <v>468</v>
      </c>
      <c r="D388" s="3" t="s">
        <v>471</v>
      </c>
      <c r="E388" s="28" t="s">
        <v>17</v>
      </c>
      <c r="F388" s="28" t="s">
        <v>13</v>
      </c>
      <c r="G388" s="28" t="s">
        <v>753</v>
      </c>
      <c r="H388" s="30"/>
      <c r="I388" s="1">
        <f t="shared" si="21"/>
        <v>1</v>
      </c>
      <c r="J388" s="1">
        <f t="shared" si="19"/>
        <v>0</v>
      </c>
      <c r="M388" s="3">
        <v>0.3</v>
      </c>
      <c r="O388" s="3">
        <f t="shared" si="20"/>
        <v>0</v>
      </c>
      <c r="P388" s="28" t="s">
        <v>117</v>
      </c>
      <c r="Q388" s="28"/>
    </row>
    <row r="389" spans="1:17" ht="15" customHeight="1">
      <c r="A389" s="28">
        <v>388</v>
      </c>
      <c r="B389" s="28">
        <v>47</v>
      </c>
      <c r="C389" s="28" t="s">
        <v>468</v>
      </c>
      <c r="D389" s="3" t="s">
        <v>472</v>
      </c>
      <c r="E389" s="28" t="s">
        <v>17</v>
      </c>
      <c r="F389" s="28" t="s">
        <v>13</v>
      </c>
      <c r="G389" s="28" t="s">
        <v>753</v>
      </c>
      <c r="I389" s="1">
        <f t="shared" si="21"/>
        <v>1</v>
      </c>
      <c r="J389" s="1">
        <f t="shared" si="19"/>
        <v>0</v>
      </c>
      <c r="M389" s="3">
        <v>0.3</v>
      </c>
      <c r="O389" s="3">
        <f t="shared" si="20"/>
        <v>0</v>
      </c>
      <c r="P389" s="28" t="s">
        <v>117</v>
      </c>
      <c r="Q389" s="28"/>
    </row>
    <row r="390" spans="1:17" ht="15" customHeight="1">
      <c r="A390" s="28">
        <v>389</v>
      </c>
      <c r="B390" s="28">
        <v>47</v>
      </c>
      <c r="C390" s="28" t="s">
        <v>468</v>
      </c>
      <c r="D390" s="3" t="s">
        <v>337</v>
      </c>
      <c r="E390" s="28" t="s">
        <v>17</v>
      </c>
      <c r="F390" s="28" t="s">
        <v>13</v>
      </c>
      <c r="G390" s="28" t="s">
        <v>753</v>
      </c>
      <c r="I390" s="1">
        <f t="shared" si="21"/>
        <v>1</v>
      </c>
      <c r="J390" s="1">
        <f t="shared" si="19"/>
        <v>0</v>
      </c>
      <c r="M390" s="3">
        <v>0.3</v>
      </c>
      <c r="O390" s="3">
        <f t="shared" si="20"/>
        <v>0</v>
      </c>
      <c r="P390" s="28" t="s">
        <v>117</v>
      </c>
      <c r="Q390" s="28"/>
    </row>
    <row r="391" spans="1:17" ht="16">
      <c r="A391" s="28">
        <v>390</v>
      </c>
      <c r="B391" s="28">
        <v>47</v>
      </c>
      <c r="C391" s="28" t="s">
        <v>468</v>
      </c>
      <c r="D391" s="3" t="s">
        <v>473</v>
      </c>
      <c r="E391" s="28" t="s">
        <v>17</v>
      </c>
      <c r="F391" s="28" t="s">
        <v>13</v>
      </c>
      <c r="G391" s="28" t="s">
        <v>753</v>
      </c>
      <c r="I391" s="1">
        <f t="shared" si="21"/>
        <v>1</v>
      </c>
      <c r="J391" s="1">
        <f t="shared" si="19"/>
        <v>0</v>
      </c>
      <c r="M391" s="3">
        <v>0.3</v>
      </c>
      <c r="O391" s="3">
        <f t="shared" si="20"/>
        <v>0</v>
      </c>
      <c r="P391" s="28" t="s">
        <v>117</v>
      </c>
      <c r="Q391" s="28"/>
    </row>
    <row r="392" spans="1:17" ht="16">
      <c r="A392" s="28">
        <v>391</v>
      </c>
      <c r="B392" s="28">
        <v>47</v>
      </c>
      <c r="C392" s="28" t="s">
        <v>468</v>
      </c>
      <c r="D392" s="3" t="s">
        <v>474</v>
      </c>
      <c r="E392" s="28" t="s">
        <v>17</v>
      </c>
      <c r="F392" s="28" t="s">
        <v>13</v>
      </c>
      <c r="G392" s="28" t="s">
        <v>753</v>
      </c>
      <c r="I392" s="1">
        <f t="shared" si="21"/>
        <v>1</v>
      </c>
      <c r="J392" s="1">
        <f t="shared" si="19"/>
        <v>0</v>
      </c>
      <c r="M392" s="3">
        <v>0.3</v>
      </c>
      <c r="O392" s="3">
        <f t="shared" si="20"/>
        <v>0</v>
      </c>
      <c r="P392" s="28" t="s">
        <v>117</v>
      </c>
      <c r="Q392" s="28"/>
    </row>
    <row r="393" spans="1:17" ht="16">
      <c r="A393" s="28">
        <v>392</v>
      </c>
      <c r="B393" s="28">
        <v>48</v>
      </c>
      <c r="C393" s="28" t="s">
        <v>475</v>
      </c>
      <c r="D393" s="3" t="s">
        <v>476</v>
      </c>
      <c r="E393" s="28" t="s">
        <v>17</v>
      </c>
      <c r="F393" s="28" t="s">
        <v>24</v>
      </c>
      <c r="G393" s="28" t="s">
        <v>753</v>
      </c>
      <c r="I393" s="1">
        <f t="shared" si="21"/>
        <v>1</v>
      </c>
      <c r="J393" s="1">
        <f t="shared" si="19"/>
        <v>0</v>
      </c>
      <c r="M393" s="3">
        <v>0.3</v>
      </c>
      <c r="O393" s="3">
        <f t="shared" si="20"/>
        <v>0</v>
      </c>
      <c r="P393" s="28" t="s">
        <v>117</v>
      </c>
      <c r="Q393" s="28"/>
    </row>
    <row r="394" spans="1:17" ht="16">
      <c r="A394" s="28">
        <v>393</v>
      </c>
      <c r="B394" s="28">
        <v>48</v>
      </c>
      <c r="C394" s="28" t="s">
        <v>475</v>
      </c>
      <c r="D394" s="3" t="s">
        <v>477</v>
      </c>
      <c r="E394" s="28" t="s">
        <v>17</v>
      </c>
      <c r="F394" s="28" t="s">
        <v>24</v>
      </c>
      <c r="G394" s="28" t="s">
        <v>753</v>
      </c>
      <c r="I394" s="1">
        <f t="shared" si="21"/>
        <v>1</v>
      </c>
      <c r="J394" s="1">
        <f t="shared" si="19"/>
        <v>0</v>
      </c>
      <c r="M394" s="3">
        <v>0.3</v>
      </c>
      <c r="O394" s="3">
        <f t="shared" si="20"/>
        <v>0</v>
      </c>
      <c r="P394" s="28" t="s">
        <v>117</v>
      </c>
      <c r="Q394" s="28"/>
    </row>
    <row r="395" spans="1:17" ht="16">
      <c r="A395" s="28">
        <v>394</v>
      </c>
      <c r="B395" s="28">
        <v>48</v>
      </c>
      <c r="C395" s="28" t="s">
        <v>475</v>
      </c>
      <c r="D395" s="3" t="s">
        <v>478</v>
      </c>
      <c r="E395" s="28" t="s">
        <v>17</v>
      </c>
      <c r="F395" s="28" t="s">
        <v>24</v>
      </c>
      <c r="G395" s="28" t="s">
        <v>753</v>
      </c>
      <c r="I395" s="1">
        <f t="shared" si="21"/>
        <v>1</v>
      </c>
      <c r="J395" s="1">
        <f t="shared" si="19"/>
        <v>0</v>
      </c>
      <c r="M395" s="3">
        <v>0.3</v>
      </c>
      <c r="O395" s="3">
        <f t="shared" si="20"/>
        <v>0</v>
      </c>
      <c r="P395" s="28" t="s">
        <v>117</v>
      </c>
      <c r="Q395" s="28"/>
    </row>
    <row r="396" spans="1:17" ht="16">
      <c r="A396" s="28">
        <v>395</v>
      </c>
      <c r="B396" s="28">
        <v>48</v>
      </c>
      <c r="C396" s="28" t="s">
        <v>475</v>
      </c>
      <c r="D396" s="3" t="s">
        <v>479</v>
      </c>
      <c r="E396" s="28" t="s">
        <v>17</v>
      </c>
      <c r="F396" s="28" t="s">
        <v>24</v>
      </c>
      <c r="G396" s="28" t="s">
        <v>753</v>
      </c>
      <c r="I396" s="1">
        <f t="shared" si="21"/>
        <v>1</v>
      </c>
      <c r="J396" s="1">
        <f t="shared" si="19"/>
        <v>0</v>
      </c>
      <c r="M396" s="3">
        <v>0.3</v>
      </c>
      <c r="O396" s="3">
        <f t="shared" si="20"/>
        <v>0</v>
      </c>
      <c r="P396" s="28" t="s">
        <v>117</v>
      </c>
      <c r="Q396" s="28"/>
    </row>
    <row r="397" spans="1:17" ht="16">
      <c r="A397" s="28">
        <v>396</v>
      </c>
      <c r="B397" s="28">
        <v>48</v>
      </c>
      <c r="C397" s="28" t="s">
        <v>475</v>
      </c>
      <c r="D397" s="3" t="s">
        <v>480</v>
      </c>
      <c r="E397" s="28" t="s">
        <v>17</v>
      </c>
      <c r="F397" s="28" t="s">
        <v>24</v>
      </c>
      <c r="G397" s="28" t="s">
        <v>753</v>
      </c>
      <c r="I397" s="1">
        <f t="shared" si="21"/>
        <v>1</v>
      </c>
      <c r="J397" s="1">
        <f t="shared" si="19"/>
        <v>0</v>
      </c>
      <c r="M397" s="3">
        <v>0.3</v>
      </c>
      <c r="O397" s="3">
        <f t="shared" si="20"/>
        <v>0</v>
      </c>
      <c r="P397" s="28" t="s">
        <v>117</v>
      </c>
      <c r="Q397" s="28"/>
    </row>
    <row r="398" spans="1:17" ht="16">
      <c r="A398" s="28">
        <v>397</v>
      </c>
      <c r="B398" s="28">
        <v>48</v>
      </c>
      <c r="C398" s="28" t="s">
        <v>475</v>
      </c>
      <c r="D398" s="3" t="s">
        <v>481</v>
      </c>
      <c r="E398" s="28" t="s">
        <v>17</v>
      </c>
      <c r="F398" s="28" t="s">
        <v>24</v>
      </c>
      <c r="G398" s="28" t="s">
        <v>753</v>
      </c>
      <c r="I398" s="1">
        <f t="shared" si="21"/>
        <v>1</v>
      </c>
      <c r="J398" s="1">
        <f t="shared" si="19"/>
        <v>0</v>
      </c>
      <c r="M398" s="3">
        <v>0.3</v>
      </c>
      <c r="O398" s="3">
        <f t="shared" si="20"/>
        <v>0</v>
      </c>
      <c r="P398" s="28" t="s">
        <v>117</v>
      </c>
      <c r="Q398" s="28"/>
    </row>
    <row r="399" spans="1:17" ht="16">
      <c r="A399" s="28">
        <v>398</v>
      </c>
      <c r="B399" s="28">
        <v>48</v>
      </c>
      <c r="C399" s="28" t="s">
        <v>475</v>
      </c>
      <c r="D399" s="3" t="s">
        <v>482</v>
      </c>
      <c r="E399" s="28" t="s">
        <v>17</v>
      </c>
      <c r="F399" s="28" t="s">
        <v>24</v>
      </c>
      <c r="G399" s="28" t="s">
        <v>753</v>
      </c>
      <c r="I399" s="1">
        <f t="shared" si="21"/>
        <v>1</v>
      </c>
      <c r="J399" s="1">
        <f t="shared" si="19"/>
        <v>0</v>
      </c>
      <c r="M399" s="3">
        <v>0.3</v>
      </c>
      <c r="O399" s="3">
        <f t="shared" si="20"/>
        <v>0</v>
      </c>
      <c r="P399" s="28" t="s">
        <v>117</v>
      </c>
      <c r="Q399" s="28"/>
    </row>
    <row r="400" spans="1:17" ht="16">
      <c r="A400" s="28">
        <v>399</v>
      </c>
      <c r="B400" s="28">
        <v>49</v>
      </c>
      <c r="C400" s="28" t="s">
        <v>483</v>
      </c>
      <c r="D400" s="3" t="s">
        <v>484</v>
      </c>
      <c r="E400" s="28" t="s">
        <v>17</v>
      </c>
      <c r="F400" s="28" t="s">
        <v>24</v>
      </c>
      <c r="G400" s="28" t="s">
        <v>753</v>
      </c>
      <c r="I400" s="1">
        <f t="shared" si="21"/>
        <v>1</v>
      </c>
      <c r="J400" s="1">
        <f t="shared" si="19"/>
        <v>0</v>
      </c>
      <c r="M400" s="3">
        <v>0.3</v>
      </c>
      <c r="O400" s="3">
        <f t="shared" si="20"/>
        <v>0</v>
      </c>
      <c r="P400" s="28" t="s">
        <v>117</v>
      </c>
      <c r="Q400" s="28"/>
    </row>
    <row r="401" spans="1:17" ht="16">
      <c r="A401" s="28">
        <v>400</v>
      </c>
      <c r="B401" s="28">
        <v>49</v>
      </c>
      <c r="C401" s="28" t="s">
        <v>483</v>
      </c>
      <c r="D401" s="3" t="s">
        <v>485</v>
      </c>
      <c r="E401" s="28" t="s">
        <v>17</v>
      </c>
      <c r="F401" s="28" t="s">
        <v>24</v>
      </c>
      <c r="G401" s="28" t="s">
        <v>753</v>
      </c>
      <c r="I401" s="1">
        <f t="shared" si="21"/>
        <v>1</v>
      </c>
      <c r="J401" s="1">
        <f t="shared" si="19"/>
        <v>0</v>
      </c>
      <c r="M401" s="3">
        <v>0.3</v>
      </c>
      <c r="O401" s="3">
        <f t="shared" si="20"/>
        <v>0</v>
      </c>
      <c r="P401" s="28" t="s">
        <v>117</v>
      </c>
      <c r="Q401" s="28"/>
    </row>
    <row r="402" spans="1:17" ht="16">
      <c r="A402" s="28">
        <v>401</v>
      </c>
      <c r="B402" s="28">
        <v>49</v>
      </c>
      <c r="C402" s="28" t="s">
        <v>483</v>
      </c>
      <c r="D402" s="3" t="s">
        <v>486</v>
      </c>
      <c r="E402" s="28" t="s">
        <v>17</v>
      </c>
      <c r="F402" s="28" t="s">
        <v>24</v>
      </c>
      <c r="G402" s="28" t="s">
        <v>753</v>
      </c>
      <c r="I402" s="1">
        <f t="shared" si="21"/>
        <v>1</v>
      </c>
      <c r="J402" s="1">
        <f t="shared" si="19"/>
        <v>0</v>
      </c>
      <c r="M402" s="3">
        <v>0.3</v>
      </c>
      <c r="O402" s="3">
        <f t="shared" si="20"/>
        <v>0</v>
      </c>
      <c r="P402" s="28" t="s">
        <v>117</v>
      </c>
      <c r="Q402" s="28"/>
    </row>
    <row r="403" spans="1:17" ht="16">
      <c r="A403" s="28">
        <v>402</v>
      </c>
      <c r="B403" s="28">
        <v>49</v>
      </c>
      <c r="C403" s="28" t="s">
        <v>483</v>
      </c>
      <c r="D403" s="3" t="s">
        <v>487</v>
      </c>
      <c r="E403" s="28" t="s">
        <v>17</v>
      </c>
      <c r="F403" s="28" t="s">
        <v>24</v>
      </c>
      <c r="G403" s="28" t="s">
        <v>753</v>
      </c>
      <c r="I403" s="1">
        <f t="shared" si="21"/>
        <v>1</v>
      </c>
      <c r="J403" s="1">
        <f t="shared" si="19"/>
        <v>0</v>
      </c>
      <c r="M403" s="3">
        <v>0.3</v>
      </c>
      <c r="O403" s="3">
        <f t="shared" si="20"/>
        <v>0</v>
      </c>
      <c r="P403" s="28" t="s">
        <v>117</v>
      </c>
      <c r="Q403" s="28"/>
    </row>
    <row r="404" spans="1:17" ht="16">
      <c r="A404" s="28">
        <v>403</v>
      </c>
      <c r="B404" s="28">
        <v>49</v>
      </c>
      <c r="C404" s="28" t="s">
        <v>483</v>
      </c>
      <c r="D404" s="3" t="s">
        <v>488</v>
      </c>
      <c r="E404" s="28" t="s">
        <v>17</v>
      </c>
      <c r="F404" s="28" t="s">
        <v>24</v>
      </c>
      <c r="G404" s="28" t="s">
        <v>753</v>
      </c>
      <c r="I404" s="1">
        <f t="shared" si="21"/>
        <v>1</v>
      </c>
      <c r="J404" s="1">
        <f t="shared" si="19"/>
        <v>0</v>
      </c>
      <c r="M404" s="3">
        <v>0.3</v>
      </c>
      <c r="O404" s="3">
        <f t="shared" si="20"/>
        <v>0</v>
      </c>
      <c r="P404" s="28" t="s">
        <v>117</v>
      </c>
      <c r="Q404" s="28"/>
    </row>
    <row r="405" spans="1:17" ht="16">
      <c r="A405" s="28">
        <v>404</v>
      </c>
      <c r="B405" s="28">
        <v>49</v>
      </c>
      <c r="C405" s="28" t="s">
        <v>483</v>
      </c>
      <c r="D405" s="3" t="s">
        <v>424</v>
      </c>
      <c r="E405" s="28" t="s">
        <v>17</v>
      </c>
      <c r="F405" s="28" t="s">
        <v>24</v>
      </c>
      <c r="G405" s="28" t="s">
        <v>753</v>
      </c>
      <c r="I405" s="1">
        <f t="shared" si="21"/>
        <v>1</v>
      </c>
      <c r="J405" s="1">
        <f t="shared" si="19"/>
        <v>0</v>
      </c>
      <c r="M405" s="3">
        <v>0.75</v>
      </c>
      <c r="O405" s="3">
        <f t="shared" si="20"/>
        <v>0</v>
      </c>
      <c r="P405" s="28" t="s">
        <v>117</v>
      </c>
      <c r="Q405" s="28"/>
    </row>
    <row r="406" spans="1:17" ht="16">
      <c r="A406" s="28">
        <v>405</v>
      </c>
      <c r="B406" s="28">
        <v>49</v>
      </c>
      <c r="C406" s="28" t="s">
        <v>483</v>
      </c>
      <c r="D406" s="3" t="s">
        <v>489</v>
      </c>
      <c r="E406" s="28" t="s">
        <v>17</v>
      </c>
      <c r="F406" s="28" t="s">
        <v>24</v>
      </c>
      <c r="G406" s="28" t="s">
        <v>753</v>
      </c>
      <c r="I406" s="1">
        <f t="shared" si="21"/>
        <v>1</v>
      </c>
      <c r="J406" s="1">
        <f t="shared" si="19"/>
        <v>0</v>
      </c>
      <c r="M406" s="3">
        <v>0.75</v>
      </c>
      <c r="O406" s="3">
        <f t="shared" si="20"/>
        <v>0</v>
      </c>
      <c r="P406" s="28" t="s">
        <v>117</v>
      </c>
      <c r="Q406" s="28"/>
    </row>
    <row r="407" spans="1:17" ht="16">
      <c r="A407" s="28">
        <v>406</v>
      </c>
      <c r="B407" s="28">
        <v>50</v>
      </c>
      <c r="C407" s="28" t="s">
        <v>490</v>
      </c>
      <c r="D407" s="3" t="s">
        <v>491</v>
      </c>
      <c r="E407" s="28" t="s">
        <v>48</v>
      </c>
      <c r="F407" s="28" t="s">
        <v>35</v>
      </c>
      <c r="G407" s="28" t="s">
        <v>753</v>
      </c>
      <c r="I407" s="1">
        <f t="shared" si="21"/>
        <v>0</v>
      </c>
      <c r="J407" s="1">
        <f t="shared" si="19"/>
        <v>1</v>
      </c>
      <c r="M407" s="3">
        <v>1.5</v>
      </c>
      <c r="O407" s="3">
        <f t="shared" si="20"/>
        <v>1</v>
      </c>
      <c r="P407" s="28" t="s">
        <v>14</v>
      </c>
      <c r="Q407" s="28"/>
    </row>
    <row r="408" spans="1:17" ht="16">
      <c r="A408" s="28">
        <v>407</v>
      </c>
      <c r="B408" s="28">
        <v>50</v>
      </c>
      <c r="C408" s="28" t="s">
        <v>490</v>
      </c>
      <c r="D408" s="3" t="s">
        <v>492</v>
      </c>
      <c r="E408" s="28" t="s">
        <v>106</v>
      </c>
      <c r="F408" s="28" t="s">
        <v>35</v>
      </c>
      <c r="G408" s="28" t="s">
        <v>753</v>
      </c>
      <c r="I408" s="1">
        <f t="shared" si="21"/>
        <v>0</v>
      </c>
      <c r="J408" s="1">
        <f t="shared" si="19"/>
        <v>1</v>
      </c>
      <c r="M408" s="3">
        <v>0.75</v>
      </c>
      <c r="O408" s="3">
        <f t="shared" si="20"/>
        <v>1</v>
      </c>
      <c r="P408" s="28" t="s">
        <v>14</v>
      </c>
      <c r="Q408" s="28"/>
    </row>
    <row r="409" spans="1:17" ht="16">
      <c r="A409" s="28">
        <v>408</v>
      </c>
      <c r="B409" s="28">
        <v>50</v>
      </c>
      <c r="C409" s="28" t="s">
        <v>490</v>
      </c>
      <c r="D409" s="3" t="s">
        <v>493</v>
      </c>
      <c r="E409" s="28" t="s">
        <v>64</v>
      </c>
      <c r="F409" s="28" t="s">
        <v>35</v>
      </c>
      <c r="G409" s="28" t="s">
        <v>753</v>
      </c>
      <c r="I409" s="1">
        <f t="shared" si="21"/>
        <v>0</v>
      </c>
      <c r="J409" s="1">
        <f t="shared" si="19"/>
        <v>1</v>
      </c>
      <c r="M409" s="3">
        <v>0.75</v>
      </c>
      <c r="O409" s="3">
        <f t="shared" si="20"/>
        <v>1</v>
      </c>
      <c r="P409" s="28" t="s">
        <v>14</v>
      </c>
      <c r="Q409" s="28"/>
    </row>
    <row r="410" spans="1:17" ht="16">
      <c r="A410" s="28">
        <v>409</v>
      </c>
      <c r="B410" s="28">
        <v>50</v>
      </c>
      <c r="C410" s="28" t="s">
        <v>490</v>
      </c>
      <c r="D410" s="3" t="s">
        <v>494</v>
      </c>
      <c r="E410" s="28" t="s">
        <v>44</v>
      </c>
      <c r="F410" s="28" t="s">
        <v>35</v>
      </c>
      <c r="G410" s="28" t="s">
        <v>753</v>
      </c>
      <c r="I410" s="1">
        <f t="shared" si="21"/>
        <v>0</v>
      </c>
      <c r="J410" s="1">
        <f t="shared" si="19"/>
        <v>1</v>
      </c>
      <c r="M410" s="3">
        <v>1.5</v>
      </c>
      <c r="O410" s="3">
        <f t="shared" si="20"/>
        <v>1</v>
      </c>
      <c r="P410" s="28" t="s">
        <v>14</v>
      </c>
      <c r="Q410" s="28"/>
    </row>
    <row r="411" spans="1:17" ht="16">
      <c r="A411" s="28">
        <v>410</v>
      </c>
      <c r="B411" s="28">
        <v>50</v>
      </c>
      <c r="C411" s="28" t="s">
        <v>490</v>
      </c>
      <c r="D411" s="3" t="s">
        <v>495</v>
      </c>
      <c r="E411" s="28" t="s">
        <v>12</v>
      </c>
      <c r="F411" s="28" t="s">
        <v>35</v>
      </c>
      <c r="G411" s="28" t="s">
        <v>753</v>
      </c>
      <c r="I411" s="1">
        <f t="shared" si="21"/>
        <v>0</v>
      </c>
      <c r="J411" s="1">
        <f t="shared" si="19"/>
        <v>1</v>
      </c>
      <c r="M411" s="3">
        <v>0.75</v>
      </c>
      <c r="O411" s="3">
        <f t="shared" si="20"/>
        <v>1</v>
      </c>
      <c r="P411" s="28" t="s">
        <v>14</v>
      </c>
      <c r="Q411" s="28"/>
    </row>
    <row r="412" spans="1:17" ht="16">
      <c r="A412" s="28">
        <v>411</v>
      </c>
      <c r="B412" s="28">
        <v>50</v>
      </c>
      <c r="C412" s="28" t="s">
        <v>490</v>
      </c>
      <c r="D412" s="3" t="s">
        <v>496</v>
      </c>
      <c r="E412" s="28" t="s">
        <v>12</v>
      </c>
      <c r="F412" s="28" t="s">
        <v>35</v>
      </c>
      <c r="G412" s="28" t="s">
        <v>753</v>
      </c>
      <c r="I412" s="1">
        <f t="shared" si="21"/>
        <v>0</v>
      </c>
      <c r="J412" s="1">
        <f t="shared" si="19"/>
        <v>1</v>
      </c>
      <c r="M412" s="3">
        <v>0.75</v>
      </c>
      <c r="O412" s="3">
        <f t="shared" si="20"/>
        <v>1</v>
      </c>
      <c r="P412" s="28" t="s">
        <v>14</v>
      </c>
      <c r="Q412" s="28"/>
    </row>
    <row r="413" spans="1:17" ht="16">
      <c r="A413" s="28">
        <v>412</v>
      </c>
      <c r="B413" s="28">
        <v>50</v>
      </c>
      <c r="C413" s="28" t="s">
        <v>490</v>
      </c>
      <c r="D413" s="3" t="s">
        <v>497</v>
      </c>
      <c r="E413" s="28" t="s">
        <v>106</v>
      </c>
      <c r="F413" s="28" t="s">
        <v>35</v>
      </c>
      <c r="G413" s="28" t="s">
        <v>753</v>
      </c>
      <c r="I413" s="1">
        <f t="shared" si="21"/>
        <v>0</v>
      </c>
      <c r="J413" s="1">
        <f t="shared" si="19"/>
        <v>1</v>
      </c>
      <c r="M413" s="3">
        <v>0.75</v>
      </c>
      <c r="O413" s="3">
        <f t="shared" si="20"/>
        <v>1</v>
      </c>
      <c r="P413" s="28" t="s">
        <v>14</v>
      </c>
      <c r="Q413" s="28"/>
    </row>
    <row r="414" spans="1:17" ht="16">
      <c r="A414" s="28">
        <v>413</v>
      </c>
      <c r="B414" s="28">
        <v>51</v>
      </c>
      <c r="C414" s="28" t="s">
        <v>498</v>
      </c>
      <c r="D414" s="3" t="s">
        <v>499</v>
      </c>
      <c r="E414" s="28" t="s">
        <v>23</v>
      </c>
      <c r="F414" s="28" t="s">
        <v>24</v>
      </c>
      <c r="G414" s="28" t="s">
        <v>753</v>
      </c>
      <c r="I414" s="1">
        <f t="shared" si="21"/>
        <v>0</v>
      </c>
      <c r="J414" s="1">
        <f t="shared" si="19"/>
        <v>1</v>
      </c>
      <c r="M414" s="3">
        <v>0.75</v>
      </c>
      <c r="O414" s="3">
        <f t="shared" si="20"/>
        <v>1</v>
      </c>
      <c r="P414" s="28" t="s">
        <v>14</v>
      </c>
      <c r="Q414" s="28"/>
    </row>
    <row r="415" spans="1:17" ht="16">
      <c r="A415" s="28">
        <v>414</v>
      </c>
      <c r="B415" s="28">
        <v>51</v>
      </c>
      <c r="C415" s="28" t="s">
        <v>498</v>
      </c>
      <c r="D415" s="3" t="s">
        <v>500</v>
      </c>
      <c r="E415" s="28" t="s">
        <v>28</v>
      </c>
      <c r="F415" s="28" t="s">
        <v>24</v>
      </c>
      <c r="G415" s="28" t="s">
        <v>753</v>
      </c>
      <c r="I415" s="1">
        <f t="shared" si="21"/>
        <v>0</v>
      </c>
      <c r="J415" s="1">
        <f t="shared" si="19"/>
        <v>1</v>
      </c>
      <c r="M415" s="3">
        <v>2</v>
      </c>
      <c r="O415" s="3">
        <f t="shared" si="20"/>
        <v>1</v>
      </c>
      <c r="P415" s="28" t="s">
        <v>14</v>
      </c>
      <c r="Q415" s="28"/>
    </row>
    <row r="416" spans="1:17" ht="16">
      <c r="A416" s="28">
        <v>415</v>
      </c>
      <c r="B416" s="28">
        <v>51</v>
      </c>
      <c r="C416" s="28" t="s">
        <v>498</v>
      </c>
      <c r="D416" s="3" t="s">
        <v>501</v>
      </c>
      <c r="E416" s="28" t="s">
        <v>106</v>
      </c>
      <c r="F416" s="28" t="s">
        <v>24</v>
      </c>
      <c r="G416" s="28" t="s">
        <v>753</v>
      </c>
      <c r="I416" s="1">
        <f t="shared" si="21"/>
        <v>0</v>
      </c>
      <c r="J416" s="1">
        <f t="shared" si="19"/>
        <v>1</v>
      </c>
      <c r="M416" s="3">
        <v>1</v>
      </c>
      <c r="O416" s="3">
        <f t="shared" si="20"/>
        <v>1</v>
      </c>
      <c r="P416" s="28" t="s">
        <v>14</v>
      </c>
      <c r="Q416" s="28" t="s">
        <v>30</v>
      </c>
    </row>
    <row r="417" spans="1:17" ht="16">
      <c r="A417" s="28">
        <v>416</v>
      </c>
      <c r="B417" s="28">
        <v>51</v>
      </c>
      <c r="C417" s="28" t="s">
        <v>498</v>
      </c>
      <c r="D417" s="3" t="s">
        <v>502</v>
      </c>
      <c r="E417" s="28" t="s">
        <v>64</v>
      </c>
      <c r="F417" s="28" t="s">
        <v>24</v>
      </c>
      <c r="G417" s="28" t="s">
        <v>753</v>
      </c>
      <c r="I417" s="1">
        <f t="shared" si="21"/>
        <v>0</v>
      </c>
      <c r="J417" s="1">
        <f t="shared" si="19"/>
        <v>1</v>
      </c>
      <c r="M417" s="3">
        <v>1.5</v>
      </c>
      <c r="O417" s="3">
        <f t="shared" si="20"/>
        <v>1</v>
      </c>
      <c r="P417" s="28" t="s">
        <v>14</v>
      </c>
      <c r="Q417" s="28"/>
    </row>
    <row r="418" spans="1:17" ht="16">
      <c r="A418" s="28">
        <v>417</v>
      </c>
      <c r="B418" s="28">
        <v>51</v>
      </c>
      <c r="C418" s="28" t="s">
        <v>498</v>
      </c>
      <c r="D418" s="3" t="s">
        <v>503</v>
      </c>
      <c r="E418" s="28" t="s">
        <v>23</v>
      </c>
      <c r="F418" s="28" t="s">
        <v>24</v>
      </c>
      <c r="G418" s="28" t="s">
        <v>753</v>
      </c>
      <c r="I418" s="1">
        <f t="shared" si="21"/>
        <v>0</v>
      </c>
      <c r="J418" s="1">
        <f t="shared" si="19"/>
        <v>1</v>
      </c>
      <c r="M418" s="3">
        <v>0.75</v>
      </c>
      <c r="O418" s="3">
        <f t="shared" si="20"/>
        <v>1</v>
      </c>
      <c r="P418" s="28" t="s">
        <v>14</v>
      </c>
      <c r="Q418" s="28" t="s">
        <v>21</v>
      </c>
    </row>
    <row r="419" spans="1:17" ht="16">
      <c r="A419" s="28">
        <v>418</v>
      </c>
      <c r="B419" s="28">
        <v>51</v>
      </c>
      <c r="C419" s="28" t="s">
        <v>498</v>
      </c>
      <c r="D419" s="3" t="s">
        <v>504</v>
      </c>
      <c r="E419" s="28" t="s">
        <v>64</v>
      </c>
      <c r="F419" s="28" t="s">
        <v>24</v>
      </c>
      <c r="G419" s="28" t="s">
        <v>753</v>
      </c>
      <c r="I419" s="1">
        <f t="shared" si="21"/>
        <v>0</v>
      </c>
      <c r="J419" s="1">
        <f t="shared" si="19"/>
        <v>1</v>
      </c>
      <c r="M419" s="3">
        <v>0.75</v>
      </c>
      <c r="O419" s="3">
        <f t="shared" si="20"/>
        <v>1</v>
      </c>
      <c r="P419" s="28" t="s">
        <v>14</v>
      </c>
      <c r="Q419" s="28"/>
    </row>
    <row r="420" spans="1:17" ht="16">
      <c r="A420" s="28">
        <v>419</v>
      </c>
      <c r="B420" s="28">
        <v>51</v>
      </c>
      <c r="C420" s="28" t="s">
        <v>498</v>
      </c>
      <c r="D420" s="3" t="s">
        <v>505</v>
      </c>
      <c r="E420" s="28" t="s">
        <v>17</v>
      </c>
      <c r="F420" s="28" t="s">
        <v>24</v>
      </c>
      <c r="G420" s="28" t="s">
        <v>753</v>
      </c>
      <c r="I420" s="1">
        <f t="shared" si="21"/>
        <v>1</v>
      </c>
      <c r="J420" s="1">
        <f t="shared" si="19"/>
        <v>0</v>
      </c>
      <c r="M420" s="3">
        <v>0.3</v>
      </c>
      <c r="O420" s="3">
        <f t="shared" si="20"/>
        <v>1</v>
      </c>
      <c r="P420" s="28" t="s">
        <v>14</v>
      </c>
      <c r="Q420" s="28" t="s">
        <v>19</v>
      </c>
    </row>
    <row r="421" spans="1:17" ht="16">
      <c r="A421" s="28">
        <v>420</v>
      </c>
      <c r="B421" s="28">
        <v>51</v>
      </c>
      <c r="C421" s="28" t="s">
        <v>498</v>
      </c>
      <c r="D421" s="3" t="s">
        <v>506</v>
      </c>
      <c r="E421" s="28" t="s">
        <v>17</v>
      </c>
      <c r="F421" s="28" t="s">
        <v>24</v>
      </c>
      <c r="G421" s="28" t="s">
        <v>753</v>
      </c>
      <c r="I421" s="1">
        <f t="shared" si="21"/>
        <v>1</v>
      </c>
      <c r="J421" s="1">
        <f t="shared" si="19"/>
        <v>0</v>
      </c>
      <c r="M421" s="3">
        <v>0.3</v>
      </c>
      <c r="O421" s="3">
        <f t="shared" si="20"/>
        <v>1</v>
      </c>
      <c r="P421" s="28" t="s">
        <v>14</v>
      </c>
    </row>
    <row r="422" spans="1:17" ht="16">
      <c r="A422" s="28">
        <v>421</v>
      </c>
      <c r="B422" s="28">
        <v>52</v>
      </c>
      <c r="C422" s="28" t="s">
        <v>507</v>
      </c>
      <c r="D422" s="3" t="s">
        <v>508</v>
      </c>
      <c r="E422" s="28" t="s">
        <v>17</v>
      </c>
      <c r="F422" s="28" t="s">
        <v>18</v>
      </c>
      <c r="G422" s="28" t="s">
        <v>753</v>
      </c>
      <c r="I422" s="1">
        <f t="shared" si="21"/>
        <v>1</v>
      </c>
      <c r="J422" s="1">
        <f t="shared" si="19"/>
        <v>0</v>
      </c>
      <c r="M422" s="3">
        <v>0.3</v>
      </c>
      <c r="O422" s="3">
        <f t="shared" si="20"/>
        <v>0</v>
      </c>
      <c r="P422" s="28" t="s">
        <v>117</v>
      </c>
    </row>
    <row r="423" spans="1:17" ht="16">
      <c r="A423" s="28">
        <v>422</v>
      </c>
      <c r="B423" s="28">
        <v>52</v>
      </c>
      <c r="C423" s="28" t="s">
        <v>507</v>
      </c>
      <c r="D423" s="3" t="s">
        <v>509</v>
      </c>
      <c r="E423" s="28" t="s">
        <v>17</v>
      </c>
      <c r="F423" s="28" t="s">
        <v>18</v>
      </c>
      <c r="G423" s="28" t="s">
        <v>753</v>
      </c>
      <c r="I423" s="1">
        <f t="shared" si="21"/>
        <v>1</v>
      </c>
      <c r="J423" s="1">
        <f t="shared" si="19"/>
        <v>0</v>
      </c>
      <c r="M423" s="3">
        <v>0.3</v>
      </c>
      <c r="O423" s="3">
        <f t="shared" si="20"/>
        <v>0</v>
      </c>
      <c r="P423" s="28" t="s">
        <v>117</v>
      </c>
    </row>
    <row r="424" spans="1:17" ht="16">
      <c r="A424" s="28">
        <v>423</v>
      </c>
      <c r="B424" s="28">
        <v>52</v>
      </c>
      <c r="C424" s="28" t="s">
        <v>507</v>
      </c>
      <c r="D424" s="3" t="s">
        <v>510</v>
      </c>
      <c r="E424" s="28" t="s">
        <v>17</v>
      </c>
      <c r="F424" s="28" t="s">
        <v>18</v>
      </c>
      <c r="G424" s="28" t="s">
        <v>753</v>
      </c>
      <c r="I424" s="1">
        <f t="shared" si="21"/>
        <v>1</v>
      </c>
      <c r="J424" s="1">
        <f t="shared" si="19"/>
        <v>0</v>
      </c>
      <c r="M424" s="3">
        <v>0.3</v>
      </c>
      <c r="O424" s="3">
        <f t="shared" si="20"/>
        <v>0</v>
      </c>
      <c r="P424" s="28" t="s">
        <v>117</v>
      </c>
    </row>
    <row r="425" spans="1:17" ht="16">
      <c r="A425" s="28">
        <v>424</v>
      </c>
      <c r="B425" s="28">
        <v>52</v>
      </c>
      <c r="C425" s="28" t="s">
        <v>507</v>
      </c>
      <c r="D425" s="3" t="s">
        <v>511</v>
      </c>
      <c r="E425" s="28" t="s">
        <v>17</v>
      </c>
      <c r="F425" s="28" t="s">
        <v>18</v>
      </c>
      <c r="G425" s="28" t="s">
        <v>753</v>
      </c>
      <c r="I425" s="1">
        <f t="shared" si="21"/>
        <v>1</v>
      </c>
      <c r="J425" s="1">
        <f t="shared" si="19"/>
        <v>0</v>
      </c>
      <c r="M425" s="3">
        <v>0.3</v>
      </c>
      <c r="O425" s="3">
        <f t="shared" si="20"/>
        <v>0</v>
      </c>
      <c r="P425" s="28" t="s">
        <v>117</v>
      </c>
    </row>
    <row r="426" spans="1:17" ht="16">
      <c r="A426" s="28">
        <v>425</v>
      </c>
      <c r="B426" s="28">
        <v>52</v>
      </c>
      <c r="C426" s="28" t="s">
        <v>507</v>
      </c>
      <c r="D426" s="3" t="s">
        <v>512</v>
      </c>
      <c r="E426" s="28" t="s">
        <v>17</v>
      </c>
      <c r="F426" s="28" t="s">
        <v>18</v>
      </c>
      <c r="G426" s="28" t="s">
        <v>753</v>
      </c>
      <c r="I426" s="1">
        <f t="shared" si="21"/>
        <v>1</v>
      </c>
      <c r="J426" s="1">
        <f t="shared" ref="J426:J489" si="22">1-I426</f>
        <v>0</v>
      </c>
      <c r="M426" s="3">
        <v>0.3</v>
      </c>
      <c r="O426" s="3">
        <f t="shared" ref="O426:O489" si="23">IF(P426="Capped", 1, 0)</f>
        <v>0</v>
      </c>
      <c r="P426" s="28" t="s">
        <v>117</v>
      </c>
    </row>
    <row r="427" spans="1:17" ht="16">
      <c r="A427" s="28">
        <v>426</v>
      </c>
      <c r="B427" s="28">
        <v>52</v>
      </c>
      <c r="C427" s="28" t="s">
        <v>507</v>
      </c>
      <c r="D427" s="3" t="s">
        <v>513</v>
      </c>
      <c r="E427" s="28" t="s">
        <v>17</v>
      </c>
      <c r="F427" s="28" t="s">
        <v>18</v>
      </c>
      <c r="G427" s="28" t="s">
        <v>753</v>
      </c>
      <c r="I427" s="1">
        <f t="shared" si="21"/>
        <v>1</v>
      </c>
      <c r="J427" s="1">
        <f t="shared" si="22"/>
        <v>0</v>
      </c>
      <c r="M427" s="3">
        <v>0.3</v>
      </c>
      <c r="O427" s="3">
        <f t="shared" si="23"/>
        <v>0</v>
      </c>
      <c r="P427" s="28" t="s">
        <v>117</v>
      </c>
    </row>
    <row r="428" spans="1:17" ht="16">
      <c r="A428" s="28">
        <v>427</v>
      </c>
      <c r="B428" s="28">
        <v>52</v>
      </c>
      <c r="C428" s="28" t="s">
        <v>507</v>
      </c>
      <c r="D428" s="3" t="s">
        <v>514</v>
      </c>
      <c r="E428" s="28" t="s">
        <v>17</v>
      </c>
      <c r="F428" s="28" t="s">
        <v>18</v>
      </c>
      <c r="G428" s="28" t="s">
        <v>753</v>
      </c>
      <c r="I428" s="1">
        <f t="shared" si="21"/>
        <v>1</v>
      </c>
      <c r="J428" s="1">
        <f t="shared" si="22"/>
        <v>0</v>
      </c>
      <c r="M428" s="3">
        <v>0.3</v>
      </c>
      <c r="O428" s="3">
        <f t="shared" si="23"/>
        <v>0</v>
      </c>
      <c r="P428" s="28" t="s">
        <v>117</v>
      </c>
    </row>
    <row r="429" spans="1:17" ht="16">
      <c r="A429" s="28">
        <v>428</v>
      </c>
      <c r="B429" s="28">
        <v>53</v>
      </c>
      <c r="C429" s="28" t="s">
        <v>515</v>
      </c>
      <c r="D429" s="3" t="s">
        <v>516</v>
      </c>
      <c r="E429" s="28" t="s">
        <v>17</v>
      </c>
      <c r="F429" s="28" t="s">
        <v>35</v>
      </c>
      <c r="G429" s="28" t="s">
        <v>753</v>
      </c>
      <c r="I429" s="1">
        <f t="shared" si="21"/>
        <v>1</v>
      </c>
      <c r="J429" s="1">
        <f t="shared" si="22"/>
        <v>0</v>
      </c>
      <c r="M429" s="3">
        <v>0.3</v>
      </c>
      <c r="O429" s="3">
        <f t="shared" si="23"/>
        <v>0</v>
      </c>
      <c r="P429" s="28" t="s">
        <v>117</v>
      </c>
    </row>
    <row r="430" spans="1:17" ht="16">
      <c r="A430" s="28">
        <v>429</v>
      </c>
      <c r="B430" s="28">
        <v>53</v>
      </c>
      <c r="C430" s="28" t="s">
        <v>515</v>
      </c>
      <c r="D430" s="3" t="s">
        <v>517</v>
      </c>
      <c r="E430" s="28" t="s">
        <v>17</v>
      </c>
      <c r="F430" s="28" t="s">
        <v>35</v>
      </c>
      <c r="G430" s="28" t="s">
        <v>753</v>
      </c>
      <c r="I430" s="1">
        <f t="shared" si="21"/>
        <v>1</v>
      </c>
      <c r="J430" s="1">
        <f t="shared" si="22"/>
        <v>0</v>
      </c>
      <c r="M430" s="3">
        <v>0.3</v>
      </c>
      <c r="O430" s="3">
        <f t="shared" si="23"/>
        <v>0</v>
      </c>
      <c r="P430" s="28" t="s">
        <v>117</v>
      </c>
    </row>
    <row r="431" spans="1:17" ht="16">
      <c r="A431" s="28">
        <v>430</v>
      </c>
      <c r="B431" s="28">
        <v>53</v>
      </c>
      <c r="C431" s="28" t="s">
        <v>515</v>
      </c>
      <c r="D431" s="3" t="s">
        <v>518</v>
      </c>
      <c r="E431" s="28" t="s">
        <v>17</v>
      </c>
      <c r="F431" s="28" t="s">
        <v>35</v>
      </c>
      <c r="G431" s="28" t="s">
        <v>753</v>
      </c>
      <c r="I431" s="1">
        <f t="shared" si="21"/>
        <v>1</v>
      </c>
      <c r="J431" s="1">
        <f t="shared" si="22"/>
        <v>0</v>
      </c>
      <c r="M431" s="3">
        <v>0.3</v>
      </c>
      <c r="O431" s="3">
        <f t="shared" si="23"/>
        <v>0</v>
      </c>
      <c r="P431" s="28" t="s">
        <v>117</v>
      </c>
    </row>
    <row r="432" spans="1:17" ht="16">
      <c r="A432" s="28">
        <v>431</v>
      </c>
      <c r="B432" s="28">
        <v>53</v>
      </c>
      <c r="C432" s="28" t="s">
        <v>515</v>
      </c>
      <c r="D432" s="3" t="s">
        <v>519</v>
      </c>
      <c r="E432" s="28" t="s">
        <v>17</v>
      </c>
      <c r="F432" s="28" t="s">
        <v>35</v>
      </c>
      <c r="G432" s="28" t="s">
        <v>753</v>
      </c>
      <c r="I432" s="1">
        <f t="shared" si="21"/>
        <v>1</v>
      </c>
      <c r="J432" s="1">
        <f t="shared" si="22"/>
        <v>0</v>
      </c>
      <c r="M432" s="3">
        <v>0.3</v>
      </c>
      <c r="O432" s="3">
        <f t="shared" si="23"/>
        <v>0</v>
      </c>
      <c r="P432" s="28" t="s">
        <v>117</v>
      </c>
    </row>
    <row r="433" spans="1:16" ht="16">
      <c r="A433" s="28">
        <v>432</v>
      </c>
      <c r="B433" s="28">
        <v>53</v>
      </c>
      <c r="C433" s="28" t="s">
        <v>515</v>
      </c>
      <c r="D433" s="3" t="s">
        <v>520</v>
      </c>
      <c r="E433" s="28" t="s">
        <v>17</v>
      </c>
      <c r="F433" s="28" t="s">
        <v>35</v>
      </c>
      <c r="G433" s="28" t="s">
        <v>753</v>
      </c>
      <c r="I433" s="1">
        <f t="shared" si="21"/>
        <v>1</v>
      </c>
      <c r="J433" s="1">
        <f t="shared" si="22"/>
        <v>0</v>
      </c>
      <c r="M433" s="3">
        <v>0.3</v>
      </c>
      <c r="O433" s="3">
        <f t="shared" si="23"/>
        <v>0</v>
      </c>
      <c r="P433" s="28" t="s">
        <v>117</v>
      </c>
    </row>
    <row r="434" spans="1:16" ht="16">
      <c r="A434" s="28">
        <v>433</v>
      </c>
      <c r="B434" s="28">
        <v>53</v>
      </c>
      <c r="C434" s="28" t="s">
        <v>515</v>
      </c>
      <c r="D434" s="3" t="s">
        <v>521</v>
      </c>
      <c r="E434" s="28" t="s">
        <v>17</v>
      </c>
      <c r="F434" s="28" t="s">
        <v>35</v>
      </c>
      <c r="G434" s="28" t="s">
        <v>753</v>
      </c>
      <c r="I434" s="1">
        <f t="shared" si="21"/>
        <v>1</v>
      </c>
      <c r="J434" s="1">
        <f t="shared" si="22"/>
        <v>0</v>
      </c>
      <c r="M434" s="3">
        <v>0.3</v>
      </c>
      <c r="O434" s="3">
        <f t="shared" si="23"/>
        <v>0</v>
      </c>
      <c r="P434" s="28" t="s">
        <v>117</v>
      </c>
    </row>
    <row r="435" spans="1:16" ht="16">
      <c r="A435" s="28">
        <v>434</v>
      </c>
      <c r="B435" s="28">
        <v>53</v>
      </c>
      <c r="C435" s="28" t="s">
        <v>515</v>
      </c>
      <c r="D435" s="3" t="s">
        <v>522</v>
      </c>
      <c r="E435" s="28" t="s">
        <v>17</v>
      </c>
      <c r="F435" s="28" t="s">
        <v>35</v>
      </c>
      <c r="G435" s="28" t="s">
        <v>753</v>
      </c>
      <c r="I435" s="1">
        <f t="shared" si="21"/>
        <v>1</v>
      </c>
      <c r="J435" s="1">
        <f t="shared" si="22"/>
        <v>0</v>
      </c>
      <c r="M435" s="3">
        <v>0.3</v>
      </c>
      <c r="O435" s="3">
        <f t="shared" si="23"/>
        <v>0</v>
      </c>
      <c r="P435" s="28" t="s">
        <v>117</v>
      </c>
    </row>
    <row r="436" spans="1:16" ht="16">
      <c r="A436" s="28">
        <v>435</v>
      </c>
      <c r="B436" s="28">
        <v>53</v>
      </c>
      <c r="C436" s="28" t="s">
        <v>515</v>
      </c>
      <c r="D436" s="3" t="s">
        <v>523</v>
      </c>
      <c r="E436" s="28" t="s">
        <v>17</v>
      </c>
      <c r="F436" s="28" t="s">
        <v>35</v>
      </c>
      <c r="G436" s="28" t="s">
        <v>753</v>
      </c>
      <c r="I436" s="1">
        <f t="shared" si="21"/>
        <v>1</v>
      </c>
      <c r="J436" s="1">
        <f t="shared" si="22"/>
        <v>0</v>
      </c>
      <c r="M436" s="3">
        <v>0.3</v>
      </c>
      <c r="O436" s="3">
        <f t="shared" si="23"/>
        <v>0</v>
      </c>
      <c r="P436" s="28" t="s">
        <v>117</v>
      </c>
    </row>
    <row r="437" spans="1:16" ht="16">
      <c r="A437" s="28">
        <v>436</v>
      </c>
      <c r="B437" s="28">
        <v>54</v>
      </c>
      <c r="C437" s="28" t="s">
        <v>525</v>
      </c>
      <c r="D437" s="3" t="s">
        <v>526</v>
      </c>
      <c r="E437" s="28" t="s">
        <v>17</v>
      </c>
      <c r="F437" s="28" t="s">
        <v>13</v>
      </c>
      <c r="G437" s="28" t="s">
        <v>753</v>
      </c>
      <c r="I437" s="1">
        <f t="shared" si="21"/>
        <v>1</v>
      </c>
      <c r="J437" s="1">
        <f t="shared" si="22"/>
        <v>0</v>
      </c>
      <c r="M437" s="3">
        <v>0.3</v>
      </c>
      <c r="O437" s="3">
        <f t="shared" si="23"/>
        <v>0</v>
      </c>
      <c r="P437" s="28" t="s">
        <v>117</v>
      </c>
    </row>
    <row r="438" spans="1:16" ht="16">
      <c r="A438" s="28">
        <v>437</v>
      </c>
      <c r="B438" s="28">
        <v>54</v>
      </c>
      <c r="C438" s="28" t="s">
        <v>525</v>
      </c>
      <c r="D438" s="3" t="s">
        <v>527</v>
      </c>
      <c r="E438" s="28" t="s">
        <v>528</v>
      </c>
      <c r="F438" s="28" t="s">
        <v>13</v>
      </c>
      <c r="G438" s="28" t="s">
        <v>753</v>
      </c>
      <c r="I438" s="1">
        <f t="shared" si="21"/>
        <v>0</v>
      </c>
      <c r="J438" s="1">
        <f t="shared" si="22"/>
        <v>1</v>
      </c>
      <c r="M438" s="3">
        <v>0.3</v>
      </c>
      <c r="O438" s="3">
        <f t="shared" si="23"/>
        <v>0</v>
      </c>
      <c r="P438" s="28" t="s">
        <v>524</v>
      </c>
    </row>
    <row r="439" spans="1:16" ht="16">
      <c r="A439" s="28">
        <v>438</v>
      </c>
      <c r="B439" s="28">
        <v>54</v>
      </c>
      <c r="C439" s="28" t="s">
        <v>525</v>
      </c>
      <c r="D439" s="3" t="s">
        <v>529</v>
      </c>
      <c r="E439" s="28" t="s">
        <v>17</v>
      </c>
      <c r="F439" s="28" t="s">
        <v>13</v>
      </c>
      <c r="G439" s="28" t="s">
        <v>753</v>
      </c>
      <c r="I439" s="1">
        <f t="shared" si="21"/>
        <v>1</v>
      </c>
      <c r="J439" s="1">
        <f t="shared" si="22"/>
        <v>0</v>
      </c>
      <c r="M439" s="3">
        <v>0.3</v>
      </c>
      <c r="O439" s="3">
        <f t="shared" si="23"/>
        <v>0</v>
      </c>
      <c r="P439" s="28" t="s">
        <v>117</v>
      </c>
    </row>
    <row r="440" spans="1:16" ht="16">
      <c r="A440" s="28">
        <v>439</v>
      </c>
      <c r="B440" s="28">
        <v>54</v>
      </c>
      <c r="C440" s="28" t="s">
        <v>525</v>
      </c>
      <c r="D440" s="3" t="s">
        <v>530</v>
      </c>
      <c r="E440" s="28" t="s">
        <v>17</v>
      </c>
      <c r="F440" s="28" t="s">
        <v>13</v>
      </c>
      <c r="G440" s="28" t="s">
        <v>753</v>
      </c>
      <c r="I440" s="1">
        <f t="shared" si="21"/>
        <v>1</v>
      </c>
      <c r="J440" s="1">
        <f t="shared" si="22"/>
        <v>0</v>
      </c>
      <c r="M440" s="3">
        <v>0.3</v>
      </c>
      <c r="O440" s="3">
        <f t="shared" si="23"/>
        <v>0</v>
      </c>
      <c r="P440" s="28" t="s">
        <v>117</v>
      </c>
    </row>
    <row r="441" spans="1:16" ht="16">
      <c r="A441" s="28">
        <v>440</v>
      </c>
      <c r="B441" s="28">
        <v>54</v>
      </c>
      <c r="C441" s="28" t="s">
        <v>525</v>
      </c>
      <c r="D441" s="3" t="s">
        <v>531</v>
      </c>
      <c r="E441" s="28" t="s">
        <v>17</v>
      </c>
      <c r="F441" s="28" t="s">
        <v>13</v>
      </c>
      <c r="G441" s="28" t="s">
        <v>753</v>
      </c>
      <c r="I441" s="1">
        <f t="shared" si="21"/>
        <v>1</v>
      </c>
      <c r="J441" s="1">
        <f t="shared" si="22"/>
        <v>0</v>
      </c>
      <c r="M441" s="3">
        <v>0.3</v>
      </c>
      <c r="O441" s="3">
        <f t="shared" si="23"/>
        <v>0</v>
      </c>
      <c r="P441" s="28" t="s">
        <v>117</v>
      </c>
    </row>
    <row r="442" spans="1:16" ht="16">
      <c r="A442" s="28">
        <v>441</v>
      </c>
      <c r="B442" s="28">
        <v>54</v>
      </c>
      <c r="C442" s="28" t="s">
        <v>525</v>
      </c>
      <c r="D442" s="3" t="s">
        <v>532</v>
      </c>
      <c r="E442" s="28" t="s">
        <v>17</v>
      </c>
      <c r="F442" s="28" t="s">
        <v>13</v>
      </c>
      <c r="G442" s="28" t="s">
        <v>753</v>
      </c>
      <c r="I442" s="1">
        <f t="shared" si="21"/>
        <v>1</v>
      </c>
      <c r="J442" s="1">
        <f t="shared" si="22"/>
        <v>0</v>
      </c>
      <c r="M442" s="3">
        <v>0.3</v>
      </c>
      <c r="O442" s="3">
        <f t="shared" si="23"/>
        <v>0</v>
      </c>
      <c r="P442" s="28" t="s">
        <v>117</v>
      </c>
    </row>
    <row r="443" spans="1:16" ht="16">
      <c r="A443" s="28">
        <v>442</v>
      </c>
      <c r="B443" s="28">
        <v>54</v>
      </c>
      <c r="C443" s="28" t="s">
        <v>525</v>
      </c>
      <c r="D443" s="3" t="s">
        <v>533</v>
      </c>
      <c r="E443" s="28" t="s">
        <v>17</v>
      </c>
      <c r="F443" s="28" t="s">
        <v>13</v>
      </c>
      <c r="G443" s="28" t="s">
        <v>753</v>
      </c>
      <c r="I443" s="1">
        <f t="shared" si="21"/>
        <v>1</v>
      </c>
      <c r="J443" s="1">
        <f t="shared" si="22"/>
        <v>0</v>
      </c>
      <c r="M443" s="3">
        <v>0.3</v>
      </c>
      <c r="O443" s="3">
        <f t="shared" si="23"/>
        <v>0</v>
      </c>
      <c r="P443" s="28" t="s">
        <v>117</v>
      </c>
    </row>
    <row r="444" spans="1:16" ht="16">
      <c r="A444" s="28">
        <v>443</v>
      </c>
      <c r="B444" s="28">
        <v>55</v>
      </c>
      <c r="C444" s="28" t="s">
        <v>534</v>
      </c>
      <c r="D444" s="3" t="s">
        <v>535</v>
      </c>
      <c r="E444" s="28" t="s">
        <v>17</v>
      </c>
      <c r="F444" s="28" t="s">
        <v>24</v>
      </c>
      <c r="G444" s="28" t="s">
        <v>753</v>
      </c>
      <c r="I444" s="1">
        <f t="shared" si="21"/>
        <v>1</v>
      </c>
      <c r="J444" s="1">
        <f t="shared" si="22"/>
        <v>0</v>
      </c>
      <c r="M444" s="3">
        <v>0.3</v>
      </c>
      <c r="O444" s="3">
        <f t="shared" si="23"/>
        <v>0</v>
      </c>
      <c r="P444" s="28" t="s">
        <v>117</v>
      </c>
    </row>
    <row r="445" spans="1:16" ht="16">
      <c r="A445" s="28">
        <v>444</v>
      </c>
      <c r="B445" s="28">
        <v>55</v>
      </c>
      <c r="C445" s="28" t="s">
        <v>534</v>
      </c>
      <c r="D445" s="3" t="s">
        <v>536</v>
      </c>
      <c r="E445" s="28" t="s">
        <v>528</v>
      </c>
      <c r="F445" s="28" t="s">
        <v>24</v>
      </c>
      <c r="G445" s="28" t="s">
        <v>753</v>
      </c>
      <c r="I445" s="1">
        <f t="shared" si="21"/>
        <v>0</v>
      </c>
      <c r="J445" s="1">
        <f t="shared" si="22"/>
        <v>1</v>
      </c>
      <c r="M445" s="3">
        <v>0.3</v>
      </c>
      <c r="O445" s="3">
        <f t="shared" si="23"/>
        <v>0</v>
      </c>
      <c r="P445" s="28" t="s">
        <v>524</v>
      </c>
    </row>
    <row r="446" spans="1:16" ht="16">
      <c r="A446" s="28">
        <v>445</v>
      </c>
      <c r="B446" s="28">
        <v>55</v>
      </c>
      <c r="C446" s="28" t="s">
        <v>534</v>
      </c>
      <c r="D446" s="3" t="s">
        <v>537</v>
      </c>
      <c r="E446" s="28" t="s">
        <v>17</v>
      </c>
      <c r="F446" s="28" t="s">
        <v>24</v>
      </c>
      <c r="G446" s="28" t="s">
        <v>753</v>
      </c>
      <c r="I446" s="1">
        <f t="shared" si="21"/>
        <v>1</v>
      </c>
      <c r="J446" s="1">
        <f t="shared" si="22"/>
        <v>0</v>
      </c>
      <c r="M446" s="3">
        <v>0.3</v>
      </c>
      <c r="O446" s="3">
        <f t="shared" si="23"/>
        <v>0</v>
      </c>
      <c r="P446" s="28" t="s">
        <v>117</v>
      </c>
    </row>
    <row r="447" spans="1:16" ht="16">
      <c r="A447" s="28">
        <v>446</v>
      </c>
      <c r="B447" s="28">
        <v>55</v>
      </c>
      <c r="C447" s="28" t="s">
        <v>534</v>
      </c>
      <c r="D447" s="3" t="s">
        <v>538</v>
      </c>
      <c r="E447" s="28" t="s">
        <v>17</v>
      </c>
      <c r="F447" s="28" t="s">
        <v>24</v>
      </c>
      <c r="G447" s="28" t="s">
        <v>753</v>
      </c>
      <c r="I447" s="1">
        <f t="shared" si="21"/>
        <v>1</v>
      </c>
      <c r="J447" s="1">
        <f t="shared" si="22"/>
        <v>0</v>
      </c>
      <c r="M447" s="3">
        <v>0.3</v>
      </c>
      <c r="O447" s="3">
        <f t="shared" si="23"/>
        <v>0</v>
      </c>
      <c r="P447" s="28" t="s">
        <v>117</v>
      </c>
    </row>
    <row r="448" spans="1:16" ht="16">
      <c r="A448" s="28">
        <v>447</v>
      </c>
      <c r="B448" s="28">
        <v>55</v>
      </c>
      <c r="C448" s="28" t="s">
        <v>534</v>
      </c>
      <c r="D448" s="3" t="s">
        <v>539</v>
      </c>
      <c r="E448" s="28" t="s">
        <v>17</v>
      </c>
      <c r="F448" s="28" t="s">
        <v>24</v>
      </c>
      <c r="G448" s="28" t="s">
        <v>753</v>
      </c>
      <c r="I448" s="1">
        <f t="shared" si="21"/>
        <v>1</v>
      </c>
      <c r="J448" s="1">
        <f t="shared" si="22"/>
        <v>0</v>
      </c>
      <c r="M448" s="3">
        <v>0.3</v>
      </c>
      <c r="O448" s="3">
        <f t="shared" si="23"/>
        <v>0</v>
      </c>
      <c r="P448" s="28" t="s">
        <v>117</v>
      </c>
    </row>
    <row r="449" spans="1:16" ht="16">
      <c r="A449" s="28">
        <v>448</v>
      </c>
      <c r="B449" s="28">
        <v>55</v>
      </c>
      <c r="C449" s="28" t="s">
        <v>534</v>
      </c>
      <c r="D449" s="3" t="s">
        <v>540</v>
      </c>
      <c r="E449" s="28" t="s">
        <v>17</v>
      </c>
      <c r="F449" s="28" t="s">
        <v>24</v>
      </c>
      <c r="G449" s="28" t="s">
        <v>753</v>
      </c>
      <c r="I449" s="1">
        <f t="shared" si="21"/>
        <v>1</v>
      </c>
      <c r="J449" s="1">
        <f t="shared" si="22"/>
        <v>0</v>
      </c>
      <c r="M449" s="3">
        <v>0.75</v>
      </c>
      <c r="O449" s="3">
        <f t="shared" si="23"/>
        <v>0</v>
      </c>
      <c r="P449" s="28" t="s">
        <v>117</v>
      </c>
    </row>
    <row r="450" spans="1:16" ht="16">
      <c r="A450" s="28">
        <v>449</v>
      </c>
      <c r="B450" s="28">
        <v>55</v>
      </c>
      <c r="C450" s="28" t="s">
        <v>534</v>
      </c>
      <c r="D450" s="3" t="s">
        <v>541</v>
      </c>
      <c r="E450" s="28" t="s">
        <v>17</v>
      </c>
      <c r="F450" s="28" t="s">
        <v>24</v>
      </c>
      <c r="G450" s="28" t="s">
        <v>753</v>
      </c>
      <c r="I450" s="1">
        <f t="shared" si="21"/>
        <v>1</v>
      </c>
      <c r="J450" s="1">
        <f t="shared" si="22"/>
        <v>0</v>
      </c>
      <c r="M450" s="3">
        <v>0.75</v>
      </c>
      <c r="O450" s="3">
        <f t="shared" si="23"/>
        <v>0</v>
      </c>
      <c r="P450" s="28" t="s">
        <v>117</v>
      </c>
    </row>
    <row r="451" spans="1:16" ht="16">
      <c r="A451" s="28">
        <v>450</v>
      </c>
      <c r="B451" s="28">
        <v>56</v>
      </c>
      <c r="C451" s="28" t="s">
        <v>542</v>
      </c>
      <c r="D451" s="3" t="s">
        <v>543</v>
      </c>
      <c r="E451" s="28" t="s">
        <v>28</v>
      </c>
      <c r="F451" s="28" t="s">
        <v>35</v>
      </c>
      <c r="G451" s="28" t="s">
        <v>753</v>
      </c>
      <c r="I451" s="1">
        <f t="shared" ref="I451:I514" si="24">IF(E451="India", 1, 0)</f>
        <v>0</v>
      </c>
      <c r="J451" s="1">
        <f t="shared" si="22"/>
        <v>1</v>
      </c>
      <c r="M451" s="3">
        <v>2</v>
      </c>
      <c r="O451" s="3">
        <f t="shared" si="23"/>
        <v>1</v>
      </c>
      <c r="P451" s="28" t="s">
        <v>14</v>
      </c>
    </row>
    <row r="452" spans="1:16" ht="16">
      <c r="A452" s="28">
        <v>451</v>
      </c>
      <c r="B452" s="28">
        <v>56</v>
      </c>
      <c r="C452" s="28" t="s">
        <v>542</v>
      </c>
      <c r="D452" s="3" t="s">
        <v>544</v>
      </c>
      <c r="E452" s="28" t="s">
        <v>106</v>
      </c>
      <c r="F452" s="28" t="s">
        <v>35</v>
      </c>
      <c r="G452" s="28" t="s">
        <v>753</v>
      </c>
      <c r="I452" s="1">
        <f t="shared" si="24"/>
        <v>0</v>
      </c>
      <c r="J452" s="1">
        <f t="shared" si="22"/>
        <v>1</v>
      </c>
      <c r="M452" s="3">
        <v>0.75</v>
      </c>
      <c r="O452" s="3">
        <f t="shared" si="23"/>
        <v>1</v>
      </c>
      <c r="P452" s="28" t="s">
        <v>14</v>
      </c>
    </row>
    <row r="453" spans="1:16" ht="16">
      <c r="A453" s="28">
        <v>452</v>
      </c>
      <c r="B453" s="28">
        <v>56</v>
      </c>
      <c r="C453" s="28" t="s">
        <v>542</v>
      </c>
      <c r="D453" s="3" t="s">
        <v>545</v>
      </c>
      <c r="E453" s="28" t="s">
        <v>44</v>
      </c>
      <c r="F453" s="28" t="s">
        <v>35</v>
      </c>
      <c r="G453" s="28" t="s">
        <v>753</v>
      </c>
      <c r="I453" s="1">
        <f t="shared" si="24"/>
        <v>0</v>
      </c>
      <c r="J453" s="1">
        <f t="shared" si="22"/>
        <v>1</v>
      </c>
      <c r="M453" s="3">
        <v>1.5</v>
      </c>
      <c r="O453" s="3">
        <f t="shared" si="23"/>
        <v>1</v>
      </c>
      <c r="P453" s="28" t="s">
        <v>14</v>
      </c>
    </row>
    <row r="454" spans="1:16" ht="16">
      <c r="A454" s="28">
        <v>453</v>
      </c>
      <c r="B454" s="28">
        <v>56</v>
      </c>
      <c r="C454" s="28" t="s">
        <v>542</v>
      </c>
      <c r="D454" s="3" t="s">
        <v>546</v>
      </c>
      <c r="E454" s="28" t="s">
        <v>48</v>
      </c>
      <c r="F454" s="28" t="s">
        <v>35</v>
      </c>
      <c r="G454" s="28" t="s">
        <v>753</v>
      </c>
      <c r="I454" s="1">
        <f t="shared" si="24"/>
        <v>0</v>
      </c>
      <c r="J454" s="1">
        <f t="shared" si="22"/>
        <v>1</v>
      </c>
      <c r="M454" s="3">
        <v>1.5</v>
      </c>
      <c r="O454" s="3">
        <f t="shared" si="23"/>
        <v>1</v>
      </c>
      <c r="P454" s="28" t="s">
        <v>14</v>
      </c>
    </row>
    <row r="455" spans="1:16" ht="16">
      <c r="A455" s="28">
        <v>454</v>
      </c>
      <c r="B455" s="28">
        <v>56</v>
      </c>
      <c r="C455" s="28" t="s">
        <v>542</v>
      </c>
      <c r="D455" s="3" t="s">
        <v>547</v>
      </c>
      <c r="E455" s="28" t="s">
        <v>64</v>
      </c>
      <c r="F455" s="28" t="s">
        <v>35</v>
      </c>
      <c r="G455" s="28" t="s">
        <v>753</v>
      </c>
      <c r="I455" s="1">
        <f t="shared" si="24"/>
        <v>0</v>
      </c>
      <c r="J455" s="1">
        <f t="shared" si="22"/>
        <v>1</v>
      </c>
      <c r="M455" s="3">
        <v>0.75</v>
      </c>
      <c r="O455" s="3">
        <f t="shared" si="23"/>
        <v>1</v>
      </c>
      <c r="P455" s="28" t="s">
        <v>14</v>
      </c>
    </row>
    <row r="456" spans="1:16" ht="16">
      <c r="A456" s="28">
        <v>455</v>
      </c>
      <c r="B456" s="28">
        <v>56</v>
      </c>
      <c r="C456" s="28" t="s">
        <v>542</v>
      </c>
      <c r="D456" s="3" t="s">
        <v>548</v>
      </c>
      <c r="E456" s="28" t="s">
        <v>28</v>
      </c>
      <c r="F456" s="28" t="s">
        <v>35</v>
      </c>
      <c r="G456" s="28" t="s">
        <v>753</v>
      </c>
      <c r="I456" s="1">
        <f t="shared" si="24"/>
        <v>0</v>
      </c>
      <c r="J456" s="1">
        <f t="shared" si="22"/>
        <v>1</v>
      </c>
      <c r="M456" s="3">
        <v>1</v>
      </c>
      <c r="O456" s="3">
        <f t="shared" si="23"/>
        <v>1</v>
      </c>
      <c r="P456" s="28" t="s">
        <v>14</v>
      </c>
    </row>
    <row r="457" spans="1:16" ht="16">
      <c r="A457" s="28">
        <v>456</v>
      </c>
      <c r="B457" s="28">
        <v>56</v>
      </c>
      <c r="C457" s="28" t="s">
        <v>542</v>
      </c>
      <c r="D457" s="3" t="s">
        <v>549</v>
      </c>
      <c r="E457" s="28" t="s">
        <v>28</v>
      </c>
      <c r="F457" s="28" t="s">
        <v>35</v>
      </c>
      <c r="G457" s="28" t="s">
        <v>753</v>
      </c>
      <c r="I457" s="1">
        <f t="shared" si="24"/>
        <v>0</v>
      </c>
      <c r="J457" s="1">
        <f t="shared" si="22"/>
        <v>1</v>
      </c>
      <c r="M457" s="3">
        <v>0.75</v>
      </c>
      <c r="O457" s="3">
        <f t="shared" si="23"/>
        <v>1</v>
      </c>
      <c r="P457" s="28" t="s">
        <v>14</v>
      </c>
    </row>
    <row r="458" spans="1:16" ht="16">
      <c r="A458" s="28">
        <v>457</v>
      </c>
      <c r="B458" s="28">
        <v>57</v>
      </c>
      <c r="C458" s="28" t="s">
        <v>550</v>
      </c>
      <c r="D458" s="3" t="s">
        <v>551</v>
      </c>
      <c r="E458" s="28" t="s">
        <v>294</v>
      </c>
      <c r="F458" s="28" t="s">
        <v>24</v>
      </c>
      <c r="G458" s="28" t="s">
        <v>753</v>
      </c>
      <c r="I458" s="1">
        <f t="shared" si="24"/>
        <v>0</v>
      </c>
      <c r="J458" s="1">
        <f t="shared" si="22"/>
        <v>1</v>
      </c>
      <c r="M458" s="3">
        <v>1.25</v>
      </c>
      <c r="O458" s="3">
        <f t="shared" si="23"/>
        <v>1</v>
      </c>
      <c r="P458" s="28" t="s">
        <v>14</v>
      </c>
    </row>
    <row r="459" spans="1:16" ht="16">
      <c r="A459" s="28">
        <v>458</v>
      </c>
      <c r="B459" s="28">
        <v>57</v>
      </c>
      <c r="C459" s="28" t="s">
        <v>550</v>
      </c>
      <c r="D459" s="3" t="s">
        <v>552</v>
      </c>
      <c r="E459" s="28" t="s">
        <v>28</v>
      </c>
      <c r="F459" s="28" t="s">
        <v>24</v>
      </c>
      <c r="G459" s="28" t="s">
        <v>753</v>
      </c>
      <c r="I459" s="1">
        <f t="shared" si="24"/>
        <v>0</v>
      </c>
      <c r="J459" s="1">
        <f t="shared" si="22"/>
        <v>1</v>
      </c>
      <c r="M459" s="3">
        <v>1.5</v>
      </c>
      <c r="O459" s="3">
        <f t="shared" si="23"/>
        <v>1</v>
      </c>
      <c r="P459" s="28" t="s">
        <v>14</v>
      </c>
    </row>
    <row r="460" spans="1:16" ht="16">
      <c r="A460" s="28">
        <v>459</v>
      </c>
      <c r="B460" s="28">
        <v>57</v>
      </c>
      <c r="C460" s="28" t="s">
        <v>550</v>
      </c>
      <c r="D460" s="3" t="s">
        <v>553</v>
      </c>
      <c r="E460" s="28" t="s">
        <v>44</v>
      </c>
      <c r="F460" s="28" t="s">
        <v>24</v>
      </c>
      <c r="G460" s="28" t="s">
        <v>753</v>
      </c>
      <c r="I460" s="1">
        <f t="shared" si="24"/>
        <v>0</v>
      </c>
      <c r="J460" s="1">
        <f t="shared" si="22"/>
        <v>1</v>
      </c>
      <c r="M460" s="3">
        <v>1.25</v>
      </c>
      <c r="O460" s="3">
        <f t="shared" si="23"/>
        <v>1</v>
      </c>
      <c r="P460" s="28" t="s">
        <v>14</v>
      </c>
    </row>
    <row r="461" spans="1:16" ht="16">
      <c r="A461" s="28">
        <v>460</v>
      </c>
      <c r="B461" s="28">
        <v>57</v>
      </c>
      <c r="C461" s="28" t="s">
        <v>550</v>
      </c>
      <c r="D461" s="3" t="s">
        <v>554</v>
      </c>
      <c r="E461" s="28" t="s">
        <v>28</v>
      </c>
      <c r="F461" s="28" t="s">
        <v>24</v>
      </c>
      <c r="G461" s="28" t="s">
        <v>753</v>
      </c>
      <c r="I461" s="1">
        <f t="shared" si="24"/>
        <v>0</v>
      </c>
      <c r="J461" s="1">
        <f t="shared" si="22"/>
        <v>1</v>
      </c>
      <c r="M461" s="3">
        <v>0.75</v>
      </c>
      <c r="O461" s="3">
        <f t="shared" si="23"/>
        <v>1</v>
      </c>
      <c r="P461" s="28" t="s">
        <v>14</v>
      </c>
    </row>
    <row r="462" spans="1:16" ht="16">
      <c r="A462" s="28">
        <v>461</v>
      </c>
      <c r="B462" s="28">
        <v>57</v>
      </c>
      <c r="C462" s="28" t="s">
        <v>550</v>
      </c>
      <c r="D462" s="3" t="s">
        <v>555</v>
      </c>
      <c r="E462" s="28" t="s">
        <v>28</v>
      </c>
      <c r="F462" s="28" t="s">
        <v>24</v>
      </c>
      <c r="G462" s="28" t="s">
        <v>753</v>
      </c>
      <c r="I462" s="1">
        <f t="shared" si="24"/>
        <v>0</v>
      </c>
      <c r="J462" s="1">
        <f t="shared" si="22"/>
        <v>1</v>
      </c>
      <c r="M462" s="3">
        <v>1.5</v>
      </c>
      <c r="O462" s="3">
        <f t="shared" si="23"/>
        <v>1</v>
      </c>
      <c r="P462" s="28" t="s">
        <v>14</v>
      </c>
    </row>
    <row r="463" spans="1:16" ht="16">
      <c r="A463" s="28">
        <v>462</v>
      </c>
      <c r="B463" s="28">
        <v>57</v>
      </c>
      <c r="C463" s="28" t="s">
        <v>550</v>
      </c>
      <c r="D463" s="3" t="s">
        <v>556</v>
      </c>
      <c r="E463" s="28" t="s">
        <v>12</v>
      </c>
      <c r="F463" s="28" t="s">
        <v>24</v>
      </c>
      <c r="G463" s="28" t="s">
        <v>753</v>
      </c>
      <c r="I463" s="1">
        <f t="shared" si="24"/>
        <v>0</v>
      </c>
      <c r="J463" s="1">
        <f t="shared" si="22"/>
        <v>1</v>
      </c>
      <c r="M463" s="3">
        <v>0.3</v>
      </c>
      <c r="O463" s="3">
        <f t="shared" si="23"/>
        <v>1</v>
      </c>
      <c r="P463" s="28" t="s">
        <v>14</v>
      </c>
    </row>
    <row r="464" spans="1:16" ht="16">
      <c r="A464" s="28">
        <v>463</v>
      </c>
      <c r="B464" s="28">
        <v>57</v>
      </c>
      <c r="C464" s="28" t="s">
        <v>550</v>
      </c>
      <c r="D464" s="3" t="s">
        <v>557</v>
      </c>
      <c r="E464" s="28" t="s">
        <v>12</v>
      </c>
      <c r="F464" s="28" t="s">
        <v>24</v>
      </c>
      <c r="G464" s="28" t="s">
        <v>753</v>
      </c>
      <c r="I464" s="1">
        <f t="shared" si="24"/>
        <v>0</v>
      </c>
      <c r="J464" s="1">
        <f t="shared" si="22"/>
        <v>1</v>
      </c>
      <c r="M464" s="3">
        <v>0.3</v>
      </c>
      <c r="O464" s="3">
        <f t="shared" si="23"/>
        <v>1</v>
      </c>
      <c r="P464" s="28" t="s">
        <v>14</v>
      </c>
    </row>
    <row r="465" spans="1:16" ht="16">
      <c r="A465" s="28">
        <v>464</v>
      </c>
      <c r="B465" s="28">
        <v>58</v>
      </c>
      <c r="C465" s="28" t="s">
        <v>558</v>
      </c>
      <c r="D465" s="3" t="s">
        <v>559</v>
      </c>
      <c r="E465" s="28" t="s">
        <v>17</v>
      </c>
      <c r="F465" s="28" t="s">
        <v>18</v>
      </c>
      <c r="G465" s="28" t="s">
        <v>753</v>
      </c>
      <c r="I465" s="1">
        <f t="shared" si="24"/>
        <v>1</v>
      </c>
      <c r="J465" s="1">
        <f t="shared" si="22"/>
        <v>0</v>
      </c>
      <c r="M465" s="3">
        <v>0.3</v>
      </c>
      <c r="O465" s="3">
        <f t="shared" si="23"/>
        <v>0</v>
      </c>
      <c r="P465" s="28" t="s">
        <v>117</v>
      </c>
    </row>
    <row r="466" spans="1:16" ht="16">
      <c r="A466" s="28">
        <v>465</v>
      </c>
      <c r="B466" s="28">
        <v>58</v>
      </c>
      <c r="C466" s="28" t="s">
        <v>558</v>
      </c>
      <c r="D466" s="3" t="s">
        <v>560</v>
      </c>
      <c r="E466" s="28" t="s">
        <v>17</v>
      </c>
      <c r="F466" s="28" t="s">
        <v>18</v>
      </c>
      <c r="G466" s="28" t="s">
        <v>753</v>
      </c>
      <c r="I466" s="1">
        <f t="shared" si="24"/>
        <v>1</v>
      </c>
      <c r="J466" s="1">
        <f t="shared" si="22"/>
        <v>0</v>
      </c>
      <c r="M466" s="3">
        <v>0.3</v>
      </c>
      <c r="O466" s="3">
        <f t="shared" si="23"/>
        <v>0</v>
      </c>
      <c r="P466" s="28" t="s">
        <v>117</v>
      </c>
    </row>
    <row r="467" spans="1:16" ht="16">
      <c r="A467" s="28">
        <v>466</v>
      </c>
      <c r="B467" s="28">
        <v>58</v>
      </c>
      <c r="C467" s="28" t="s">
        <v>558</v>
      </c>
      <c r="D467" s="3" t="s">
        <v>561</v>
      </c>
      <c r="E467" s="28" t="s">
        <v>17</v>
      </c>
      <c r="F467" s="28" t="s">
        <v>18</v>
      </c>
      <c r="G467" s="28" t="s">
        <v>753</v>
      </c>
      <c r="I467" s="1">
        <f t="shared" si="24"/>
        <v>1</v>
      </c>
      <c r="J467" s="1">
        <f t="shared" si="22"/>
        <v>0</v>
      </c>
      <c r="M467" s="3">
        <v>0.3</v>
      </c>
      <c r="O467" s="3">
        <f t="shared" si="23"/>
        <v>0</v>
      </c>
      <c r="P467" s="28" t="s">
        <v>117</v>
      </c>
    </row>
    <row r="468" spans="1:16" ht="16">
      <c r="A468" s="28">
        <v>467</v>
      </c>
      <c r="B468" s="28">
        <v>58</v>
      </c>
      <c r="C468" s="28" t="s">
        <v>558</v>
      </c>
      <c r="D468" s="3" t="s">
        <v>562</v>
      </c>
      <c r="E468" s="28" t="s">
        <v>17</v>
      </c>
      <c r="F468" s="28" t="s">
        <v>18</v>
      </c>
      <c r="G468" s="28" t="s">
        <v>753</v>
      </c>
      <c r="I468" s="1">
        <f t="shared" si="24"/>
        <v>1</v>
      </c>
      <c r="J468" s="1">
        <f t="shared" si="22"/>
        <v>0</v>
      </c>
      <c r="M468" s="3">
        <v>0.3</v>
      </c>
      <c r="O468" s="3">
        <f t="shared" si="23"/>
        <v>0</v>
      </c>
      <c r="P468" s="28" t="s">
        <v>117</v>
      </c>
    </row>
    <row r="469" spans="1:16" ht="16">
      <c r="A469" s="28">
        <v>468</v>
      </c>
      <c r="B469" s="28">
        <v>58</v>
      </c>
      <c r="C469" s="28" t="s">
        <v>558</v>
      </c>
      <c r="D469" s="3" t="s">
        <v>563</v>
      </c>
      <c r="E469" s="28" t="s">
        <v>17</v>
      </c>
      <c r="F469" s="28" t="s">
        <v>18</v>
      </c>
      <c r="G469" s="28" t="s">
        <v>753</v>
      </c>
      <c r="I469" s="1">
        <f t="shared" si="24"/>
        <v>1</v>
      </c>
      <c r="J469" s="1">
        <f t="shared" si="22"/>
        <v>0</v>
      </c>
      <c r="M469" s="3">
        <v>0.3</v>
      </c>
      <c r="O469" s="3">
        <f t="shared" si="23"/>
        <v>0</v>
      </c>
      <c r="P469" s="28" t="s">
        <v>117</v>
      </c>
    </row>
    <row r="470" spans="1:16" ht="16">
      <c r="A470" s="28">
        <v>469</v>
      </c>
      <c r="B470" s="28">
        <v>58</v>
      </c>
      <c r="C470" s="28" t="s">
        <v>558</v>
      </c>
      <c r="D470" s="3" t="s">
        <v>564</v>
      </c>
      <c r="E470" s="28" t="s">
        <v>17</v>
      </c>
      <c r="F470" s="28" t="s">
        <v>18</v>
      </c>
      <c r="G470" s="28" t="s">
        <v>753</v>
      </c>
      <c r="I470" s="1">
        <f t="shared" si="24"/>
        <v>1</v>
      </c>
      <c r="J470" s="1">
        <f t="shared" si="22"/>
        <v>0</v>
      </c>
      <c r="M470" s="3">
        <v>0.3</v>
      </c>
      <c r="O470" s="3">
        <f t="shared" si="23"/>
        <v>0</v>
      </c>
      <c r="P470" s="28" t="s">
        <v>117</v>
      </c>
    </row>
    <row r="471" spans="1:16" ht="16">
      <c r="A471" s="28">
        <v>470</v>
      </c>
      <c r="B471" s="28">
        <v>59</v>
      </c>
      <c r="C471" s="28" t="s">
        <v>565</v>
      </c>
      <c r="D471" s="3" t="s">
        <v>566</v>
      </c>
      <c r="E471" s="28" t="s">
        <v>17</v>
      </c>
      <c r="F471" s="28" t="s">
        <v>35</v>
      </c>
      <c r="G471" s="28" t="s">
        <v>753</v>
      </c>
      <c r="I471" s="1">
        <f t="shared" si="24"/>
        <v>1</v>
      </c>
      <c r="J471" s="1">
        <f t="shared" si="22"/>
        <v>0</v>
      </c>
      <c r="M471" s="3">
        <v>0.3</v>
      </c>
      <c r="O471" s="3">
        <f t="shared" si="23"/>
        <v>0</v>
      </c>
      <c r="P471" s="28" t="s">
        <v>117</v>
      </c>
    </row>
    <row r="472" spans="1:16" ht="16">
      <c r="A472" s="28">
        <v>471</v>
      </c>
      <c r="B472" s="28">
        <v>59</v>
      </c>
      <c r="C472" s="28" t="s">
        <v>565</v>
      </c>
      <c r="D472" s="3" t="s">
        <v>567</v>
      </c>
      <c r="E472" s="28" t="s">
        <v>17</v>
      </c>
      <c r="F472" s="28" t="s">
        <v>35</v>
      </c>
      <c r="G472" s="28" t="s">
        <v>753</v>
      </c>
      <c r="I472" s="1">
        <f t="shared" si="24"/>
        <v>1</v>
      </c>
      <c r="J472" s="1">
        <f t="shared" si="22"/>
        <v>0</v>
      </c>
      <c r="M472" s="3">
        <v>0.3</v>
      </c>
      <c r="O472" s="3">
        <f t="shared" si="23"/>
        <v>0</v>
      </c>
      <c r="P472" s="28" t="s">
        <v>117</v>
      </c>
    </row>
    <row r="473" spans="1:16" ht="16">
      <c r="A473" s="28">
        <v>472</v>
      </c>
      <c r="B473" s="28">
        <v>59</v>
      </c>
      <c r="C473" s="28" t="s">
        <v>565</v>
      </c>
      <c r="D473" s="3" t="s">
        <v>568</v>
      </c>
      <c r="E473" s="28" t="s">
        <v>17</v>
      </c>
      <c r="F473" s="28" t="s">
        <v>35</v>
      </c>
      <c r="G473" s="28" t="s">
        <v>753</v>
      </c>
      <c r="I473" s="1">
        <f t="shared" si="24"/>
        <v>1</v>
      </c>
      <c r="J473" s="1">
        <f t="shared" si="22"/>
        <v>0</v>
      </c>
      <c r="M473" s="3">
        <v>0.3</v>
      </c>
      <c r="O473" s="3">
        <f t="shared" si="23"/>
        <v>0</v>
      </c>
      <c r="P473" s="28" t="s">
        <v>117</v>
      </c>
    </row>
    <row r="474" spans="1:16" ht="16">
      <c r="A474" s="28">
        <v>473</v>
      </c>
      <c r="B474" s="28">
        <v>59</v>
      </c>
      <c r="C474" s="28" t="s">
        <v>565</v>
      </c>
      <c r="D474" s="3" t="s">
        <v>569</v>
      </c>
      <c r="E474" s="28" t="s">
        <v>17</v>
      </c>
      <c r="F474" s="28" t="s">
        <v>35</v>
      </c>
      <c r="G474" s="28" t="s">
        <v>753</v>
      </c>
      <c r="I474" s="1">
        <f t="shared" si="24"/>
        <v>1</v>
      </c>
      <c r="J474" s="1">
        <f t="shared" si="22"/>
        <v>0</v>
      </c>
      <c r="M474" s="3">
        <v>0.3</v>
      </c>
      <c r="O474" s="3">
        <f t="shared" si="23"/>
        <v>0</v>
      </c>
      <c r="P474" s="28" t="s">
        <v>117</v>
      </c>
    </row>
    <row r="475" spans="1:16" ht="16">
      <c r="A475" s="28">
        <v>474</v>
      </c>
      <c r="B475" s="28">
        <v>59</v>
      </c>
      <c r="C475" s="28" t="s">
        <v>565</v>
      </c>
      <c r="D475" s="3" t="s">
        <v>570</v>
      </c>
      <c r="E475" s="28" t="s">
        <v>17</v>
      </c>
      <c r="F475" s="28" t="s">
        <v>35</v>
      </c>
      <c r="G475" s="28" t="s">
        <v>753</v>
      </c>
      <c r="I475" s="1">
        <f t="shared" si="24"/>
        <v>1</v>
      </c>
      <c r="J475" s="1">
        <f t="shared" si="22"/>
        <v>0</v>
      </c>
      <c r="M475" s="3">
        <v>0.3</v>
      </c>
      <c r="O475" s="3">
        <f t="shared" si="23"/>
        <v>0</v>
      </c>
      <c r="P475" s="28" t="s">
        <v>117</v>
      </c>
    </row>
    <row r="476" spans="1:16" ht="16">
      <c r="A476" s="28">
        <v>475</v>
      </c>
      <c r="B476" s="28">
        <v>59</v>
      </c>
      <c r="C476" s="28" t="s">
        <v>565</v>
      </c>
      <c r="D476" s="3" t="s">
        <v>571</v>
      </c>
      <c r="E476" s="28" t="s">
        <v>17</v>
      </c>
      <c r="F476" s="28" t="s">
        <v>35</v>
      </c>
      <c r="G476" s="28" t="s">
        <v>753</v>
      </c>
      <c r="I476" s="1">
        <f t="shared" si="24"/>
        <v>1</v>
      </c>
      <c r="J476" s="1">
        <f t="shared" si="22"/>
        <v>0</v>
      </c>
      <c r="M476" s="3">
        <v>0.3</v>
      </c>
      <c r="O476" s="3">
        <f t="shared" si="23"/>
        <v>0</v>
      </c>
      <c r="P476" s="28" t="s">
        <v>117</v>
      </c>
    </row>
    <row r="477" spans="1:16" ht="16">
      <c r="A477" s="28">
        <v>476</v>
      </c>
      <c r="B477" s="28">
        <v>59</v>
      </c>
      <c r="C477" s="28" t="s">
        <v>565</v>
      </c>
      <c r="D477" s="3" t="s">
        <v>572</v>
      </c>
      <c r="E477" s="28" t="s">
        <v>17</v>
      </c>
      <c r="F477" s="28" t="s">
        <v>35</v>
      </c>
      <c r="G477" s="28" t="s">
        <v>753</v>
      </c>
      <c r="I477" s="1">
        <f t="shared" si="24"/>
        <v>1</v>
      </c>
      <c r="J477" s="1">
        <f t="shared" si="22"/>
        <v>0</v>
      </c>
      <c r="M477" s="3">
        <v>0.3</v>
      </c>
      <c r="O477" s="3">
        <f t="shared" si="23"/>
        <v>0</v>
      </c>
      <c r="P477" s="28" t="s">
        <v>117</v>
      </c>
    </row>
    <row r="478" spans="1:16" ht="16">
      <c r="A478" s="28">
        <v>477</v>
      </c>
      <c r="B478" s="28">
        <v>59</v>
      </c>
      <c r="C478" s="28" t="s">
        <v>565</v>
      </c>
      <c r="D478" s="3" t="s">
        <v>573</v>
      </c>
      <c r="E478" s="28" t="s">
        <v>17</v>
      </c>
      <c r="F478" s="28" t="s">
        <v>35</v>
      </c>
      <c r="G478" s="28" t="s">
        <v>753</v>
      </c>
      <c r="I478" s="1">
        <f t="shared" si="24"/>
        <v>1</v>
      </c>
      <c r="J478" s="1">
        <f t="shared" si="22"/>
        <v>0</v>
      </c>
      <c r="M478" s="3">
        <v>0.3</v>
      </c>
      <c r="O478" s="3">
        <f t="shared" si="23"/>
        <v>0</v>
      </c>
      <c r="P478" s="28" t="s">
        <v>117</v>
      </c>
    </row>
    <row r="479" spans="1:16" ht="16">
      <c r="A479" s="28">
        <v>478</v>
      </c>
      <c r="B479" s="28">
        <v>60</v>
      </c>
      <c r="C479" s="28" t="s">
        <v>574</v>
      </c>
      <c r="D479" s="3" t="s">
        <v>575</v>
      </c>
      <c r="E479" s="28" t="s">
        <v>17</v>
      </c>
      <c r="F479" s="28" t="s">
        <v>24</v>
      </c>
      <c r="G479" s="28" t="s">
        <v>753</v>
      </c>
      <c r="I479" s="1">
        <f t="shared" si="24"/>
        <v>1</v>
      </c>
      <c r="J479" s="1">
        <f t="shared" si="22"/>
        <v>0</v>
      </c>
      <c r="M479" s="3">
        <v>0.3</v>
      </c>
      <c r="O479" s="3">
        <f t="shared" si="23"/>
        <v>0</v>
      </c>
      <c r="P479" s="28" t="s">
        <v>117</v>
      </c>
    </row>
    <row r="480" spans="1:16" ht="16">
      <c r="A480" s="28">
        <v>479</v>
      </c>
      <c r="B480" s="28">
        <v>60</v>
      </c>
      <c r="C480" s="28" t="s">
        <v>574</v>
      </c>
      <c r="D480" s="3" t="s">
        <v>576</v>
      </c>
      <c r="E480" s="28" t="s">
        <v>17</v>
      </c>
      <c r="F480" s="28" t="s">
        <v>24</v>
      </c>
      <c r="G480" s="28" t="s">
        <v>753</v>
      </c>
      <c r="I480" s="1">
        <f t="shared" si="24"/>
        <v>1</v>
      </c>
      <c r="J480" s="1">
        <f t="shared" si="22"/>
        <v>0</v>
      </c>
      <c r="M480" s="3">
        <v>0.4</v>
      </c>
      <c r="O480" s="3">
        <f t="shared" si="23"/>
        <v>0</v>
      </c>
      <c r="P480" s="28" t="s">
        <v>117</v>
      </c>
    </row>
    <row r="481" spans="1:16" ht="16">
      <c r="A481" s="28">
        <v>480</v>
      </c>
      <c r="B481" s="28">
        <v>60</v>
      </c>
      <c r="C481" s="28" t="s">
        <v>574</v>
      </c>
      <c r="D481" s="3" t="s">
        <v>577</v>
      </c>
      <c r="E481" s="28" t="s">
        <v>17</v>
      </c>
      <c r="F481" s="28" t="s">
        <v>24</v>
      </c>
      <c r="G481" s="28" t="s">
        <v>753</v>
      </c>
      <c r="I481" s="1">
        <f t="shared" si="24"/>
        <v>1</v>
      </c>
      <c r="J481" s="1">
        <f t="shared" si="22"/>
        <v>0</v>
      </c>
      <c r="M481" s="3">
        <v>0.3</v>
      </c>
      <c r="O481" s="3">
        <f t="shared" si="23"/>
        <v>0</v>
      </c>
      <c r="P481" s="28" t="s">
        <v>117</v>
      </c>
    </row>
    <row r="482" spans="1:16" ht="16">
      <c r="A482" s="28">
        <v>481</v>
      </c>
      <c r="B482" s="28">
        <v>60</v>
      </c>
      <c r="C482" s="28" t="s">
        <v>574</v>
      </c>
      <c r="D482" s="3" t="s">
        <v>578</v>
      </c>
      <c r="E482" s="28" t="s">
        <v>17</v>
      </c>
      <c r="F482" s="28" t="s">
        <v>24</v>
      </c>
      <c r="G482" s="28" t="s">
        <v>753</v>
      </c>
      <c r="I482" s="1">
        <f t="shared" si="24"/>
        <v>1</v>
      </c>
      <c r="J482" s="1">
        <f t="shared" si="22"/>
        <v>0</v>
      </c>
      <c r="M482" s="3">
        <v>0.3</v>
      </c>
      <c r="O482" s="3">
        <f t="shared" si="23"/>
        <v>0</v>
      </c>
      <c r="P482" s="28" t="s">
        <v>117</v>
      </c>
    </row>
    <row r="483" spans="1:16" ht="16">
      <c r="A483" s="28">
        <v>482</v>
      </c>
      <c r="B483" s="28">
        <v>60</v>
      </c>
      <c r="C483" s="28" t="s">
        <v>574</v>
      </c>
      <c r="D483" s="3" t="s">
        <v>579</v>
      </c>
      <c r="E483" s="28" t="s">
        <v>17</v>
      </c>
      <c r="F483" s="28" t="s">
        <v>24</v>
      </c>
      <c r="G483" s="28" t="s">
        <v>753</v>
      </c>
      <c r="I483" s="1">
        <f t="shared" si="24"/>
        <v>1</v>
      </c>
      <c r="J483" s="1">
        <f t="shared" si="22"/>
        <v>0</v>
      </c>
      <c r="M483" s="3">
        <v>0.3</v>
      </c>
      <c r="O483" s="3">
        <f t="shared" si="23"/>
        <v>0</v>
      </c>
      <c r="P483" s="28" t="s">
        <v>117</v>
      </c>
    </row>
    <row r="484" spans="1:16" ht="16">
      <c r="A484" s="28">
        <v>483</v>
      </c>
      <c r="B484" s="28">
        <v>60</v>
      </c>
      <c r="C484" s="28" t="s">
        <v>574</v>
      </c>
      <c r="D484" s="3" t="s">
        <v>580</v>
      </c>
      <c r="E484" s="28" t="s">
        <v>17</v>
      </c>
      <c r="F484" s="28" t="s">
        <v>24</v>
      </c>
      <c r="G484" s="28" t="s">
        <v>753</v>
      </c>
      <c r="I484" s="1">
        <f t="shared" si="24"/>
        <v>1</v>
      </c>
      <c r="J484" s="1">
        <f t="shared" si="22"/>
        <v>0</v>
      </c>
      <c r="M484" s="3">
        <v>0.75</v>
      </c>
      <c r="O484" s="3">
        <f t="shared" si="23"/>
        <v>0</v>
      </c>
      <c r="P484" s="28" t="s">
        <v>117</v>
      </c>
    </row>
    <row r="485" spans="1:16" ht="16">
      <c r="A485" s="28">
        <v>484</v>
      </c>
      <c r="B485" s="28">
        <v>60</v>
      </c>
      <c r="C485" s="28" t="s">
        <v>574</v>
      </c>
      <c r="D485" s="3" t="s">
        <v>581</v>
      </c>
      <c r="E485" s="28" t="s">
        <v>17</v>
      </c>
      <c r="F485" s="28" t="s">
        <v>24</v>
      </c>
      <c r="G485" s="28" t="s">
        <v>753</v>
      </c>
      <c r="I485" s="1">
        <f t="shared" si="24"/>
        <v>1</v>
      </c>
      <c r="J485" s="1">
        <f t="shared" si="22"/>
        <v>0</v>
      </c>
      <c r="M485" s="3">
        <v>1</v>
      </c>
      <c r="O485" s="3">
        <f t="shared" si="23"/>
        <v>0</v>
      </c>
      <c r="P485" s="28" t="s">
        <v>117</v>
      </c>
    </row>
    <row r="486" spans="1:16" ht="16">
      <c r="A486" s="28">
        <v>485</v>
      </c>
      <c r="B486" s="28">
        <v>61</v>
      </c>
      <c r="C486" s="28" t="s">
        <v>582</v>
      </c>
      <c r="D486" s="3" t="s">
        <v>583</v>
      </c>
      <c r="E486" s="28" t="s">
        <v>64</v>
      </c>
      <c r="F486" s="28" t="s">
        <v>35</v>
      </c>
      <c r="G486" s="28" t="s">
        <v>753</v>
      </c>
      <c r="I486" s="1">
        <f t="shared" si="24"/>
        <v>0</v>
      </c>
      <c r="J486" s="1">
        <f t="shared" si="22"/>
        <v>1</v>
      </c>
      <c r="M486" s="3">
        <v>1</v>
      </c>
      <c r="O486" s="3">
        <f t="shared" si="23"/>
        <v>1</v>
      </c>
      <c r="P486" s="28" t="s">
        <v>14</v>
      </c>
    </row>
    <row r="487" spans="1:16" ht="16">
      <c r="A487" s="28">
        <v>486</v>
      </c>
      <c r="B487" s="28">
        <v>61</v>
      </c>
      <c r="C487" s="28" t="s">
        <v>582</v>
      </c>
      <c r="D487" s="3" t="s">
        <v>584</v>
      </c>
      <c r="E487" s="28" t="s">
        <v>28</v>
      </c>
      <c r="F487" s="28" t="s">
        <v>35</v>
      </c>
      <c r="G487" s="28" t="s">
        <v>753</v>
      </c>
      <c r="I487" s="1">
        <f t="shared" si="24"/>
        <v>0</v>
      </c>
      <c r="J487" s="1">
        <f t="shared" si="22"/>
        <v>1</v>
      </c>
      <c r="M487" s="3">
        <v>1</v>
      </c>
      <c r="O487" s="3">
        <f t="shared" si="23"/>
        <v>1</v>
      </c>
      <c r="P487" s="28" t="s">
        <v>14</v>
      </c>
    </row>
    <row r="488" spans="1:16" ht="16">
      <c r="A488" s="28">
        <v>487</v>
      </c>
      <c r="B488" s="28">
        <v>61</v>
      </c>
      <c r="C488" s="28" t="s">
        <v>582</v>
      </c>
      <c r="D488" s="3" t="s">
        <v>585</v>
      </c>
      <c r="E488" s="28" t="s">
        <v>294</v>
      </c>
      <c r="F488" s="28" t="s">
        <v>35</v>
      </c>
      <c r="G488" s="28" t="s">
        <v>753</v>
      </c>
      <c r="I488" s="1">
        <f t="shared" si="24"/>
        <v>0</v>
      </c>
      <c r="J488" s="1">
        <f t="shared" si="22"/>
        <v>1</v>
      </c>
      <c r="M488" s="3">
        <v>0.75</v>
      </c>
      <c r="O488" s="3">
        <f t="shared" si="23"/>
        <v>1</v>
      </c>
      <c r="P488" s="28" t="s">
        <v>14</v>
      </c>
    </row>
    <row r="489" spans="1:16" ht="16">
      <c r="A489" s="28">
        <v>488</v>
      </c>
      <c r="B489" s="28">
        <v>61</v>
      </c>
      <c r="C489" s="28" t="s">
        <v>582</v>
      </c>
      <c r="D489" s="3" t="s">
        <v>586</v>
      </c>
      <c r="E489" s="28" t="s">
        <v>294</v>
      </c>
      <c r="F489" s="28" t="s">
        <v>35</v>
      </c>
      <c r="G489" s="28" t="s">
        <v>753</v>
      </c>
      <c r="I489" s="1">
        <f t="shared" si="24"/>
        <v>0</v>
      </c>
      <c r="J489" s="1">
        <f t="shared" si="22"/>
        <v>1</v>
      </c>
      <c r="M489" s="3">
        <v>0.75</v>
      </c>
      <c r="O489" s="3">
        <f t="shared" si="23"/>
        <v>1</v>
      </c>
      <c r="P489" s="28" t="s">
        <v>14</v>
      </c>
    </row>
    <row r="490" spans="1:16" ht="16">
      <c r="A490" s="28">
        <v>489</v>
      </c>
      <c r="B490" s="28">
        <v>61</v>
      </c>
      <c r="C490" s="28" t="s">
        <v>582</v>
      </c>
      <c r="D490" s="3" t="s">
        <v>587</v>
      </c>
      <c r="E490" s="28" t="s">
        <v>23</v>
      </c>
      <c r="F490" s="28" t="s">
        <v>35</v>
      </c>
      <c r="G490" s="28" t="s">
        <v>753</v>
      </c>
      <c r="I490" s="1">
        <f t="shared" si="24"/>
        <v>0</v>
      </c>
      <c r="J490" s="1">
        <f t="shared" ref="J490:J553" si="25">1-I490</f>
        <v>1</v>
      </c>
      <c r="M490" s="3">
        <v>0.75</v>
      </c>
      <c r="O490" s="3">
        <f t="shared" ref="O490:O553" si="26">IF(P490="Capped", 1, 0)</f>
        <v>1</v>
      </c>
      <c r="P490" s="28" t="s">
        <v>14</v>
      </c>
    </row>
    <row r="491" spans="1:16" ht="16">
      <c r="A491" s="28">
        <v>490</v>
      </c>
      <c r="B491" s="28">
        <v>61</v>
      </c>
      <c r="C491" s="28" t="s">
        <v>582</v>
      </c>
      <c r="D491" s="3" t="s">
        <v>588</v>
      </c>
      <c r="E491" s="28" t="s">
        <v>23</v>
      </c>
      <c r="F491" s="28" t="s">
        <v>35</v>
      </c>
      <c r="G491" s="28" t="s">
        <v>753</v>
      </c>
      <c r="I491" s="1">
        <f t="shared" si="24"/>
        <v>0</v>
      </c>
      <c r="J491" s="1">
        <f t="shared" si="25"/>
        <v>1</v>
      </c>
      <c r="M491" s="3">
        <v>0.75</v>
      </c>
      <c r="O491" s="3">
        <f t="shared" si="26"/>
        <v>1</v>
      </c>
      <c r="P491" s="28" t="s">
        <v>14</v>
      </c>
    </row>
    <row r="492" spans="1:16" ht="16">
      <c r="A492" s="28">
        <v>491</v>
      </c>
      <c r="B492" s="28">
        <v>61</v>
      </c>
      <c r="C492" s="28" t="s">
        <v>582</v>
      </c>
      <c r="D492" s="3" t="s">
        <v>589</v>
      </c>
      <c r="E492" s="28" t="s">
        <v>106</v>
      </c>
      <c r="F492" s="28" t="s">
        <v>35</v>
      </c>
      <c r="G492" s="28" t="s">
        <v>753</v>
      </c>
      <c r="I492" s="1">
        <f t="shared" si="24"/>
        <v>0</v>
      </c>
      <c r="J492" s="1">
        <f t="shared" si="25"/>
        <v>1</v>
      </c>
      <c r="M492" s="3">
        <v>0.75</v>
      </c>
      <c r="O492" s="3">
        <f t="shared" si="26"/>
        <v>1</v>
      </c>
      <c r="P492" s="28" t="s">
        <v>14</v>
      </c>
    </row>
    <row r="493" spans="1:16" ht="16">
      <c r="A493" s="28">
        <v>492</v>
      </c>
      <c r="B493" s="28">
        <v>62</v>
      </c>
      <c r="C493" s="28" t="s">
        <v>590</v>
      </c>
      <c r="D493" s="3" t="s">
        <v>591</v>
      </c>
      <c r="E493" s="28" t="s">
        <v>294</v>
      </c>
      <c r="F493" s="28" t="s">
        <v>24</v>
      </c>
      <c r="G493" s="28" t="s">
        <v>753</v>
      </c>
      <c r="I493" s="1">
        <f t="shared" si="24"/>
        <v>0</v>
      </c>
      <c r="J493" s="1">
        <f t="shared" si="25"/>
        <v>1</v>
      </c>
      <c r="M493" s="3">
        <v>1.5</v>
      </c>
      <c r="O493" s="3">
        <f t="shared" si="26"/>
        <v>1</v>
      </c>
      <c r="P493" s="28" t="s">
        <v>14</v>
      </c>
    </row>
    <row r="494" spans="1:16" ht="16">
      <c r="A494" s="28">
        <v>493</v>
      </c>
      <c r="B494" s="28">
        <v>62</v>
      </c>
      <c r="C494" s="28" t="s">
        <v>590</v>
      </c>
      <c r="D494" s="3" t="s">
        <v>592</v>
      </c>
      <c r="E494" s="28" t="s">
        <v>364</v>
      </c>
      <c r="F494" s="28" t="s">
        <v>24</v>
      </c>
      <c r="G494" s="28" t="s">
        <v>753</v>
      </c>
      <c r="I494" s="1">
        <f t="shared" si="24"/>
        <v>0</v>
      </c>
      <c r="J494" s="1">
        <f t="shared" si="25"/>
        <v>1</v>
      </c>
      <c r="M494" s="3">
        <v>0.75</v>
      </c>
      <c r="O494" s="3">
        <f t="shared" si="26"/>
        <v>1</v>
      </c>
      <c r="P494" s="28" t="s">
        <v>14</v>
      </c>
    </row>
    <row r="495" spans="1:16" ht="16">
      <c r="A495" s="28">
        <v>494</v>
      </c>
      <c r="B495" s="28">
        <v>62</v>
      </c>
      <c r="C495" s="28" t="s">
        <v>590</v>
      </c>
      <c r="D495" s="3" t="s">
        <v>593</v>
      </c>
      <c r="E495" s="28" t="s">
        <v>12</v>
      </c>
      <c r="F495" s="28" t="s">
        <v>24</v>
      </c>
      <c r="G495" s="28" t="s">
        <v>753</v>
      </c>
      <c r="I495" s="1">
        <f t="shared" si="24"/>
        <v>0</v>
      </c>
      <c r="J495" s="1">
        <f t="shared" si="25"/>
        <v>1</v>
      </c>
      <c r="M495" s="3">
        <v>1</v>
      </c>
      <c r="O495" s="3">
        <f t="shared" si="26"/>
        <v>1</v>
      </c>
      <c r="P495" s="28" t="s">
        <v>14</v>
      </c>
    </row>
    <row r="496" spans="1:16" ht="16">
      <c r="A496" s="28">
        <v>495</v>
      </c>
      <c r="B496" s="28">
        <v>62</v>
      </c>
      <c r="C496" s="28" t="s">
        <v>590</v>
      </c>
      <c r="D496" s="3" t="s">
        <v>594</v>
      </c>
      <c r="E496" s="28" t="s">
        <v>294</v>
      </c>
      <c r="F496" s="28" t="s">
        <v>24</v>
      </c>
      <c r="G496" s="28" t="s">
        <v>753</v>
      </c>
      <c r="I496" s="1">
        <f t="shared" si="24"/>
        <v>0</v>
      </c>
      <c r="J496" s="1">
        <f t="shared" si="25"/>
        <v>1</v>
      </c>
      <c r="M496" s="3">
        <v>1.5</v>
      </c>
      <c r="O496" s="3">
        <f t="shared" si="26"/>
        <v>1</v>
      </c>
      <c r="P496" s="28" t="s">
        <v>14</v>
      </c>
    </row>
    <row r="497" spans="1:16" ht="16">
      <c r="A497" s="28">
        <v>496</v>
      </c>
      <c r="B497" s="28">
        <v>62</v>
      </c>
      <c r="C497" s="28" t="s">
        <v>590</v>
      </c>
      <c r="D497" s="3" t="s">
        <v>595</v>
      </c>
      <c r="E497" s="28" t="s">
        <v>64</v>
      </c>
      <c r="F497" s="28" t="s">
        <v>24</v>
      </c>
      <c r="G497" s="28" t="s">
        <v>753</v>
      </c>
      <c r="I497" s="1">
        <f t="shared" si="24"/>
        <v>0</v>
      </c>
      <c r="J497" s="1">
        <f t="shared" si="25"/>
        <v>1</v>
      </c>
      <c r="M497" s="3">
        <v>1.5</v>
      </c>
      <c r="O497" s="3">
        <f t="shared" si="26"/>
        <v>1</v>
      </c>
      <c r="P497" s="28" t="s">
        <v>14</v>
      </c>
    </row>
    <row r="498" spans="1:16" ht="16">
      <c r="A498" s="28">
        <v>497</v>
      </c>
      <c r="B498" s="28">
        <v>62</v>
      </c>
      <c r="C498" s="28" t="s">
        <v>590</v>
      </c>
      <c r="D498" s="3" t="s">
        <v>596</v>
      </c>
      <c r="E498" s="28" t="s">
        <v>64</v>
      </c>
      <c r="F498" s="28" t="s">
        <v>24</v>
      </c>
      <c r="G498" s="28" t="s">
        <v>753</v>
      </c>
      <c r="I498" s="1">
        <f t="shared" si="24"/>
        <v>0</v>
      </c>
      <c r="J498" s="1">
        <f t="shared" si="25"/>
        <v>1</v>
      </c>
      <c r="M498" s="3">
        <v>0.3</v>
      </c>
      <c r="O498" s="3">
        <f t="shared" si="26"/>
        <v>1</v>
      </c>
      <c r="P498" s="28" t="s">
        <v>14</v>
      </c>
    </row>
    <row r="499" spans="1:16" ht="16">
      <c r="A499" s="28">
        <v>498</v>
      </c>
      <c r="B499" s="28">
        <v>62</v>
      </c>
      <c r="C499" s="28" t="s">
        <v>590</v>
      </c>
      <c r="D499" s="3" t="s">
        <v>597</v>
      </c>
      <c r="E499" s="28" t="s">
        <v>12</v>
      </c>
      <c r="F499" s="28" t="s">
        <v>24</v>
      </c>
      <c r="G499" s="28" t="s">
        <v>753</v>
      </c>
      <c r="I499" s="1">
        <f t="shared" si="24"/>
        <v>0</v>
      </c>
      <c r="J499" s="1">
        <f t="shared" si="25"/>
        <v>1</v>
      </c>
      <c r="M499" s="3">
        <v>0.3</v>
      </c>
      <c r="O499" s="3">
        <f t="shared" si="26"/>
        <v>1</v>
      </c>
      <c r="P499" s="28" t="s">
        <v>14</v>
      </c>
    </row>
    <row r="500" spans="1:16" ht="16">
      <c r="A500" s="28">
        <v>499</v>
      </c>
      <c r="B500" s="28">
        <v>63</v>
      </c>
      <c r="C500" s="28" t="s">
        <v>598</v>
      </c>
      <c r="D500" s="3" t="s">
        <v>599</v>
      </c>
      <c r="E500" s="28" t="s">
        <v>28</v>
      </c>
      <c r="F500" s="28" t="s">
        <v>18</v>
      </c>
      <c r="G500" s="28" t="s">
        <v>753</v>
      </c>
      <c r="I500" s="1">
        <f t="shared" si="24"/>
        <v>0</v>
      </c>
      <c r="J500" s="1">
        <f t="shared" si="25"/>
        <v>1</v>
      </c>
      <c r="M500" s="3">
        <v>0.3</v>
      </c>
      <c r="O500" s="3">
        <f t="shared" si="26"/>
        <v>0</v>
      </c>
      <c r="P500" s="28" t="s">
        <v>117</v>
      </c>
    </row>
    <row r="501" spans="1:16" ht="16">
      <c r="A501" s="28">
        <v>500</v>
      </c>
      <c r="B501" s="28">
        <v>63</v>
      </c>
      <c r="C501" s="28" t="s">
        <v>598</v>
      </c>
      <c r="D501" s="3" t="s">
        <v>600</v>
      </c>
      <c r="E501" s="28" t="s">
        <v>28</v>
      </c>
      <c r="F501" s="28" t="s">
        <v>18</v>
      </c>
      <c r="G501" s="28" t="s">
        <v>753</v>
      </c>
      <c r="I501" s="1">
        <f t="shared" si="24"/>
        <v>0</v>
      </c>
      <c r="J501" s="1">
        <f t="shared" si="25"/>
        <v>1</v>
      </c>
      <c r="M501" s="3">
        <v>0.3</v>
      </c>
      <c r="O501" s="3">
        <f t="shared" si="26"/>
        <v>0</v>
      </c>
      <c r="P501" s="28" t="s">
        <v>117</v>
      </c>
    </row>
    <row r="502" spans="1:16" ht="16">
      <c r="A502" s="28">
        <v>501</v>
      </c>
      <c r="B502" s="28">
        <v>63</v>
      </c>
      <c r="C502" s="28" t="s">
        <v>598</v>
      </c>
      <c r="D502" s="3" t="s">
        <v>601</v>
      </c>
      <c r="E502" s="28" t="s">
        <v>64</v>
      </c>
      <c r="F502" s="28" t="s">
        <v>18</v>
      </c>
      <c r="G502" s="28" t="s">
        <v>753</v>
      </c>
      <c r="I502" s="1">
        <f t="shared" si="24"/>
        <v>0</v>
      </c>
      <c r="J502" s="1">
        <f t="shared" si="25"/>
        <v>1</v>
      </c>
      <c r="M502" s="3">
        <v>0.3</v>
      </c>
      <c r="O502" s="3">
        <f t="shared" si="26"/>
        <v>0</v>
      </c>
      <c r="P502" s="28" t="s">
        <v>117</v>
      </c>
    </row>
    <row r="503" spans="1:16" ht="16">
      <c r="A503" s="28">
        <v>502</v>
      </c>
      <c r="B503" s="28">
        <v>63</v>
      </c>
      <c r="C503" s="28" t="s">
        <v>598</v>
      </c>
      <c r="D503" s="3" t="s">
        <v>602</v>
      </c>
      <c r="E503" s="28" t="s">
        <v>17</v>
      </c>
      <c r="F503" s="28" t="s">
        <v>18</v>
      </c>
      <c r="G503" s="28" t="s">
        <v>753</v>
      </c>
      <c r="I503" s="1">
        <f t="shared" si="24"/>
        <v>1</v>
      </c>
      <c r="J503" s="1">
        <f t="shared" si="25"/>
        <v>0</v>
      </c>
      <c r="M503" s="3">
        <v>0.3</v>
      </c>
      <c r="O503" s="3">
        <f t="shared" si="26"/>
        <v>0</v>
      </c>
      <c r="P503" s="28" t="s">
        <v>117</v>
      </c>
    </row>
    <row r="504" spans="1:16" ht="16">
      <c r="A504" s="28">
        <v>503</v>
      </c>
      <c r="B504" s="28">
        <v>63</v>
      </c>
      <c r="C504" s="28" t="s">
        <v>598</v>
      </c>
      <c r="D504" s="3" t="s">
        <v>603</v>
      </c>
      <c r="E504" s="28" t="s">
        <v>17</v>
      </c>
      <c r="F504" s="28" t="s">
        <v>18</v>
      </c>
      <c r="G504" s="28" t="s">
        <v>753</v>
      </c>
      <c r="I504" s="1">
        <f t="shared" si="24"/>
        <v>1</v>
      </c>
      <c r="J504" s="1">
        <f t="shared" si="25"/>
        <v>0</v>
      </c>
      <c r="M504" s="3">
        <v>0.3</v>
      </c>
      <c r="O504" s="3">
        <f t="shared" si="26"/>
        <v>0</v>
      </c>
      <c r="P504" s="28" t="s">
        <v>117</v>
      </c>
    </row>
    <row r="505" spans="1:16" ht="16">
      <c r="A505" s="28">
        <v>504</v>
      </c>
      <c r="B505" s="28">
        <v>63</v>
      </c>
      <c r="C505" s="28" t="s">
        <v>598</v>
      </c>
      <c r="D505" s="3" t="s">
        <v>604</v>
      </c>
      <c r="E505" s="28" t="s">
        <v>17</v>
      </c>
      <c r="F505" s="28" t="s">
        <v>18</v>
      </c>
      <c r="G505" s="28" t="s">
        <v>753</v>
      </c>
      <c r="I505" s="1">
        <f t="shared" si="24"/>
        <v>1</v>
      </c>
      <c r="J505" s="1">
        <f t="shared" si="25"/>
        <v>0</v>
      </c>
      <c r="M505" s="3">
        <v>0.3</v>
      </c>
      <c r="O505" s="3">
        <f t="shared" si="26"/>
        <v>0</v>
      </c>
      <c r="P505" s="28" t="s">
        <v>117</v>
      </c>
    </row>
    <row r="506" spans="1:16" ht="16">
      <c r="A506" s="28">
        <v>505</v>
      </c>
      <c r="B506" s="28">
        <v>64</v>
      </c>
      <c r="C506" s="28" t="s">
        <v>605</v>
      </c>
      <c r="D506" s="3" t="s">
        <v>606</v>
      </c>
      <c r="E506" s="28" t="s">
        <v>17</v>
      </c>
      <c r="F506" s="28" t="s">
        <v>35</v>
      </c>
      <c r="G506" s="28" t="s">
        <v>753</v>
      </c>
      <c r="I506" s="1">
        <f t="shared" si="24"/>
        <v>1</v>
      </c>
      <c r="J506" s="1">
        <f t="shared" si="25"/>
        <v>0</v>
      </c>
      <c r="M506" s="3">
        <v>0.3</v>
      </c>
      <c r="O506" s="3">
        <f t="shared" si="26"/>
        <v>0</v>
      </c>
      <c r="P506" s="28" t="s">
        <v>117</v>
      </c>
    </row>
    <row r="507" spans="1:16" ht="16">
      <c r="A507" s="28">
        <v>506</v>
      </c>
      <c r="B507" s="28">
        <v>64</v>
      </c>
      <c r="C507" s="28" t="s">
        <v>605</v>
      </c>
      <c r="D507" s="3" t="s">
        <v>607</v>
      </c>
      <c r="E507" s="28" t="s">
        <v>608</v>
      </c>
      <c r="F507" s="28" t="s">
        <v>35</v>
      </c>
      <c r="G507" s="28" t="s">
        <v>753</v>
      </c>
      <c r="I507" s="1">
        <f t="shared" si="24"/>
        <v>0</v>
      </c>
      <c r="J507" s="1">
        <f t="shared" si="25"/>
        <v>1</v>
      </c>
      <c r="M507" s="3">
        <v>0.3</v>
      </c>
      <c r="O507" s="3">
        <f t="shared" si="26"/>
        <v>0</v>
      </c>
      <c r="P507" s="28" t="s">
        <v>524</v>
      </c>
    </row>
    <row r="508" spans="1:16" ht="16">
      <c r="A508" s="28">
        <v>507</v>
      </c>
      <c r="B508" s="28">
        <v>64</v>
      </c>
      <c r="C508" s="28" t="s">
        <v>605</v>
      </c>
      <c r="D508" s="3" t="s">
        <v>609</v>
      </c>
      <c r="E508" s="28" t="s">
        <v>17</v>
      </c>
      <c r="F508" s="28" t="s">
        <v>35</v>
      </c>
      <c r="G508" s="28" t="s">
        <v>753</v>
      </c>
      <c r="I508" s="1">
        <f t="shared" si="24"/>
        <v>1</v>
      </c>
      <c r="J508" s="1">
        <f t="shared" si="25"/>
        <v>0</v>
      </c>
      <c r="M508" s="3">
        <v>0.3</v>
      </c>
      <c r="O508" s="3">
        <f t="shared" si="26"/>
        <v>0</v>
      </c>
      <c r="P508" s="28" t="s">
        <v>117</v>
      </c>
    </row>
    <row r="509" spans="1:16" ht="16">
      <c r="A509" s="28">
        <v>508</v>
      </c>
      <c r="B509" s="28">
        <v>64</v>
      </c>
      <c r="C509" s="28" t="s">
        <v>605</v>
      </c>
      <c r="D509" s="3" t="s">
        <v>610</v>
      </c>
      <c r="E509" s="28" t="s">
        <v>17</v>
      </c>
      <c r="F509" s="28" t="s">
        <v>35</v>
      </c>
      <c r="G509" s="28" t="s">
        <v>753</v>
      </c>
      <c r="I509" s="1">
        <f t="shared" si="24"/>
        <v>1</v>
      </c>
      <c r="J509" s="1">
        <f t="shared" si="25"/>
        <v>0</v>
      </c>
      <c r="M509" s="3">
        <v>0.3</v>
      </c>
      <c r="O509" s="3">
        <f t="shared" si="26"/>
        <v>0</v>
      </c>
      <c r="P509" s="28" t="s">
        <v>117</v>
      </c>
    </row>
    <row r="510" spans="1:16" ht="16">
      <c r="A510" s="28">
        <v>509</v>
      </c>
      <c r="B510" s="28">
        <v>64</v>
      </c>
      <c r="C510" s="28" t="s">
        <v>605</v>
      </c>
      <c r="D510" s="3" t="s">
        <v>611</v>
      </c>
      <c r="E510" s="28" t="s">
        <v>17</v>
      </c>
      <c r="F510" s="28" t="s">
        <v>35</v>
      </c>
      <c r="G510" s="28" t="s">
        <v>753</v>
      </c>
      <c r="I510" s="1">
        <f t="shared" si="24"/>
        <v>1</v>
      </c>
      <c r="J510" s="1">
        <f t="shared" si="25"/>
        <v>0</v>
      </c>
      <c r="M510" s="3">
        <v>0.3</v>
      </c>
      <c r="O510" s="3">
        <f t="shared" si="26"/>
        <v>0</v>
      </c>
      <c r="P510" s="28" t="s">
        <v>117</v>
      </c>
    </row>
    <row r="511" spans="1:16" ht="16">
      <c r="A511" s="28">
        <v>510</v>
      </c>
      <c r="B511" s="28">
        <v>64</v>
      </c>
      <c r="C511" s="28" t="s">
        <v>605</v>
      </c>
      <c r="D511" s="3" t="s">
        <v>612</v>
      </c>
      <c r="E511" s="28" t="s">
        <v>17</v>
      </c>
      <c r="F511" s="28" t="s">
        <v>35</v>
      </c>
      <c r="G511" s="28" t="s">
        <v>753</v>
      </c>
      <c r="I511" s="1">
        <f t="shared" si="24"/>
        <v>1</v>
      </c>
      <c r="J511" s="1">
        <f t="shared" si="25"/>
        <v>0</v>
      </c>
      <c r="M511" s="3">
        <v>0.3</v>
      </c>
      <c r="O511" s="3">
        <f t="shared" si="26"/>
        <v>0</v>
      </c>
      <c r="P511" s="28" t="s">
        <v>117</v>
      </c>
    </row>
    <row r="512" spans="1:16" ht="16">
      <c r="A512" s="28">
        <v>511</v>
      </c>
      <c r="B512" s="28">
        <v>64</v>
      </c>
      <c r="C512" s="28" t="s">
        <v>605</v>
      </c>
      <c r="D512" s="3" t="s">
        <v>613</v>
      </c>
      <c r="E512" s="28" t="s">
        <v>17</v>
      </c>
      <c r="F512" s="28" t="s">
        <v>35</v>
      </c>
      <c r="G512" s="28" t="s">
        <v>753</v>
      </c>
      <c r="I512" s="1">
        <f t="shared" si="24"/>
        <v>1</v>
      </c>
      <c r="J512" s="1">
        <f t="shared" si="25"/>
        <v>0</v>
      </c>
      <c r="M512" s="3">
        <v>0.3</v>
      </c>
      <c r="O512" s="3">
        <f t="shared" si="26"/>
        <v>0</v>
      </c>
      <c r="P512" s="28" t="s">
        <v>117</v>
      </c>
    </row>
    <row r="513" spans="1:16" ht="16">
      <c r="A513" s="28">
        <v>512</v>
      </c>
      <c r="B513" s="28">
        <v>64</v>
      </c>
      <c r="C513" s="28" t="s">
        <v>605</v>
      </c>
      <c r="D513" s="3" t="s">
        <v>614</v>
      </c>
      <c r="E513" s="28" t="s">
        <v>17</v>
      </c>
      <c r="F513" s="28" t="s">
        <v>35</v>
      </c>
      <c r="G513" s="28" t="s">
        <v>753</v>
      </c>
      <c r="I513" s="1">
        <f t="shared" si="24"/>
        <v>1</v>
      </c>
      <c r="J513" s="1">
        <f t="shared" si="25"/>
        <v>0</v>
      </c>
      <c r="M513" s="3">
        <v>0.3</v>
      </c>
      <c r="O513" s="3">
        <f t="shared" si="26"/>
        <v>0</v>
      </c>
      <c r="P513" s="28" t="s">
        <v>117</v>
      </c>
    </row>
    <row r="514" spans="1:16" ht="16">
      <c r="A514" s="28">
        <v>513</v>
      </c>
      <c r="B514" s="28">
        <v>65</v>
      </c>
      <c r="C514" s="28" t="s">
        <v>615</v>
      </c>
      <c r="D514" s="3" t="s">
        <v>616</v>
      </c>
      <c r="E514" s="28" t="s">
        <v>17</v>
      </c>
      <c r="F514" s="28" t="s">
        <v>24</v>
      </c>
      <c r="G514" s="28" t="s">
        <v>753</v>
      </c>
      <c r="I514" s="1">
        <f t="shared" si="24"/>
        <v>1</v>
      </c>
      <c r="J514" s="1">
        <f t="shared" si="25"/>
        <v>0</v>
      </c>
      <c r="M514" s="3">
        <v>0.3</v>
      </c>
      <c r="O514" s="3">
        <f t="shared" si="26"/>
        <v>0</v>
      </c>
      <c r="P514" s="28" t="s">
        <v>117</v>
      </c>
    </row>
    <row r="515" spans="1:16" ht="16">
      <c r="A515" s="28">
        <v>514</v>
      </c>
      <c r="B515" s="28">
        <v>65</v>
      </c>
      <c r="C515" s="28" t="s">
        <v>615</v>
      </c>
      <c r="D515" s="3" t="s">
        <v>617</v>
      </c>
      <c r="E515" s="28" t="s">
        <v>48</v>
      </c>
      <c r="F515" s="28" t="s">
        <v>24</v>
      </c>
      <c r="G515" s="28" t="s">
        <v>753</v>
      </c>
      <c r="I515" s="1">
        <f t="shared" ref="I515:I578" si="27">IF(E515="India", 1, 0)</f>
        <v>0</v>
      </c>
      <c r="J515" s="1">
        <f t="shared" si="25"/>
        <v>1</v>
      </c>
      <c r="M515" s="3">
        <v>0.3</v>
      </c>
      <c r="O515" s="3">
        <f t="shared" si="26"/>
        <v>0</v>
      </c>
      <c r="P515" s="28" t="s">
        <v>117</v>
      </c>
    </row>
    <row r="516" spans="1:16" ht="16">
      <c r="A516" s="28">
        <v>515</v>
      </c>
      <c r="B516" s="28">
        <v>65</v>
      </c>
      <c r="C516" s="28" t="s">
        <v>615</v>
      </c>
      <c r="D516" s="3" t="s">
        <v>618</v>
      </c>
      <c r="E516" s="28" t="s">
        <v>17</v>
      </c>
      <c r="F516" s="28" t="s">
        <v>24</v>
      </c>
      <c r="G516" s="28" t="s">
        <v>753</v>
      </c>
      <c r="I516" s="1">
        <f t="shared" si="27"/>
        <v>1</v>
      </c>
      <c r="J516" s="1">
        <f t="shared" si="25"/>
        <v>0</v>
      </c>
      <c r="M516" s="3">
        <v>0.3</v>
      </c>
      <c r="O516" s="3">
        <f t="shared" si="26"/>
        <v>0</v>
      </c>
      <c r="P516" s="28" t="s">
        <v>117</v>
      </c>
    </row>
    <row r="517" spans="1:16" ht="16">
      <c r="A517" s="28">
        <v>516</v>
      </c>
      <c r="B517" s="28">
        <v>65</v>
      </c>
      <c r="C517" s="28" t="s">
        <v>615</v>
      </c>
      <c r="D517" s="3" t="s">
        <v>619</v>
      </c>
      <c r="E517" s="28" t="s">
        <v>17</v>
      </c>
      <c r="F517" s="28" t="s">
        <v>24</v>
      </c>
      <c r="G517" s="28" t="s">
        <v>753</v>
      </c>
      <c r="I517" s="1">
        <f t="shared" si="27"/>
        <v>1</v>
      </c>
      <c r="J517" s="1">
        <f t="shared" si="25"/>
        <v>0</v>
      </c>
      <c r="M517" s="3">
        <v>0.3</v>
      </c>
      <c r="O517" s="3">
        <f t="shared" si="26"/>
        <v>0</v>
      </c>
      <c r="P517" s="28" t="s">
        <v>117</v>
      </c>
    </row>
    <row r="518" spans="1:16" ht="16">
      <c r="A518" s="28">
        <v>517</v>
      </c>
      <c r="B518" s="28">
        <v>65</v>
      </c>
      <c r="C518" s="28" t="s">
        <v>615</v>
      </c>
      <c r="D518" s="3" t="s">
        <v>620</v>
      </c>
      <c r="E518" s="28" t="s">
        <v>17</v>
      </c>
      <c r="F518" s="28" t="s">
        <v>24</v>
      </c>
      <c r="G518" s="28" t="s">
        <v>753</v>
      </c>
      <c r="I518" s="1">
        <f t="shared" si="27"/>
        <v>1</v>
      </c>
      <c r="J518" s="1">
        <f t="shared" si="25"/>
        <v>0</v>
      </c>
      <c r="M518" s="3">
        <v>0.3</v>
      </c>
      <c r="O518" s="3">
        <f t="shared" si="26"/>
        <v>0</v>
      </c>
      <c r="P518" s="28" t="s">
        <v>117</v>
      </c>
    </row>
    <row r="519" spans="1:16" ht="16">
      <c r="A519" s="28">
        <v>518</v>
      </c>
      <c r="B519" s="28">
        <v>65</v>
      </c>
      <c r="C519" s="28" t="s">
        <v>615</v>
      </c>
      <c r="D519" s="3" t="s">
        <v>621</v>
      </c>
      <c r="E519" s="28" t="s">
        <v>17</v>
      </c>
      <c r="F519" s="28" t="s">
        <v>24</v>
      </c>
      <c r="G519" s="28" t="s">
        <v>753</v>
      </c>
      <c r="I519" s="1">
        <f t="shared" si="27"/>
        <v>1</v>
      </c>
      <c r="J519" s="1">
        <f t="shared" si="25"/>
        <v>0</v>
      </c>
      <c r="M519" s="3">
        <v>1.25</v>
      </c>
      <c r="O519" s="3">
        <f t="shared" si="26"/>
        <v>0</v>
      </c>
      <c r="P519" s="28" t="s">
        <v>117</v>
      </c>
    </row>
    <row r="520" spans="1:16" ht="16">
      <c r="A520" s="28">
        <v>519</v>
      </c>
      <c r="B520" s="28">
        <v>65</v>
      </c>
      <c r="C520" s="28" t="s">
        <v>615</v>
      </c>
      <c r="D520" s="3" t="s">
        <v>622</v>
      </c>
      <c r="E520" s="28" t="s">
        <v>17</v>
      </c>
      <c r="F520" s="28" t="s">
        <v>24</v>
      </c>
      <c r="G520" s="28" t="s">
        <v>753</v>
      </c>
      <c r="I520" s="1">
        <f t="shared" si="27"/>
        <v>1</v>
      </c>
      <c r="J520" s="1">
        <f t="shared" si="25"/>
        <v>0</v>
      </c>
      <c r="M520" s="3">
        <v>0.75</v>
      </c>
      <c r="O520" s="3">
        <f t="shared" si="26"/>
        <v>0</v>
      </c>
      <c r="P520" s="28" t="s">
        <v>117</v>
      </c>
    </row>
    <row r="521" spans="1:16" ht="16">
      <c r="A521" s="28">
        <v>520</v>
      </c>
      <c r="B521" s="28">
        <v>66</v>
      </c>
      <c r="C521" s="28" t="s">
        <v>623</v>
      </c>
      <c r="D521" s="3" t="s">
        <v>624</v>
      </c>
      <c r="E521" s="28" t="s">
        <v>28</v>
      </c>
      <c r="F521" s="28" t="s">
        <v>35</v>
      </c>
      <c r="G521" s="28" t="s">
        <v>753</v>
      </c>
      <c r="I521" s="1">
        <f t="shared" si="27"/>
        <v>0</v>
      </c>
      <c r="J521" s="1">
        <f t="shared" si="25"/>
        <v>1</v>
      </c>
      <c r="M521" s="3">
        <v>0.75</v>
      </c>
      <c r="O521" s="3">
        <f t="shared" si="26"/>
        <v>1</v>
      </c>
      <c r="P521" s="28" t="s">
        <v>14</v>
      </c>
    </row>
    <row r="522" spans="1:16" ht="16">
      <c r="A522" s="28">
        <v>521</v>
      </c>
      <c r="B522" s="28">
        <v>66</v>
      </c>
      <c r="C522" s="28" t="s">
        <v>623</v>
      </c>
      <c r="D522" s="3" t="s">
        <v>625</v>
      </c>
      <c r="E522" s="28" t="s">
        <v>44</v>
      </c>
      <c r="F522" s="28" t="s">
        <v>35</v>
      </c>
      <c r="G522" s="28" t="s">
        <v>753</v>
      </c>
      <c r="I522" s="1">
        <f t="shared" si="27"/>
        <v>0</v>
      </c>
      <c r="J522" s="1">
        <f t="shared" si="25"/>
        <v>1</v>
      </c>
      <c r="M522" s="3">
        <v>0.75</v>
      </c>
      <c r="O522" s="3">
        <f t="shared" si="26"/>
        <v>1</v>
      </c>
      <c r="P522" s="28" t="s">
        <v>14</v>
      </c>
    </row>
    <row r="523" spans="1:16" ht="16">
      <c r="A523" s="28">
        <v>522</v>
      </c>
      <c r="B523" s="28">
        <v>66</v>
      </c>
      <c r="C523" s="28" t="s">
        <v>623</v>
      </c>
      <c r="D523" s="3" t="s">
        <v>626</v>
      </c>
      <c r="E523" s="28" t="s">
        <v>23</v>
      </c>
      <c r="F523" s="28" t="s">
        <v>35</v>
      </c>
      <c r="G523" s="28" t="s">
        <v>753</v>
      </c>
      <c r="I523" s="1">
        <f t="shared" si="27"/>
        <v>0</v>
      </c>
      <c r="J523" s="1">
        <f t="shared" si="25"/>
        <v>1</v>
      </c>
      <c r="M523" s="3">
        <v>0.75</v>
      </c>
      <c r="O523" s="3">
        <f t="shared" si="26"/>
        <v>1</v>
      </c>
      <c r="P523" s="28" t="s">
        <v>14</v>
      </c>
    </row>
    <row r="524" spans="1:16" ht="16">
      <c r="A524" s="28">
        <v>523</v>
      </c>
      <c r="B524" s="28">
        <v>66</v>
      </c>
      <c r="C524" s="28" t="s">
        <v>623</v>
      </c>
      <c r="D524" s="3" t="s">
        <v>627</v>
      </c>
      <c r="E524" s="28" t="s">
        <v>294</v>
      </c>
      <c r="F524" s="28" t="s">
        <v>35</v>
      </c>
      <c r="G524" s="28" t="s">
        <v>753</v>
      </c>
      <c r="I524" s="1">
        <f t="shared" si="27"/>
        <v>0</v>
      </c>
      <c r="J524" s="1">
        <f t="shared" si="25"/>
        <v>1</v>
      </c>
      <c r="M524" s="3">
        <v>1</v>
      </c>
      <c r="O524" s="3">
        <f t="shared" si="26"/>
        <v>1</v>
      </c>
      <c r="P524" s="28" t="s">
        <v>14</v>
      </c>
    </row>
    <row r="525" spans="1:16" ht="16">
      <c r="A525" s="28">
        <v>524</v>
      </c>
      <c r="B525" s="28">
        <v>66</v>
      </c>
      <c r="C525" s="28" t="s">
        <v>623</v>
      </c>
      <c r="D525" s="3" t="s">
        <v>628</v>
      </c>
      <c r="E525" s="28" t="s">
        <v>48</v>
      </c>
      <c r="F525" s="28" t="s">
        <v>35</v>
      </c>
      <c r="G525" s="28" t="s">
        <v>753</v>
      </c>
      <c r="I525" s="1">
        <f t="shared" si="27"/>
        <v>0</v>
      </c>
      <c r="J525" s="1">
        <f t="shared" si="25"/>
        <v>1</v>
      </c>
      <c r="M525" s="3">
        <v>1</v>
      </c>
      <c r="O525" s="3">
        <f t="shared" si="26"/>
        <v>1</v>
      </c>
      <c r="P525" s="28" t="s">
        <v>14</v>
      </c>
    </row>
    <row r="526" spans="1:16" ht="16">
      <c r="A526" s="28">
        <v>525</v>
      </c>
      <c r="B526" s="28">
        <v>66</v>
      </c>
      <c r="C526" s="28" t="s">
        <v>623</v>
      </c>
      <c r="D526" s="3" t="s">
        <v>629</v>
      </c>
      <c r="E526" s="28" t="s">
        <v>12</v>
      </c>
      <c r="F526" s="28" t="s">
        <v>35</v>
      </c>
      <c r="G526" s="28" t="s">
        <v>753</v>
      </c>
      <c r="I526" s="1">
        <f t="shared" si="27"/>
        <v>0</v>
      </c>
      <c r="J526" s="1">
        <f t="shared" si="25"/>
        <v>1</v>
      </c>
      <c r="M526" s="3">
        <v>1.25</v>
      </c>
      <c r="O526" s="3">
        <f t="shared" si="26"/>
        <v>1</v>
      </c>
      <c r="P526" s="28" t="s">
        <v>14</v>
      </c>
    </row>
    <row r="527" spans="1:16" ht="16">
      <c r="A527" s="28">
        <v>526</v>
      </c>
      <c r="B527" s="28">
        <v>66</v>
      </c>
      <c r="C527" s="28" t="s">
        <v>623</v>
      </c>
      <c r="D527" s="3" t="s">
        <v>630</v>
      </c>
      <c r="E527" s="28" t="s">
        <v>64</v>
      </c>
      <c r="F527" s="28" t="s">
        <v>35</v>
      </c>
      <c r="G527" s="28" t="s">
        <v>753</v>
      </c>
      <c r="I527" s="1">
        <f t="shared" si="27"/>
        <v>0</v>
      </c>
      <c r="J527" s="1">
        <f t="shared" si="25"/>
        <v>1</v>
      </c>
      <c r="M527" s="3">
        <v>1.5</v>
      </c>
      <c r="O527" s="3">
        <f t="shared" si="26"/>
        <v>1</v>
      </c>
      <c r="P527" s="28" t="s">
        <v>14</v>
      </c>
    </row>
    <row r="528" spans="1:16" ht="16">
      <c r="A528" s="28">
        <v>527</v>
      </c>
      <c r="B528" s="28">
        <v>67</v>
      </c>
      <c r="C528" s="28" t="s">
        <v>631</v>
      </c>
      <c r="D528" s="3" t="s">
        <v>632</v>
      </c>
      <c r="E528" s="28" t="s">
        <v>12</v>
      </c>
      <c r="F528" s="28" t="s">
        <v>24</v>
      </c>
      <c r="G528" s="28" t="s">
        <v>753</v>
      </c>
      <c r="I528" s="1">
        <f t="shared" si="27"/>
        <v>0</v>
      </c>
      <c r="J528" s="1">
        <f t="shared" si="25"/>
        <v>1</v>
      </c>
      <c r="M528" s="3">
        <v>2</v>
      </c>
      <c r="O528" s="3">
        <f t="shared" si="26"/>
        <v>1</v>
      </c>
      <c r="P528" s="28" t="s">
        <v>14</v>
      </c>
    </row>
    <row r="529" spans="1:16" ht="16">
      <c r="A529" s="28">
        <v>528</v>
      </c>
      <c r="B529" s="28">
        <v>67</v>
      </c>
      <c r="C529" s="28" t="s">
        <v>631</v>
      </c>
      <c r="D529" s="3" t="s">
        <v>633</v>
      </c>
      <c r="E529" s="28" t="s">
        <v>64</v>
      </c>
      <c r="F529" s="28" t="s">
        <v>24</v>
      </c>
      <c r="G529" s="28" t="s">
        <v>753</v>
      </c>
      <c r="I529" s="1">
        <f t="shared" si="27"/>
        <v>0</v>
      </c>
      <c r="J529" s="1">
        <f t="shared" si="25"/>
        <v>1</v>
      </c>
      <c r="M529" s="3">
        <v>0.75</v>
      </c>
      <c r="O529" s="3">
        <f t="shared" si="26"/>
        <v>1</v>
      </c>
      <c r="P529" s="28" t="s">
        <v>14</v>
      </c>
    </row>
    <row r="530" spans="1:16" ht="16">
      <c r="A530" s="28">
        <v>529</v>
      </c>
      <c r="B530" s="28">
        <v>67</v>
      </c>
      <c r="C530" s="28" t="s">
        <v>631</v>
      </c>
      <c r="D530" s="3" t="s">
        <v>634</v>
      </c>
      <c r="E530" s="28" t="s">
        <v>12</v>
      </c>
      <c r="F530" s="28" t="s">
        <v>24</v>
      </c>
      <c r="G530" s="28" t="s">
        <v>753</v>
      </c>
      <c r="I530" s="1">
        <f t="shared" si="27"/>
        <v>0</v>
      </c>
      <c r="J530" s="1">
        <f t="shared" si="25"/>
        <v>1</v>
      </c>
      <c r="M530" s="3">
        <v>2</v>
      </c>
      <c r="O530" s="3">
        <f t="shared" si="26"/>
        <v>1</v>
      </c>
      <c r="P530" s="28" t="s">
        <v>14</v>
      </c>
    </row>
    <row r="531" spans="1:16" ht="16">
      <c r="A531" s="28">
        <v>530</v>
      </c>
      <c r="B531" s="28">
        <v>67</v>
      </c>
      <c r="C531" s="28" t="s">
        <v>631</v>
      </c>
      <c r="D531" s="3" t="s">
        <v>635</v>
      </c>
      <c r="E531" s="28" t="s">
        <v>294</v>
      </c>
      <c r="F531" s="28" t="s">
        <v>24</v>
      </c>
      <c r="G531" s="28" t="s">
        <v>753</v>
      </c>
      <c r="I531" s="1">
        <f t="shared" si="27"/>
        <v>0</v>
      </c>
      <c r="J531" s="1">
        <f t="shared" si="25"/>
        <v>1</v>
      </c>
      <c r="M531" s="3">
        <v>1</v>
      </c>
      <c r="O531" s="3">
        <f t="shared" si="26"/>
        <v>1</v>
      </c>
      <c r="P531" s="28" t="s">
        <v>14</v>
      </c>
    </row>
    <row r="532" spans="1:16" ht="16">
      <c r="A532" s="28">
        <v>531</v>
      </c>
      <c r="B532" s="28">
        <v>67</v>
      </c>
      <c r="C532" s="28" t="s">
        <v>631</v>
      </c>
      <c r="D532" s="3" t="s">
        <v>636</v>
      </c>
      <c r="E532" s="28" t="s">
        <v>12</v>
      </c>
      <c r="F532" s="28" t="s">
        <v>24</v>
      </c>
      <c r="G532" s="28" t="s">
        <v>753</v>
      </c>
      <c r="I532" s="1">
        <f t="shared" si="27"/>
        <v>0</v>
      </c>
      <c r="J532" s="1">
        <f t="shared" si="25"/>
        <v>1</v>
      </c>
      <c r="M532" s="3">
        <v>0.75</v>
      </c>
      <c r="O532" s="3">
        <f t="shared" si="26"/>
        <v>1</v>
      </c>
      <c r="P532" s="28" t="s">
        <v>14</v>
      </c>
    </row>
    <row r="533" spans="1:16" ht="16">
      <c r="A533" s="28">
        <v>532</v>
      </c>
      <c r="B533" s="28">
        <v>67</v>
      </c>
      <c r="C533" s="28" t="s">
        <v>631</v>
      </c>
      <c r="D533" s="3" t="s">
        <v>637</v>
      </c>
      <c r="E533" s="28" t="s">
        <v>12</v>
      </c>
      <c r="F533" s="28" t="s">
        <v>24</v>
      </c>
      <c r="G533" s="28" t="s">
        <v>753</v>
      </c>
      <c r="I533" s="1">
        <f t="shared" si="27"/>
        <v>0</v>
      </c>
      <c r="J533" s="1">
        <f t="shared" si="25"/>
        <v>1</v>
      </c>
      <c r="M533" s="3">
        <v>0.3</v>
      </c>
      <c r="O533" s="3">
        <f t="shared" si="26"/>
        <v>1</v>
      </c>
      <c r="P533" s="28" t="s">
        <v>14</v>
      </c>
    </row>
    <row r="534" spans="1:16" ht="16">
      <c r="A534" s="28">
        <v>533</v>
      </c>
      <c r="B534" s="28">
        <v>67</v>
      </c>
      <c r="C534" s="28" t="s">
        <v>631</v>
      </c>
      <c r="D534" s="3" t="s">
        <v>638</v>
      </c>
      <c r="E534" s="28" t="s">
        <v>294</v>
      </c>
      <c r="F534" s="28" t="s">
        <v>24</v>
      </c>
      <c r="G534" s="28" t="s">
        <v>753</v>
      </c>
      <c r="I534" s="1">
        <f t="shared" si="27"/>
        <v>0</v>
      </c>
      <c r="J534" s="1">
        <f t="shared" si="25"/>
        <v>1</v>
      </c>
      <c r="M534" s="3">
        <v>0.3</v>
      </c>
      <c r="O534" s="3">
        <f t="shared" si="26"/>
        <v>1</v>
      </c>
      <c r="P534" s="28" t="s">
        <v>14</v>
      </c>
    </row>
    <row r="535" spans="1:16" ht="16">
      <c r="A535" s="28">
        <v>534</v>
      </c>
      <c r="B535" s="28">
        <v>68</v>
      </c>
      <c r="C535" s="28" t="s">
        <v>639</v>
      </c>
      <c r="D535" s="3" t="s">
        <v>640</v>
      </c>
      <c r="E535" s="28" t="s">
        <v>17</v>
      </c>
      <c r="F535" s="28" t="s">
        <v>18</v>
      </c>
      <c r="G535" s="28" t="s">
        <v>753</v>
      </c>
      <c r="I535" s="1">
        <f t="shared" si="27"/>
        <v>1</v>
      </c>
      <c r="J535" s="1">
        <f t="shared" si="25"/>
        <v>0</v>
      </c>
      <c r="M535" s="3">
        <v>0.3</v>
      </c>
      <c r="O535" s="3">
        <f t="shared" si="26"/>
        <v>0</v>
      </c>
      <c r="P535" s="28" t="s">
        <v>117</v>
      </c>
    </row>
    <row r="536" spans="1:16" ht="16">
      <c r="A536" s="28">
        <v>535</v>
      </c>
      <c r="B536" s="28">
        <v>68</v>
      </c>
      <c r="C536" s="28" t="s">
        <v>639</v>
      </c>
      <c r="D536" s="3" t="s">
        <v>641</v>
      </c>
      <c r="E536" s="28" t="s">
        <v>17</v>
      </c>
      <c r="F536" s="28" t="s">
        <v>18</v>
      </c>
      <c r="G536" s="28" t="s">
        <v>753</v>
      </c>
      <c r="I536" s="1">
        <f t="shared" si="27"/>
        <v>1</v>
      </c>
      <c r="J536" s="1">
        <f t="shared" si="25"/>
        <v>0</v>
      </c>
      <c r="M536" s="3">
        <v>0.3</v>
      </c>
      <c r="O536" s="3">
        <f t="shared" si="26"/>
        <v>0</v>
      </c>
      <c r="P536" s="28" t="s">
        <v>117</v>
      </c>
    </row>
    <row r="537" spans="1:16" ht="16">
      <c r="A537" s="28">
        <v>536</v>
      </c>
      <c r="B537" s="28">
        <v>68</v>
      </c>
      <c r="C537" s="28" t="s">
        <v>639</v>
      </c>
      <c r="D537" s="3" t="s">
        <v>642</v>
      </c>
      <c r="E537" s="28" t="s">
        <v>17</v>
      </c>
      <c r="F537" s="28" t="s">
        <v>18</v>
      </c>
      <c r="G537" s="28" t="s">
        <v>753</v>
      </c>
      <c r="I537" s="1">
        <f t="shared" si="27"/>
        <v>1</v>
      </c>
      <c r="J537" s="1">
        <f t="shared" si="25"/>
        <v>0</v>
      </c>
      <c r="M537" s="3">
        <v>0.3</v>
      </c>
      <c r="O537" s="3">
        <f t="shared" si="26"/>
        <v>0</v>
      </c>
      <c r="P537" s="28" t="s">
        <v>117</v>
      </c>
    </row>
    <row r="538" spans="1:16" ht="16">
      <c r="A538" s="28">
        <v>537</v>
      </c>
      <c r="B538" s="28">
        <v>68</v>
      </c>
      <c r="C538" s="28" t="s">
        <v>639</v>
      </c>
      <c r="D538" s="3" t="s">
        <v>643</v>
      </c>
      <c r="E538" s="28" t="s">
        <v>17</v>
      </c>
      <c r="F538" s="28" t="s">
        <v>18</v>
      </c>
      <c r="G538" s="28" t="s">
        <v>753</v>
      </c>
      <c r="I538" s="1">
        <f t="shared" si="27"/>
        <v>1</v>
      </c>
      <c r="J538" s="1">
        <f t="shared" si="25"/>
        <v>0</v>
      </c>
      <c r="M538" s="3">
        <v>0.3</v>
      </c>
      <c r="O538" s="3">
        <f t="shared" si="26"/>
        <v>0</v>
      </c>
      <c r="P538" s="28" t="s">
        <v>117</v>
      </c>
    </row>
    <row r="539" spans="1:16" ht="16">
      <c r="A539" s="28">
        <v>538</v>
      </c>
      <c r="B539" s="28">
        <v>68</v>
      </c>
      <c r="C539" s="28" t="s">
        <v>639</v>
      </c>
      <c r="D539" s="3" t="s">
        <v>644</v>
      </c>
      <c r="E539" s="28" t="s">
        <v>17</v>
      </c>
      <c r="F539" s="28" t="s">
        <v>18</v>
      </c>
      <c r="G539" s="28" t="s">
        <v>753</v>
      </c>
      <c r="I539" s="1">
        <f t="shared" si="27"/>
        <v>1</v>
      </c>
      <c r="J539" s="1">
        <f t="shared" si="25"/>
        <v>0</v>
      </c>
      <c r="M539" s="3">
        <v>0.3</v>
      </c>
      <c r="O539" s="3">
        <f t="shared" si="26"/>
        <v>0</v>
      </c>
      <c r="P539" s="28" t="s">
        <v>117</v>
      </c>
    </row>
    <row r="540" spans="1:16" ht="16">
      <c r="A540" s="28">
        <v>539</v>
      </c>
      <c r="B540" s="28">
        <v>68</v>
      </c>
      <c r="C540" s="28" t="s">
        <v>639</v>
      </c>
      <c r="D540" s="3" t="s">
        <v>645</v>
      </c>
      <c r="E540" s="28" t="s">
        <v>17</v>
      </c>
      <c r="F540" s="28" t="s">
        <v>18</v>
      </c>
      <c r="G540" s="28" t="s">
        <v>753</v>
      </c>
      <c r="I540" s="1">
        <f t="shared" si="27"/>
        <v>1</v>
      </c>
      <c r="J540" s="1">
        <f t="shared" si="25"/>
        <v>0</v>
      </c>
      <c r="M540" s="3">
        <v>0.3</v>
      </c>
      <c r="O540" s="3">
        <f t="shared" si="26"/>
        <v>0</v>
      </c>
      <c r="P540" s="28" t="s">
        <v>117</v>
      </c>
    </row>
    <row r="541" spans="1:16" ht="16">
      <c r="A541" s="28">
        <v>540</v>
      </c>
      <c r="B541" s="28">
        <v>69</v>
      </c>
      <c r="C541" s="28" t="s">
        <v>646</v>
      </c>
      <c r="D541" s="3" t="s">
        <v>647</v>
      </c>
      <c r="E541" s="28" t="s">
        <v>17</v>
      </c>
      <c r="F541" s="28" t="s">
        <v>35</v>
      </c>
      <c r="G541" s="28" t="s">
        <v>753</v>
      </c>
      <c r="I541" s="1">
        <f t="shared" si="27"/>
        <v>1</v>
      </c>
      <c r="J541" s="1">
        <f t="shared" si="25"/>
        <v>0</v>
      </c>
      <c r="M541" s="3">
        <v>0.3</v>
      </c>
      <c r="O541" s="3">
        <f t="shared" si="26"/>
        <v>0</v>
      </c>
      <c r="P541" s="28" t="s">
        <v>117</v>
      </c>
    </row>
    <row r="542" spans="1:16" ht="16">
      <c r="A542" s="28">
        <v>541</v>
      </c>
      <c r="B542" s="28">
        <v>69</v>
      </c>
      <c r="C542" s="28" t="s">
        <v>646</v>
      </c>
      <c r="D542" s="3" t="s">
        <v>648</v>
      </c>
      <c r="E542" s="28" t="s">
        <v>17</v>
      </c>
      <c r="F542" s="28" t="s">
        <v>35</v>
      </c>
      <c r="G542" s="28" t="s">
        <v>753</v>
      </c>
      <c r="I542" s="1">
        <f t="shared" si="27"/>
        <v>1</v>
      </c>
      <c r="J542" s="1">
        <f t="shared" si="25"/>
        <v>0</v>
      </c>
      <c r="M542" s="3">
        <v>0.3</v>
      </c>
      <c r="O542" s="3">
        <f t="shared" si="26"/>
        <v>0</v>
      </c>
      <c r="P542" s="28" t="s">
        <v>117</v>
      </c>
    </row>
    <row r="543" spans="1:16" ht="16">
      <c r="A543" s="28">
        <v>542</v>
      </c>
      <c r="B543" s="28">
        <v>69</v>
      </c>
      <c r="C543" s="28" t="s">
        <v>646</v>
      </c>
      <c r="D543" s="3" t="s">
        <v>649</v>
      </c>
      <c r="E543" s="28" t="s">
        <v>17</v>
      </c>
      <c r="F543" s="28" t="s">
        <v>35</v>
      </c>
      <c r="G543" s="28" t="s">
        <v>753</v>
      </c>
      <c r="I543" s="1">
        <f t="shared" si="27"/>
        <v>1</v>
      </c>
      <c r="J543" s="1">
        <f t="shared" si="25"/>
        <v>0</v>
      </c>
      <c r="M543" s="3">
        <v>0.3</v>
      </c>
      <c r="O543" s="3">
        <f t="shared" si="26"/>
        <v>0</v>
      </c>
      <c r="P543" s="28" t="s">
        <v>117</v>
      </c>
    </row>
    <row r="544" spans="1:16" ht="16">
      <c r="A544" s="28">
        <v>543</v>
      </c>
      <c r="B544" s="28">
        <v>69</v>
      </c>
      <c r="C544" s="28" t="s">
        <v>646</v>
      </c>
      <c r="D544" s="3" t="s">
        <v>650</v>
      </c>
      <c r="E544" s="28" t="s">
        <v>17</v>
      </c>
      <c r="F544" s="28" t="s">
        <v>35</v>
      </c>
      <c r="G544" s="28" t="s">
        <v>753</v>
      </c>
      <c r="I544" s="1">
        <f t="shared" si="27"/>
        <v>1</v>
      </c>
      <c r="J544" s="1">
        <f t="shared" si="25"/>
        <v>0</v>
      </c>
      <c r="M544" s="3">
        <v>0.3</v>
      </c>
      <c r="O544" s="3">
        <f t="shared" si="26"/>
        <v>0</v>
      </c>
      <c r="P544" s="28" t="s">
        <v>117</v>
      </c>
    </row>
    <row r="545" spans="1:16" ht="16">
      <c r="A545" s="28">
        <v>544</v>
      </c>
      <c r="B545" s="28">
        <v>69</v>
      </c>
      <c r="C545" s="28" t="s">
        <v>646</v>
      </c>
      <c r="D545" s="3" t="s">
        <v>651</v>
      </c>
      <c r="E545" s="28" t="s">
        <v>17</v>
      </c>
      <c r="F545" s="28" t="s">
        <v>35</v>
      </c>
      <c r="G545" s="28" t="s">
        <v>753</v>
      </c>
      <c r="I545" s="1">
        <f t="shared" si="27"/>
        <v>1</v>
      </c>
      <c r="J545" s="1">
        <f t="shared" si="25"/>
        <v>0</v>
      </c>
      <c r="M545" s="3">
        <v>0.3</v>
      </c>
      <c r="O545" s="3">
        <f t="shared" si="26"/>
        <v>0</v>
      </c>
      <c r="P545" s="28" t="s">
        <v>117</v>
      </c>
    </row>
    <row r="546" spans="1:16" ht="16">
      <c r="A546" s="28">
        <v>545</v>
      </c>
      <c r="B546" s="28">
        <v>69</v>
      </c>
      <c r="C546" s="28" t="s">
        <v>646</v>
      </c>
      <c r="D546" s="3" t="s">
        <v>652</v>
      </c>
      <c r="E546" s="28" t="s">
        <v>17</v>
      </c>
      <c r="F546" s="28" t="s">
        <v>35</v>
      </c>
      <c r="G546" s="28" t="s">
        <v>753</v>
      </c>
      <c r="I546" s="1">
        <f t="shared" si="27"/>
        <v>1</v>
      </c>
      <c r="J546" s="1">
        <f t="shared" si="25"/>
        <v>0</v>
      </c>
      <c r="M546" s="3">
        <v>0.3</v>
      </c>
      <c r="O546" s="3">
        <f t="shared" si="26"/>
        <v>0</v>
      </c>
      <c r="P546" s="28" t="s">
        <v>117</v>
      </c>
    </row>
    <row r="547" spans="1:16" ht="16">
      <c r="A547" s="28">
        <v>546</v>
      </c>
      <c r="B547" s="28">
        <v>69</v>
      </c>
      <c r="C547" s="28" t="s">
        <v>646</v>
      </c>
      <c r="D547" s="3" t="s">
        <v>653</v>
      </c>
      <c r="E547" s="28" t="s">
        <v>17</v>
      </c>
      <c r="F547" s="28" t="s">
        <v>35</v>
      </c>
      <c r="G547" s="28" t="s">
        <v>753</v>
      </c>
      <c r="I547" s="1">
        <f t="shared" si="27"/>
        <v>1</v>
      </c>
      <c r="J547" s="1">
        <f t="shared" si="25"/>
        <v>0</v>
      </c>
      <c r="M547" s="3">
        <v>0.3</v>
      </c>
      <c r="O547" s="3">
        <f t="shared" si="26"/>
        <v>0</v>
      </c>
      <c r="P547" s="28" t="s">
        <v>117</v>
      </c>
    </row>
    <row r="548" spans="1:16" ht="16">
      <c r="A548" s="28">
        <v>547</v>
      </c>
      <c r="B548" s="28">
        <v>69</v>
      </c>
      <c r="C548" s="28" t="s">
        <v>646</v>
      </c>
      <c r="D548" s="3" t="s">
        <v>654</v>
      </c>
      <c r="E548" s="28" t="s">
        <v>17</v>
      </c>
      <c r="F548" s="28" t="s">
        <v>35</v>
      </c>
      <c r="G548" s="28" t="s">
        <v>753</v>
      </c>
      <c r="I548" s="1">
        <f t="shared" si="27"/>
        <v>1</v>
      </c>
      <c r="J548" s="1">
        <f t="shared" si="25"/>
        <v>0</v>
      </c>
      <c r="M548" s="3">
        <v>0.3</v>
      </c>
      <c r="O548" s="3">
        <f t="shared" si="26"/>
        <v>0</v>
      </c>
      <c r="P548" s="28" t="s">
        <v>117</v>
      </c>
    </row>
    <row r="549" spans="1:16" ht="16">
      <c r="A549" s="28">
        <v>548</v>
      </c>
      <c r="B549" s="28">
        <v>70</v>
      </c>
      <c r="C549" s="28" t="s">
        <v>655</v>
      </c>
      <c r="D549" s="3" t="s">
        <v>656</v>
      </c>
      <c r="E549" s="28" t="s">
        <v>17</v>
      </c>
      <c r="F549" s="28" t="s">
        <v>24</v>
      </c>
      <c r="G549" s="28" t="s">
        <v>753</v>
      </c>
      <c r="I549" s="1">
        <f t="shared" si="27"/>
        <v>1</v>
      </c>
      <c r="J549" s="1">
        <f t="shared" si="25"/>
        <v>0</v>
      </c>
      <c r="M549" s="3">
        <v>0.3</v>
      </c>
      <c r="O549" s="3">
        <f t="shared" si="26"/>
        <v>0</v>
      </c>
      <c r="P549" s="28" t="s">
        <v>117</v>
      </c>
    </row>
    <row r="550" spans="1:16" ht="16">
      <c r="A550" s="28">
        <v>549</v>
      </c>
      <c r="B550" s="28">
        <v>70</v>
      </c>
      <c r="C550" s="28" t="s">
        <v>655</v>
      </c>
      <c r="D550" s="3" t="s">
        <v>657</v>
      </c>
      <c r="E550" s="28" t="s">
        <v>17</v>
      </c>
      <c r="F550" s="28" t="s">
        <v>24</v>
      </c>
      <c r="G550" s="28" t="s">
        <v>753</v>
      </c>
      <c r="I550" s="1">
        <f t="shared" si="27"/>
        <v>1</v>
      </c>
      <c r="J550" s="1">
        <f t="shared" si="25"/>
        <v>0</v>
      </c>
      <c r="M550" s="3">
        <v>0.3</v>
      </c>
      <c r="O550" s="3">
        <f t="shared" si="26"/>
        <v>0</v>
      </c>
      <c r="P550" s="28" t="s">
        <v>117</v>
      </c>
    </row>
    <row r="551" spans="1:16" ht="16">
      <c r="A551" s="28">
        <v>550</v>
      </c>
      <c r="B551" s="28">
        <v>70</v>
      </c>
      <c r="C551" s="28" t="s">
        <v>655</v>
      </c>
      <c r="D551" s="3" t="s">
        <v>658</v>
      </c>
      <c r="E551" s="28" t="s">
        <v>17</v>
      </c>
      <c r="F551" s="28" t="s">
        <v>24</v>
      </c>
      <c r="G551" s="28" t="s">
        <v>753</v>
      </c>
      <c r="I551" s="1">
        <f t="shared" si="27"/>
        <v>1</v>
      </c>
      <c r="J551" s="1">
        <f t="shared" si="25"/>
        <v>0</v>
      </c>
      <c r="M551" s="3">
        <v>0.3</v>
      </c>
      <c r="O551" s="3">
        <f t="shared" si="26"/>
        <v>0</v>
      </c>
      <c r="P551" s="28" t="s">
        <v>117</v>
      </c>
    </row>
    <row r="552" spans="1:16" ht="16">
      <c r="A552" s="28">
        <v>551</v>
      </c>
      <c r="B552" s="28">
        <v>70</v>
      </c>
      <c r="C552" s="28" t="s">
        <v>655</v>
      </c>
      <c r="D552" s="3" t="s">
        <v>659</v>
      </c>
      <c r="E552" s="28" t="s">
        <v>17</v>
      </c>
      <c r="F552" s="28" t="s">
        <v>24</v>
      </c>
      <c r="G552" s="28" t="s">
        <v>753</v>
      </c>
      <c r="I552" s="1">
        <f t="shared" si="27"/>
        <v>1</v>
      </c>
      <c r="J552" s="1">
        <f t="shared" si="25"/>
        <v>0</v>
      </c>
      <c r="M552" s="3">
        <v>0.3</v>
      </c>
      <c r="O552" s="3">
        <f t="shared" si="26"/>
        <v>0</v>
      </c>
      <c r="P552" s="28" t="s">
        <v>117</v>
      </c>
    </row>
    <row r="553" spans="1:16" ht="16">
      <c r="A553" s="28">
        <v>552</v>
      </c>
      <c r="B553" s="28">
        <v>70</v>
      </c>
      <c r="C553" s="28" t="s">
        <v>655</v>
      </c>
      <c r="D553" s="3" t="s">
        <v>660</v>
      </c>
      <c r="E553" s="28" t="s">
        <v>17</v>
      </c>
      <c r="F553" s="28" t="s">
        <v>24</v>
      </c>
      <c r="G553" s="28" t="s">
        <v>753</v>
      </c>
      <c r="I553" s="1">
        <f t="shared" si="27"/>
        <v>1</v>
      </c>
      <c r="J553" s="1">
        <f t="shared" si="25"/>
        <v>0</v>
      </c>
      <c r="M553" s="3">
        <v>0.3</v>
      </c>
      <c r="O553" s="3">
        <f t="shared" si="26"/>
        <v>0</v>
      </c>
      <c r="P553" s="28" t="s">
        <v>117</v>
      </c>
    </row>
    <row r="554" spans="1:16" ht="16">
      <c r="A554" s="28">
        <v>553</v>
      </c>
      <c r="B554" s="28">
        <v>70</v>
      </c>
      <c r="C554" s="28" t="s">
        <v>655</v>
      </c>
      <c r="D554" s="3" t="s">
        <v>661</v>
      </c>
      <c r="E554" s="28" t="s">
        <v>17</v>
      </c>
      <c r="F554" s="28" t="s">
        <v>24</v>
      </c>
      <c r="G554" s="28" t="s">
        <v>753</v>
      </c>
      <c r="I554" s="1">
        <f t="shared" si="27"/>
        <v>1</v>
      </c>
      <c r="J554" s="1">
        <f t="shared" ref="J554:J617" si="28">1-I554</f>
        <v>0</v>
      </c>
      <c r="M554" s="3">
        <v>0.75</v>
      </c>
      <c r="O554" s="3">
        <f t="shared" ref="O554:O617" si="29">IF(P554="Capped", 1, 0)</f>
        <v>0</v>
      </c>
      <c r="P554" s="28" t="s">
        <v>117</v>
      </c>
    </row>
    <row r="555" spans="1:16" ht="16">
      <c r="A555" s="28">
        <v>554</v>
      </c>
      <c r="B555" s="28">
        <v>70</v>
      </c>
      <c r="C555" s="28" t="s">
        <v>655</v>
      </c>
      <c r="D555" s="3" t="s">
        <v>662</v>
      </c>
      <c r="E555" s="28" t="s">
        <v>17</v>
      </c>
      <c r="F555" s="28" t="s">
        <v>24</v>
      </c>
      <c r="G555" s="28" t="s">
        <v>753</v>
      </c>
      <c r="I555" s="1">
        <f t="shared" si="27"/>
        <v>1</v>
      </c>
      <c r="J555" s="1">
        <f t="shared" si="28"/>
        <v>0</v>
      </c>
      <c r="M555" s="3">
        <v>0.75</v>
      </c>
      <c r="O555" s="3">
        <f t="shared" si="29"/>
        <v>0</v>
      </c>
      <c r="P555" s="28" t="s">
        <v>117</v>
      </c>
    </row>
    <row r="556" spans="1:16" ht="16">
      <c r="A556" s="28">
        <v>555</v>
      </c>
      <c r="B556" s="28">
        <v>72</v>
      </c>
      <c r="C556" s="28" t="s">
        <v>663</v>
      </c>
      <c r="D556" s="3" t="s">
        <v>664</v>
      </c>
      <c r="E556" s="28" t="s">
        <v>44</v>
      </c>
      <c r="F556" s="28" t="s">
        <v>35</v>
      </c>
      <c r="G556" s="28" t="s">
        <v>753</v>
      </c>
      <c r="I556" s="1">
        <f t="shared" si="27"/>
        <v>0</v>
      </c>
      <c r="J556" s="1">
        <f t="shared" si="28"/>
        <v>1</v>
      </c>
      <c r="M556" s="3">
        <v>1.25</v>
      </c>
      <c r="O556" s="3">
        <f t="shared" si="29"/>
        <v>1</v>
      </c>
      <c r="P556" s="28" t="s">
        <v>14</v>
      </c>
    </row>
    <row r="557" spans="1:16" ht="16">
      <c r="A557" s="28">
        <v>556</v>
      </c>
      <c r="B557" s="28">
        <v>72</v>
      </c>
      <c r="C557" s="28" t="s">
        <v>663</v>
      </c>
      <c r="D557" s="3" t="s">
        <v>665</v>
      </c>
      <c r="E557" s="28" t="s">
        <v>28</v>
      </c>
      <c r="F557" s="28" t="s">
        <v>35</v>
      </c>
      <c r="G557" s="28" t="s">
        <v>753</v>
      </c>
      <c r="I557" s="1">
        <f t="shared" si="27"/>
        <v>0</v>
      </c>
      <c r="J557" s="1">
        <f t="shared" si="28"/>
        <v>1</v>
      </c>
      <c r="M557" s="3">
        <v>0.75</v>
      </c>
      <c r="O557" s="3">
        <f t="shared" si="29"/>
        <v>1</v>
      </c>
      <c r="P557" s="28" t="s">
        <v>14</v>
      </c>
    </row>
    <row r="558" spans="1:16" ht="16">
      <c r="A558" s="28">
        <v>557</v>
      </c>
      <c r="B558" s="28">
        <v>72</v>
      </c>
      <c r="C558" s="28" t="s">
        <v>663</v>
      </c>
      <c r="D558" s="3" t="s">
        <v>666</v>
      </c>
      <c r="E558" s="28" t="s">
        <v>44</v>
      </c>
      <c r="F558" s="28" t="s">
        <v>35</v>
      </c>
      <c r="G558" s="28" t="s">
        <v>753</v>
      </c>
      <c r="I558" s="1">
        <f t="shared" si="27"/>
        <v>0</v>
      </c>
      <c r="J558" s="1">
        <f t="shared" si="28"/>
        <v>1</v>
      </c>
      <c r="M558" s="3">
        <v>1.25</v>
      </c>
      <c r="O558" s="3">
        <f t="shared" si="29"/>
        <v>1</v>
      </c>
      <c r="P558" s="28" t="s">
        <v>14</v>
      </c>
    </row>
    <row r="559" spans="1:16" ht="16">
      <c r="A559" s="28">
        <v>558</v>
      </c>
      <c r="B559" s="28">
        <v>72</v>
      </c>
      <c r="C559" s="28" t="s">
        <v>667</v>
      </c>
      <c r="D559" s="3" t="s">
        <v>668</v>
      </c>
      <c r="E559" s="28" t="s">
        <v>23</v>
      </c>
      <c r="F559" s="28" t="s">
        <v>24</v>
      </c>
      <c r="G559" s="28" t="s">
        <v>753</v>
      </c>
      <c r="I559" s="1">
        <f t="shared" si="27"/>
        <v>0</v>
      </c>
      <c r="J559" s="1">
        <f t="shared" si="28"/>
        <v>1</v>
      </c>
      <c r="M559" s="3">
        <v>0.75</v>
      </c>
      <c r="O559" s="3">
        <f t="shared" si="29"/>
        <v>1</v>
      </c>
      <c r="P559" s="28" t="s">
        <v>14</v>
      </c>
    </row>
    <row r="560" spans="1:16" ht="16">
      <c r="A560" s="28">
        <v>559</v>
      </c>
      <c r="B560" s="28">
        <v>72</v>
      </c>
      <c r="C560" s="28" t="s">
        <v>663</v>
      </c>
      <c r="D560" s="3" t="s">
        <v>669</v>
      </c>
      <c r="E560" s="28" t="s">
        <v>44</v>
      </c>
      <c r="F560" s="28" t="s">
        <v>35</v>
      </c>
      <c r="G560" s="28" t="s">
        <v>753</v>
      </c>
      <c r="I560" s="1">
        <f t="shared" si="27"/>
        <v>0</v>
      </c>
      <c r="J560" s="1">
        <f t="shared" si="28"/>
        <v>1</v>
      </c>
      <c r="M560" s="3">
        <v>0.75</v>
      </c>
      <c r="O560" s="3">
        <f t="shared" si="29"/>
        <v>1</v>
      </c>
      <c r="P560" s="28" t="s">
        <v>14</v>
      </c>
    </row>
    <row r="561" spans="1:16" ht="16">
      <c r="A561" s="28">
        <v>560</v>
      </c>
      <c r="B561" s="28">
        <v>72</v>
      </c>
      <c r="C561" s="28" t="s">
        <v>663</v>
      </c>
      <c r="D561" s="3" t="s">
        <v>670</v>
      </c>
      <c r="E561" s="28" t="s">
        <v>23</v>
      </c>
      <c r="F561" s="28" t="s">
        <v>35</v>
      </c>
      <c r="G561" s="28" t="s">
        <v>753</v>
      </c>
      <c r="I561" s="1">
        <f t="shared" si="27"/>
        <v>0</v>
      </c>
      <c r="J561" s="1">
        <f t="shared" si="28"/>
        <v>1</v>
      </c>
      <c r="M561" s="3">
        <v>0.75</v>
      </c>
      <c r="O561" s="3">
        <f t="shared" si="29"/>
        <v>1</v>
      </c>
      <c r="P561" s="28" t="s">
        <v>14</v>
      </c>
    </row>
    <row r="562" spans="1:16" ht="16">
      <c r="A562" s="28">
        <v>561</v>
      </c>
      <c r="B562" s="28">
        <v>72</v>
      </c>
      <c r="C562" s="28" t="s">
        <v>667</v>
      </c>
      <c r="D562" s="3" t="s">
        <v>671</v>
      </c>
      <c r="E562" s="28" t="s">
        <v>106</v>
      </c>
      <c r="F562" s="28" t="s">
        <v>24</v>
      </c>
      <c r="G562" s="28" t="s">
        <v>753</v>
      </c>
      <c r="I562" s="1">
        <f t="shared" si="27"/>
        <v>0</v>
      </c>
      <c r="J562" s="1">
        <f t="shared" si="28"/>
        <v>1</v>
      </c>
      <c r="M562" s="3">
        <v>0.75</v>
      </c>
      <c r="O562" s="3">
        <f t="shared" si="29"/>
        <v>1</v>
      </c>
      <c r="P562" s="28" t="s">
        <v>14</v>
      </c>
    </row>
    <row r="563" spans="1:16" ht="16">
      <c r="A563" s="28">
        <v>562</v>
      </c>
      <c r="B563" s="28">
        <v>72</v>
      </c>
      <c r="C563" s="28" t="s">
        <v>663</v>
      </c>
      <c r="D563" s="3" t="s">
        <v>672</v>
      </c>
      <c r="E563" s="28" t="s">
        <v>28</v>
      </c>
      <c r="F563" s="28" t="s">
        <v>35</v>
      </c>
      <c r="G563" s="28" t="s">
        <v>753</v>
      </c>
      <c r="I563" s="1">
        <f t="shared" si="27"/>
        <v>0</v>
      </c>
      <c r="J563" s="1">
        <f t="shared" si="28"/>
        <v>1</v>
      </c>
      <c r="M563" s="3">
        <v>1</v>
      </c>
      <c r="O563" s="3">
        <f t="shared" si="29"/>
        <v>1</v>
      </c>
      <c r="P563" s="28" t="s">
        <v>14</v>
      </c>
    </row>
    <row r="564" spans="1:16" ht="16">
      <c r="A564" s="50">
        <v>563</v>
      </c>
      <c r="B564" s="50">
        <v>72</v>
      </c>
      <c r="C564" s="50" t="s">
        <v>667</v>
      </c>
      <c r="D564" s="21" t="s">
        <v>673</v>
      </c>
      <c r="E564" s="50" t="s">
        <v>364</v>
      </c>
      <c r="F564" s="50" t="s">
        <v>24</v>
      </c>
      <c r="G564" s="50" t="s">
        <v>753</v>
      </c>
      <c r="I564" s="1">
        <f t="shared" si="27"/>
        <v>0</v>
      </c>
      <c r="J564" s="1">
        <f t="shared" si="28"/>
        <v>1</v>
      </c>
      <c r="M564" s="3">
        <v>1.25</v>
      </c>
      <c r="O564" s="3">
        <f t="shared" si="29"/>
        <v>1</v>
      </c>
      <c r="P564" s="28" t="s">
        <v>14</v>
      </c>
    </row>
    <row r="565" spans="1:16" ht="16">
      <c r="A565" s="28">
        <v>564</v>
      </c>
      <c r="B565" s="28">
        <v>72</v>
      </c>
      <c r="C565" s="28" t="s">
        <v>667</v>
      </c>
      <c r="D565" s="3" t="s">
        <v>674</v>
      </c>
      <c r="E565" s="28" t="s">
        <v>23</v>
      </c>
      <c r="F565" s="28" t="s">
        <v>24</v>
      </c>
      <c r="G565" s="28" t="s">
        <v>753</v>
      </c>
      <c r="H565" s="49"/>
      <c r="I565" s="1">
        <f t="shared" si="27"/>
        <v>0</v>
      </c>
      <c r="J565" s="1">
        <f t="shared" si="28"/>
        <v>1</v>
      </c>
      <c r="M565" s="3">
        <v>0.75</v>
      </c>
      <c r="O565" s="3">
        <f t="shared" si="29"/>
        <v>1</v>
      </c>
      <c r="P565" s="28" t="s">
        <v>14</v>
      </c>
    </row>
    <row r="566" spans="1:16" ht="16">
      <c r="A566" s="28">
        <v>565</v>
      </c>
      <c r="B566" s="28">
        <v>72</v>
      </c>
      <c r="C566" s="28" t="s">
        <v>663</v>
      </c>
      <c r="D566" s="3" t="s">
        <v>675</v>
      </c>
      <c r="E566" s="28" t="s">
        <v>44</v>
      </c>
      <c r="F566" s="28" t="s">
        <v>35</v>
      </c>
      <c r="G566" s="28" t="s">
        <v>753</v>
      </c>
      <c r="H566" s="49"/>
      <c r="I566" s="1">
        <f t="shared" si="27"/>
        <v>0</v>
      </c>
      <c r="J566" s="1">
        <f t="shared" si="28"/>
        <v>1</v>
      </c>
      <c r="M566" s="3">
        <v>0.75</v>
      </c>
      <c r="O566" s="3">
        <f t="shared" si="29"/>
        <v>1</v>
      </c>
      <c r="P566" s="28" t="s">
        <v>14</v>
      </c>
    </row>
    <row r="567" spans="1:16" ht="16">
      <c r="A567" s="28">
        <v>566</v>
      </c>
      <c r="B567" s="28">
        <v>72</v>
      </c>
      <c r="C567" s="28" t="s">
        <v>663</v>
      </c>
      <c r="D567" s="3" t="s">
        <v>676</v>
      </c>
      <c r="E567" s="28" t="s">
        <v>44</v>
      </c>
      <c r="F567" s="28" t="s">
        <v>35</v>
      </c>
      <c r="G567" s="28" t="s">
        <v>753</v>
      </c>
      <c r="H567" s="49"/>
      <c r="I567" s="1">
        <f t="shared" si="27"/>
        <v>0</v>
      </c>
      <c r="J567" s="1">
        <f t="shared" si="28"/>
        <v>1</v>
      </c>
      <c r="M567" s="3">
        <v>0.4</v>
      </c>
      <c r="O567" s="3">
        <f t="shared" si="29"/>
        <v>1</v>
      </c>
      <c r="P567" s="28" t="s">
        <v>14</v>
      </c>
    </row>
    <row r="568" spans="1:16" ht="16">
      <c r="A568" s="28">
        <v>567</v>
      </c>
      <c r="B568" s="28">
        <v>72</v>
      </c>
      <c r="C568" s="28" t="s">
        <v>663</v>
      </c>
      <c r="D568" s="3" t="s">
        <v>677</v>
      </c>
      <c r="E568" s="28" t="s">
        <v>28</v>
      </c>
      <c r="F568" s="28" t="s">
        <v>35</v>
      </c>
      <c r="G568" s="28" t="s">
        <v>753</v>
      </c>
      <c r="H568" s="49"/>
      <c r="I568" s="1">
        <f t="shared" si="27"/>
        <v>0</v>
      </c>
      <c r="J568" s="1">
        <f t="shared" si="28"/>
        <v>1</v>
      </c>
      <c r="M568" s="3">
        <v>0.3</v>
      </c>
      <c r="O568" s="3">
        <f t="shared" si="29"/>
        <v>1</v>
      </c>
      <c r="P568" s="28" t="s">
        <v>14</v>
      </c>
    </row>
    <row r="569" spans="1:16" ht="16">
      <c r="A569" s="28">
        <v>568</v>
      </c>
      <c r="B569" s="28">
        <v>72</v>
      </c>
      <c r="C569" s="28" t="s">
        <v>667</v>
      </c>
      <c r="D569" s="3" t="s">
        <v>678</v>
      </c>
      <c r="E569" s="28" t="s">
        <v>28</v>
      </c>
      <c r="F569" s="28" t="s">
        <v>24</v>
      </c>
      <c r="G569" s="28" t="s">
        <v>753</v>
      </c>
      <c r="H569" s="49"/>
      <c r="I569" s="1">
        <f t="shared" si="27"/>
        <v>0</v>
      </c>
      <c r="J569" s="1">
        <f t="shared" si="28"/>
        <v>1</v>
      </c>
      <c r="M569" s="3">
        <v>0.3</v>
      </c>
      <c r="O569" s="3">
        <f t="shared" si="29"/>
        <v>0</v>
      </c>
      <c r="P569" s="28" t="s">
        <v>117</v>
      </c>
    </row>
    <row r="570" spans="1:16" ht="16">
      <c r="A570" s="28">
        <v>569</v>
      </c>
      <c r="B570" s="28">
        <v>73</v>
      </c>
      <c r="C570" s="28" t="s">
        <v>679</v>
      </c>
      <c r="D570" s="3" t="s">
        <v>680</v>
      </c>
      <c r="E570" s="28" t="s">
        <v>17</v>
      </c>
      <c r="F570" s="28" t="s">
        <v>35</v>
      </c>
      <c r="G570" s="28" t="s">
        <v>753</v>
      </c>
      <c r="H570" s="49"/>
      <c r="I570" s="1">
        <f t="shared" si="27"/>
        <v>1</v>
      </c>
      <c r="J570" s="1">
        <f t="shared" si="28"/>
        <v>0</v>
      </c>
      <c r="M570" s="3">
        <v>0.3</v>
      </c>
      <c r="O570" s="3">
        <f t="shared" si="29"/>
        <v>0</v>
      </c>
      <c r="P570" s="28" t="s">
        <v>117</v>
      </c>
    </row>
    <row r="571" spans="1:16" ht="16">
      <c r="A571" s="28">
        <v>570</v>
      </c>
      <c r="B571" s="28">
        <v>73</v>
      </c>
      <c r="C571" s="28" t="s">
        <v>679</v>
      </c>
      <c r="D571" s="3" t="s">
        <v>681</v>
      </c>
      <c r="E571" s="28" t="s">
        <v>23</v>
      </c>
      <c r="F571" s="28" t="s">
        <v>35</v>
      </c>
      <c r="G571" s="28" t="s">
        <v>753</v>
      </c>
      <c r="H571" s="49"/>
      <c r="I571" s="1">
        <f t="shared" si="27"/>
        <v>0</v>
      </c>
      <c r="J571" s="1">
        <f t="shared" si="28"/>
        <v>1</v>
      </c>
      <c r="M571" s="3">
        <v>0.3</v>
      </c>
      <c r="O571" s="3">
        <f t="shared" si="29"/>
        <v>0</v>
      </c>
      <c r="P571" s="28" t="s">
        <v>117</v>
      </c>
    </row>
    <row r="572" spans="1:16" ht="16">
      <c r="A572" s="28">
        <v>571</v>
      </c>
      <c r="B572" s="28">
        <v>73</v>
      </c>
      <c r="C572" s="28" t="s">
        <v>679</v>
      </c>
      <c r="D572" s="3" t="s">
        <v>682</v>
      </c>
      <c r="E572" s="28" t="s">
        <v>17</v>
      </c>
      <c r="F572" s="28" t="s">
        <v>35</v>
      </c>
      <c r="G572" s="28" t="s">
        <v>753</v>
      </c>
      <c r="H572" s="49"/>
      <c r="I572" s="1">
        <f t="shared" si="27"/>
        <v>1</v>
      </c>
      <c r="J572" s="1">
        <f t="shared" si="28"/>
        <v>0</v>
      </c>
      <c r="M572" s="3">
        <v>0.3</v>
      </c>
      <c r="O572" s="3">
        <f t="shared" si="29"/>
        <v>0</v>
      </c>
      <c r="P572" s="28" t="s">
        <v>117</v>
      </c>
    </row>
    <row r="573" spans="1:16" ht="16">
      <c r="A573" s="28">
        <v>572</v>
      </c>
      <c r="B573" s="28">
        <v>73</v>
      </c>
      <c r="C573" s="28" t="s">
        <v>679</v>
      </c>
      <c r="D573" s="3" t="s">
        <v>683</v>
      </c>
      <c r="E573" s="28" t="s">
        <v>17</v>
      </c>
      <c r="F573" s="28" t="s">
        <v>35</v>
      </c>
      <c r="G573" s="28" t="s">
        <v>753</v>
      </c>
      <c r="H573" s="49"/>
      <c r="I573" s="1">
        <f t="shared" si="27"/>
        <v>1</v>
      </c>
      <c r="J573" s="1">
        <f t="shared" si="28"/>
        <v>0</v>
      </c>
      <c r="M573" s="3">
        <v>0.4</v>
      </c>
      <c r="O573" s="3">
        <f t="shared" si="29"/>
        <v>0</v>
      </c>
      <c r="P573" s="28" t="s">
        <v>117</v>
      </c>
    </row>
    <row r="574" spans="1:16" ht="16">
      <c r="A574" s="28">
        <v>573</v>
      </c>
      <c r="B574" s="28">
        <v>73</v>
      </c>
      <c r="C574" s="28" t="s">
        <v>679</v>
      </c>
      <c r="D574" s="3" t="s">
        <v>684</v>
      </c>
      <c r="E574" s="28" t="s">
        <v>17</v>
      </c>
      <c r="F574" s="28" t="s">
        <v>35</v>
      </c>
      <c r="G574" s="28" t="s">
        <v>753</v>
      </c>
      <c r="H574" s="49"/>
      <c r="I574" s="1">
        <f t="shared" si="27"/>
        <v>1</v>
      </c>
      <c r="J574" s="1">
        <f t="shared" si="28"/>
        <v>0</v>
      </c>
      <c r="M574" s="3">
        <v>0.3</v>
      </c>
      <c r="O574" s="3">
        <f t="shared" si="29"/>
        <v>0</v>
      </c>
      <c r="P574" s="28" t="s">
        <v>117</v>
      </c>
    </row>
    <row r="575" spans="1:16" ht="16">
      <c r="A575" s="28">
        <v>574</v>
      </c>
      <c r="B575" s="28">
        <v>73</v>
      </c>
      <c r="C575" s="28" t="s">
        <v>679</v>
      </c>
      <c r="D575" s="3" t="s">
        <v>685</v>
      </c>
      <c r="E575" s="28" t="s">
        <v>17</v>
      </c>
      <c r="F575" s="28" t="s">
        <v>35</v>
      </c>
      <c r="G575" s="28" t="s">
        <v>753</v>
      </c>
      <c r="H575" s="49"/>
      <c r="I575" s="1">
        <f t="shared" si="27"/>
        <v>1</v>
      </c>
      <c r="J575" s="1">
        <f t="shared" si="28"/>
        <v>0</v>
      </c>
      <c r="M575" s="3">
        <v>0.3</v>
      </c>
      <c r="O575" s="3">
        <f t="shared" si="29"/>
        <v>0</v>
      </c>
      <c r="P575" s="28" t="s">
        <v>117</v>
      </c>
    </row>
    <row r="576" spans="1:16" ht="16">
      <c r="A576" s="28">
        <v>575</v>
      </c>
      <c r="B576" s="28">
        <v>73</v>
      </c>
      <c r="C576" s="28" t="s">
        <v>679</v>
      </c>
      <c r="D576" s="3" t="s">
        <v>686</v>
      </c>
      <c r="E576" s="28" t="s">
        <v>17</v>
      </c>
      <c r="F576" s="28" t="s">
        <v>35</v>
      </c>
      <c r="G576" s="28" t="s">
        <v>753</v>
      </c>
      <c r="H576" s="49"/>
      <c r="I576" s="1">
        <f t="shared" si="27"/>
        <v>1</v>
      </c>
      <c r="J576" s="1">
        <f t="shared" si="28"/>
        <v>0</v>
      </c>
      <c r="M576" s="3">
        <v>0.3</v>
      </c>
      <c r="O576" s="3">
        <f t="shared" si="29"/>
        <v>0</v>
      </c>
      <c r="P576" s="28" t="s">
        <v>117</v>
      </c>
    </row>
    <row r="577" spans="1:16" ht="16">
      <c r="A577" s="28">
        <v>576</v>
      </c>
      <c r="B577" s="28">
        <v>73</v>
      </c>
      <c r="C577" s="28" t="s">
        <v>679</v>
      </c>
      <c r="D577" s="3" t="s">
        <v>687</v>
      </c>
      <c r="E577" s="28" t="s">
        <v>17</v>
      </c>
      <c r="F577" s="28" t="s">
        <v>35</v>
      </c>
      <c r="G577" s="28" t="s">
        <v>753</v>
      </c>
      <c r="H577" s="49"/>
      <c r="I577" s="1">
        <f t="shared" si="27"/>
        <v>1</v>
      </c>
      <c r="J577" s="1">
        <f t="shared" si="28"/>
        <v>0</v>
      </c>
      <c r="M577" s="3">
        <v>0.3</v>
      </c>
      <c r="O577" s="3">
        <f t="shared" si="29"/>
        <v>0</v>
      </c>
      <c r="P577" s="28" t="s">
        <v>117</v>
      </c>
    </row>
    <row r="578" spans="1:16" ht="16">
      <c r="A578" s="28">
        <v>577</v>
      </c>
      <c r="B578" s="28">
        <v>74</v>
      </c>
      <c r="C578" s="28" t="s">
        <v>688</v>
      </c>
      <c r="D578" s="3" t="s">
        <v>689</v>
      </c>
      <c r="E578" s="28" t="s">
        <v>17</v>
      </c>
      <c r="F578" s="28" t="s">
        <v>24</v>
      </c>
      <c r="G578" s="28" t="s">
        <v>753</v>
      </c>
      <c r="H578" s="49"/>
      <c r="I578" s="1">
        <f t="shared" si="27"/>
        <v>1</v>
      </c>
      <c r="J578" s="1">
        <f t="shared" si="28"/>
        <v>0</v>
      </c>
      <c r="M578" s="3">
        <v>0.3</v>
      </c>
      <c r="O578" s="3">
        <f t="shared" si="29"/>
        <v>0</v>
      </c>
      <c r="P578" s="28" t="s">
        <v>117</v>
      </c>
    </row>
    <row r="579" spans="1:16" ht="16">
      <c r="A579" s="28">
        <v>578</v>
      </c>
      <c r="B579" s="28">
        <v>74</v>
      </c>
      <c r="C579" s="28" t="s">
        <v>688</v>
      </c>
      <c r="D579" s="3" t="s">
        <v>690</v>
      </c>
      <c r="E579" s="28" t="s">
        <v>106</v>
      </c>
      <c r="F579" s="28" t="s">
        <v>24</v>
      </c>
      <c r="G579" s="28" t="s">
        <v>753</v>
      </c>
      <c r="H579" s="49"/>
      <c r="I579" s="1">
        <f t="shared" ref="I579:I626" si="30">IF(E579="India", 1, 0)</f>
        <v>0</v>
      </c>
      <c r="J579" s="1">
        <f t="shared" si="28"/>
        <v>1</v>
      </c>
      <c r="M579" s="3">
        <v>0.3</v>
      </c>
      <c r="O579" s="3">
        <f t="shared" si="29"/>
        <v>0</v>
      </c>
      <c r="P579" s="28" t="s">
        <v>117</v>
      </c>
    </row>
    <row r="580" spans="1:16" ht="16">
      <c r="A580" s="38">
        <v>579</v>
      </c>
      <c r="B580" s="51">
        <v>74</v>
      </c>
      <c r="C580" s="51" t="s">
        <v>688</v>
      </c>
      <c r="D580" s="24" t="s">
        <v>691</v>
      </c>
      <c r="E580" s="51" t="s">
        <v>17</v>
      </c>
      <c r="F580" s="51" t="s">
        <v>24</v>
      </c>
      <c r="G580" s="51" t="s">
        <v>753</v>
      </c>
      <c r="I580" s="1">
        <f t="shared" si="30"/>
        <v>1</v>
      </c>
      <c r="J580" s="1">
        <f t="shared" si="28"/>
        <v>0</v>
      </c>
      <c r="M580" s="3">
        <v>0.3</v>
      </c>
      <c r="O580" s="3">
        <f t="shared" si="29"/>
        <v>0</v>
      </c>
      <c r="P580" s="28" t="s">
        <v>117</v>
      </c>
    </row>
    <row r="581" spans="1:16" ht="16">
      <c r="A581" s="28">
        <v>580</v>
      </c>
      <c r="B581" s="28">
        <v>74</v>
      </c>
      <c r="C581" s="28" t="s">
        <v>688</v>
      </c>
      <c r="D581" s="3" t="s">
        <v>692</v>
      </c>
      <c r="E581" s="28" t="s">
        <v>17</v>
      </c>
      <c r="F581" s="28" t="s">
        <v>24</v>
      </c>
      <c r="G581" s="28" t="s">
        <v>753</v>
      </c>
      <c r="I581" s="1">
        <f t="shared" si="30"/>
        <v>1</v>
      </c>
      <c r="J581" s="1">
        <f t="shared" si="28"/>
        <v>0</v>
      </c>
      <c r="M581" s="3">
        <v>0.3</v>
      </c>
      <c r="O581" s="3">
        <f t="shared" si="29"/>
        <v>0</v>
      </c>
      <c r="P581" s="28" t="s">
        <v>117</v>
      </c>
    </row>
    <row r="582" spans="1:16" ht="16">
      <c r="A582" s="28">
        <v>581</v>
      </c>
      <c r="B582" s="28">
        <v>74</v>
      </c>
      <c r="C582" s="28" t="s">
        <v>688</v>
      </c>
      <c r="D582" s="3" t="s">
        <v>693</v>
      </c>
      <c r="E582" s="28" t="s">
        <v>106</v>
      </c>
      <c r="F582" s="28" t="s">
        <v>24</v>
      </c>
      <c r="G582" s="28" t="s">
        <v>753</v>
      </c>
      <c r="I582" s="1">
        <f t="shared" si="30"/>
        <v>0</v>
      </c>
      <c r="J582" s="1">
        <f t="shared" si="28"/>
        <v>1</v>
      </c>
      <c r="M582" s="3">
        <v>0.3</v>
      </c>
      <c r="O582" s="3">
        <f t="shared" si="29"/>
        <v>0</v>
      </c>
      <c r="P582" s="28" t="s">
        <v>117</v>
      </c>
    </row>
    <row r="583" spans="1:16" ht="16">
      <c r="A583" s="28">
        <v>582</v>
      </c>
      <c r="B583" s="28">
        <v>74</v>
      </c>
      <c r="C583" s="28" t="s">
        <v>688</v>
      </c>
      <c r="D583" s="3" t="s">
        <v>694</v>
      </c>
      <c r="E583" s="28" t="s">
        <v>17</v>
      </c>
      <c r="F583" s="28" t="s">
        <v>24</v>
      </c>
      <c r="G583" s="28" t="s">
        <v>753</v>
      </c>
      <c r="I583" s="1">
        <f t="shared" si="30"/>
        <v>1</v>
      </c>
      <c r="J583" s="1">
        <f t="shared" si="28"/>
        <v>0</v>
      </c>
      <c r="M583" s="3">
        <v>0.3</v>
      </c>
      <c r="O583" s="3">
        <f t="shared" si="29"/>
        <v>0</v>
      </c>
      <c r="P583" s="28" t="s">
        <v>117</v>
      </c>
    </row>
    <row r="584" spans="1:16" ht="16">
      <c r="A584" s="38">
        <v>583</v>
      </c>
      <c r="B584" s="28">
        <v>74</v>
      </c>
      <c r="C584" s="28" t="s">
        <v>688</v>
      </c>
      <c r="D584" s="3" t="s">
        <v>695</v>
      </c>
      <c r="E584" s="28" t="s">
        <v>17</v>
      </c>
      <c r="F584" s="28" t="s">
        <v>24</v>
      </c>
      <c r="G584" s="28" t="s">
        <v>753</v>
      </c>
      <c r="I584" s="1">
        <f t="shared" si="30"/>
        <v>1</v>
      </c>
      <c r="J584" s="1">
        <f t="shared" si="28"/>
        <v>0</v>
      </c>
      <c r="M584" s="3">
        <v>0.3</v>
      </c>
      <c r="O584" s="3">
        <f t="shared" si="29"/>
        <v>0</v>
      </c>
      <c r="P584" s="28" t="s">
        <v>117</v>
      </c>
    </row>
    <row r="585" spans="1:16" ht="16">
      <c r="A585" s="28">
        <v>584</v>
      </c>
      <c r="B585" s="28">
        <v>75</v>
      </c>
      <c r="C585" s="28" t="s">
        <v>696</v>
      </c>
      <c r="D585" s="3" t="s">
        <v>697</v>
      </c>
      <c r="E585" s="28" t="s">
        <v>17</v>
      </c>
      <c r="F585" s="28" t="s">
        <v>35</v>
      </c>
      <c r="G585" s="28" t="s">
        <v>753</v>
      </c>
      <c r="I585" s="1">
        <f t="shared" si="30"/>
        <v>1</v>
      </c>
      <c r="J585" s="1">
        <f t="shared" si="28"/>
        <v>0</v>
      </c>
      <c r="M585" s="3">
        <v>0.3</v>
      </c>
      <c r="O585" s="3">
        <f t="shared" si="29"/>
        <v>0</v>
      </c>
      <c r="P585" s="28" t="s">
        <v>117</v>
      </c>
    </row>
    <row r="586" spans="1:16" ht="16">
      <c r="A586" s="28">
        <v>585</v>
      </c>
      <c r="B586" s="28">
        <v>75</v>
      </c>
      <c r="C586" s="28" t="s">
        <v>696</v>
      </c>
      <c r="D586" s="3" t="s">
        <v>698</v>
      </c>
      <c r="E586" s="28" t="s">
        <v>17</v>
      </c>
      <c r="F586" s="28" t="s">
        <v>35</v>
      </c>
      <c r="G586" s="28" t="s">
        <v>753</v>
      </c>
      <c r="I586" s="1">
        <f t="shared" si="30"/>
        <v>1</v>
      </c>
      <c r="J586" s="1">
        <f t="shared" si="28"/>
        <v>0</v>
      </c>
      <c r="M586" s="3">
        <v>0.3</v>
      </c>
      <c r="O586" s="3">
        <f t="shared" si="29"/>
        <v>0</v>
      </c>
      <c r="P586" s="28" t="s">
        <v>117</v>
      </c>
    </row>
    <row r="587" spans="1:16" ht="16">
      <c r="A587" s="28">
        <v>586</v>
      </c>
      <c r="B587" s="28">
        <v>75</v>
      </c>
      <c r="C587" s="28" t="s">
        <v>696</v>
      </c>
      <c r="D587" s="3" t="s">
        <v>699</v>
      </c>
      <c r="E587" s="28" t="s">
        <v>17</v>
      </c>
      <c r="F587" s="28" t="s">
        <v>35</v>
      </c>
      <c r="G587" s="28" t="s">
        <v>753</v>
      </c>
      <c r="I587" s="1">
        <f t="shared" si="30"/>
        <v>1</v>
      </c>
      <c r="J587" s="1">
        <f t="shared" si="28"/>
        <v>0</v>
      </c>
      <c r="M587" s="3">
        <v>0.3</v>
      </c>
      <c r="O587" s="3">
        <f t="shared" si="29"/>
        <v>0</v>
      </c>
      <c r="P587" s="28" t="s">
        <v>117</v>
      </c>
    </row>
    <row r="588" spans="1:16" ht="16">
      <c r="A588" s="38">
        <v>587</v>
      </c>
      <c r="B588" s="28">
        <v>75</v>
      </c>
      <c r="C588" s="28" t="s">
        <v>696</v>
      </c>
      <c r="D588" s="3" t="s">
        <v>700</v>
      </c>
      <c r="E588" s="28" t="s">
        <v>17</v>
      </c>
      <c r="F588" s="28" t="s">
        <v>35</v>
      </c>
      <c r="G588" s="28" t="s">
        <v>753</v>
      </c>
      <c r="I588" s="1">
        <f t="shared" si="30"/>
        <v>1</v>
      </c>
      <c r="J588" s="1">
        <f t="shared" si="28"/>
        <v>0</v>
      </c>
      <c r="M588" s="3">
        <v>0.3</v>
      </c>
      <c r="O588" s="3">
        <f t="shared" si="29"/>
        <v>0</v>
      </c>
      <c r="P588" s="28" t="s">
        <v>117</v>
      </c>
    </row>
    <row r="589" spans="1:16" ht="16">
      <c r="A589" s="28">
        <v>588</v>
      </c>
      <c r="B589" s="28">
        <v>75</v>
      </c>
      <c r="C589" s="28" t="s">
        <v>696</v>
      </c>
      <c r="D589" s="3" t="s">
        <v>701</v>
      </c>
      <c r="E589" s="28" t="s">
        <v>17</v>
      </c>
      <c r="F589" s="28" t="s">
        <v>35</v>
      </c>
      <c r="G589" s="28" t="s">
        <v>753</v>
      </c>
      <c r="I589" s="1">
        <f t="shared" si="30"/>
        <v>1</v>
      </c>
      <c r="J589" s="1">
        <f t="shared" si="28"/>
        <v>0</v>
      </c>
      <c r="M589" s="3">
        <v>0.3</v>
      </c>
      <c r="O589" s="3">
        <f t="shared" si="29"/>
        <v>0</v>
      </c>
      <c r="P589" s="28" t="s">
        <v>117</v>
      </c>
    </row>
    <row r="590" spans="1:16" ht="16">
      <c r="A590" s="28">
        <v>589</v>
      </c>
      <c r="B590" s="28">
        <v>75</v>
      </c>
      <c r="C590" s="28" t="s">
        <v>696</v>
      </c>
      <c r="D590" s="3" t="s">
        <v>702</v>
      </c>
      <c r="E590" s="28" t="s">
        <v>17</v>
      </c>
      <c r="F590" s="28" t="s">
        <v>35</v>
      </c>
      <c r="G590" s="28" t="s">
        <v>753</v>
      </c>
      <c r="I590" s="1">
        <f t="shared" si="30"/>
        <v>1</v>
      </c>
      <c r="J590" s="1">
        <f t="shared" si="28"/>
        <v>0</v>
      </c>
      <c r="M590" s="3">
        <v>0.3</v>
      </c>
      <c r="O590" s="3">
        <f t="shared" si="29"/>
        <v>0</v>
      </c>
      <c r="P590" s="28" t="s">
        <v>117</v>
      </c>
    </row>
    <row r="591" spans="1:16" ht="16">
      <c r="A591" s="28">
        <v>590</v>
      </c>
      <c r="B591" s="28">
        <v>75</v>
      </c>
      <c r="C591" s="28" t="s">
        <v>696</v>
      </c>
      <c r="D591" s="3" t="s">
        <v>703</v>
      </c>
      <c r="E591" s="28" t="s">
        <v>17</v>
      </c>
      <c r="F591" s="28" t="s">
        <v>35</v>
      </c>
      <c r="G591" s="28" t="s">
        <v>753</v>
      </c>
      <c r="I591" s="1">
        <f t="shared" si="30"/>
        <v>1</v>
      </c>
      <c r="J591" s="1">
        <f t="shared" si="28"/>
        <v>0</v>
      </c>
      <c r="M591" s="3">
        <v>0.3</v>
      </c>
      <c r="O591" s="3">
        <f t="shared" si="29"/>
        <v>0</v>
      </c>
      <c r="P591" s="28" t="s">
        <v>117</v>
      </c>
    </row>
    <row r="592" spans="1:16" ht="16">
      <c r="A592" s="38">
        <v>591</v>
      </c>
      <c r="B592" s="28">
        <v>75</v>
      </c>
      <c r="C592" s="28" t="s">
        <v>696</v>
      </c>
      <c r="D592" s="3" t="s">
        <v>704</v>
      </c>
      <c r="E592" s="28" t="s">
        <v>17</v>
      </c>
      <c r="F592" s="28" t="s">
        <v>35</v>
      </c>
      <c r="G592" s="28" t="s">
        <v>753</v>
      </c>
      <c r="I592" s="1">
        <f t="shared" si="30"/>
        <v>1</v>
      </c>
      <c r="J592" s="1">
        <f t="shared" si="28"/>
        <v>0</v>
      </c>
      <c r="M592" s="3">
        <v>0.3</v>
      </c>
      <c r="O592" s="3">
        <f t="shared" si="29"/>
        <v>0</v>
      </c>
      <c r="P592" s="28" t="s">
        <v>117</v>
      </c>
    </row>
    <row r="593" spans="1:16" ht="16">
      <c r="A593" s="28">
        <v>592</v>
      </c>
      <c r="B593" s="28">
        <v>76</v>
      </c>
      <c r="C593" s="28" t="s">
        <v>705</v>
      </c>
      <c r="D593" s="3" t="s">
        <v>706</v>
      </c>
      <c r="E593" s="28" t="s">
        <v>17</v>
      </c>
      <c r="F593" s="28" t="s">
        <v>35</v>
      </c>
      <c r="G593" s="28" t="s">
        <v>753</v>
      </c>
      <c r="I593" s="1">
        <f t="shared" si="30"/>
        <v>1</v>
      </c>
      <c r="J593" s="1">
        <f t="shared" si="28"/>
        <v>0</v>
      </c>
      <c r="M593" s="3">
        <v>0.3</v>
      </c>
      <c r="O593" s="3">
        <f t="shared" si="29"/>
        <v>0</v>
      </c>
      <c r="P593" s="28" t="s">
        <v>117</v>
      </c>
    </row>
    <row r="594" spans="1:16" ht="16">
      <c r="A594" s="28">
        <v>593</v>
      </c>
      <c r="B594" s="28">
        <v>76</v>
      </c>
      <c r="C594" s="28" t="s">
        <v>705</v>
      </c>
      <c r="D594" s="3" t="s">
        <v>707</v>
      </c>
      <c r="E594" s="28" t="s">
        <v>17</v>
      </c>
      <c r="F594" s="28" t="s">
        <v>35</v>
      </c>
      <c r="G594" s="28" t="s">
        <v>753</v>
      </c>
      <c r="I594" s="1">
        <f t="shared" si="30"/>
        <v>1</v>
      </c>
      <c r="J594" s="1">
        <f t="shared" si="28"/>
        <v>0</v>
      </c>
      <c r="M594" s="3">
        <v>0.3</v>
      </c>
      <c r="O594" s="3">
        <f t="shared" si="29"/>
        <v>0</v>
      </c>
      <c r="P594" s="28" t="s">
        <v>117</v>
      </c>
    </row>
    <row r="595" spans="1:16" ht="16">
      <c r="A595" s="28">
        <v>594</v>
      </c>
      <c r="B595" s="28">
        <v>76</v>
      </c>
      <c r="C595" s="28" t="s">
        <v>705</v>
      </c>
      <c r="D595" s="3" t="s">
        <v>708</v>
      </c>
      <c r="E595" s="28" t="s">
        <v>17</v>
      </c>
      <c r="F595" s="28" t="s">
        <v>35</v>
      </c>
      <c r="G595" s="28" t="s">
        <v>753</v>
      </c>
      <c r="I595" s="1">
        <f t="shared" si="30"/>
        <v>1</v>
      </c>
      <c r="J595" s="1">
        <f t="shared" si="28"/>
        <v>0</v>
      </c>
      <c r="M595" s="3">
        <v>0.3</v>
      </c>
      <c r="O595" s="3">
        <f t="shared" si="29"/>
        <v>0</v>
      </c>
      <c r="P595" s="28" t="s">
        <v>117</v>
      </c>
    </row>
    <row r="596" spans="1:16" ht="16">
      <c r="A596" s="38">
        <v>595</v>
      </c>
      <c r="B596" s="28">
        <v>76</v>
      </c>
      <c r="C596" s="28" t="s">
        <v>705</v>
      </c>
      <c r="D596" s="3" t="s">
        <v>709</v>
      </c>
      <c r="E596" s="28" t="s">
        <v>17</v>
      </c>
      <c r="F596" s="28" t="s">
        <v>35</v>
      </c>
      <c r="G596" s="28" t="s">
        <v>753</v>
      </c>
      <c r="I596" s="1">
        <f t="shared" si="30"/>
        <v>1</v>
      </c>
      <c r="J596" s="1">
        <f t="shared" si="28"/>
        <v>0</v>
      </c>
      <c r="M596" s="3">
        <v>0.3</v>
      </c>
      <c r="O596" s="3">
        <f t="shared" si="29"/>
        <v>0</v>
      </c>
      <c r="P596" s="28" t="s">
        <v>117</v>
      </c>
    </row>
    <row r="597" spans="1:16" ht="16">
      <c r="A597" s="28">
        <v>596</v>
      </c>
      <c r="B597" s="28">
        <v>76</v>
      </c>
      <c r="C597" s="28" t="s">
        <v>705</v>
      </c>
      <c r="D597" s="3" t="s">
        <v>710</v>
      </c>
      <c r="E597" s="28" t="s">
        <v>17</v>
      </c>
      <c r="F597" s="28" t="s">
        <v>35</v>
      </c>
      <c r="G597" s="28" t="s">
        <v>753</v>
      </c>
      <c r="I597" s="1">
        <f t="shared" si="30"/>
        <v>1</v>
      </c>
      <c r="J597" s="1">
        <f t="shared" si="28"/>
        <v>0</v>
      </c>
      <c r="M597" s="3">
        <v>0.3</v>
      </c>
      <c r="O597" s="3">
        <f t="shared" si="29"/>
        <v>0</v>
      </c>
      <c r="P597" s="28" t="s">
        <v>117</v>
      </c>
    </row>
    <row r="598" spans="1:16" ht="16">
      <c r="A598" s="28">
        <v>597</v>
      </c>
      <c r="B598" s="28">
        <v>76</v>
      </c>
      <c r="C598" s="28" t="s">
        <v>705</v>
      </c>
      <c r="D598" s="3" t="s">
        <v>711</v>
      </c>
      <c r="E598" s="28" t="s">
        <v>23</v>
      </c>
      <c r="F598" s="28" t="s">
        <v>35</v>
      </c>
      <c r="G598" s="28" t="s">
        <v>753</v>
      </c>
      <c r="I598" s="1">
        <f t="shared" si="30"/>
        <v>0</v>
      </c>
      <c r="J598" s="1">
        <f t="shared" si="28"/>
        <v>1</v>
      </c>
      <c r="M598" s="3">
        <v>0.3</v>
      </c>
      <c r="O598" s="3">
        <f t="shared" si="29"/>
        <v>0</v>
      </c>
      <c r="P598" s="28" t="s">
        <v>117</v>
      </c>
    </row>
    <row r="599" spans="1:16" ht="16">
      <c r="A599" s="28">
        <v>598</v>
      </c>
      <c r="B599" s="28">
        <v>76</v>
      </c>
      <c r="C599" s="28" t="s">
        <v>705</v>
      </c>
      <c r="D599" s="3" t="s">
        <v>712</v>
      </c>
      <c r="E599" s="28" t="s">
        <v>17</v>
      </c>
      <c r="F599" s="28" t="s">
        <v>35</v>
      </c>
      <c r="G599" s="28" t="s">
        <v>753</v>
      </c>
      <c r="I599" s="1">
        <f t="shared" si="30"/>
        <v>1</v>
      </c>
      <c r="J599" s="1">
        <f t="shared" si="28"/>
        <v>0</v>
      </c>
      <c r="M599" s="3">
        <v>0.3</v>
      </c>
      <c r="O599" s="3">
        <f t="shared" si="29"/>
        <v>0</v>
      </c>
      <c r="P599" s="28" t="s">
        <v>117</v>
      </c>
    </row>
    <row r="600" spans="1:16" ht="16">
      <c r="A600" s="38">
        <v>599</v>
      </c>
      <c r="B600" s="28">
        <v>76</v>
      </c>
      <c r="C600" s="28" t="s">
        <v>705</v>
      </c>
      <c r="D600" s="3" t="s">
        <v>713</v>
      </c>
      <c r="E600" s="28" t="s">
        <v>17</v>
      </c>
      <c r="F600" s="28" t="s">
        <v>35</v>
      </c>
      <c r="G600" s="28" t="s">
        <v>753</v>
      </c>
      <c r="I600" s="1">
        <f t="shared" si="30"/>
        <v>1</v>
      </c>
      <c r="J600" s="1">
        <f t="shared" si="28"/>
        <v>0</v>
      </c>
      <c r="M600" s="3">
        <v>0.5</v>
      </c>
      <c r="O600" s="3">
        <f t="shared" si="29"/>
        <v>0</v>
      </c>
      <c r="P600" s="28" t="s">
        <v>117</v>
      </c>
    </row>
    <row r="601" spans="1:16" ht="16">
      <c r="A601" s="28">
        <v>600</v>
      </c>
      <c r="B601" s="28">
        <v>77</v>
      </c>
      <c r="C601" s="28" t="s">
        <v>714</v>
      </c>
      <c r="D601" s="3" t="s">
        <v>715</v>
      </c>
      <c r="E601" s="28" t="s">
        <v>17</v>
      </c>
      <c r="F601" s="28" t="s">
        <v>35</v>
      </c>
      <c r="G601" s="28" t="s">
        <v>753</v>
      </c>
      <c r="I601" s="1">
        <f t="shared" si="30"/>
        <v>1</v>
      </c>
      <c r="J601" s="1">
        <f t="shared" si="28"/>
        <v>0</v>
      </c>
      <c r="M601" s="3">
        <v>0.3</v>
      </c>
      <c r="O601" s="3">
        <f t="shared" si="29"/>
        <v>0</v>
      </c>
      <c r="P601" s="28" t="s">
        <v>117</v>
      </c>
    </row>
    <row r="602" spans="1:16" ht="16">
      <c r="A602" s="28">
        <v>601</v>
      </c>
      <c r="B602" s="28">
        <v>77</v>
      </c>
      <c r="C602" s="28" t="s">
        <v>714</v>
      </c>
      <c r="D602" s="3" t="s">
        <v>716</v>
      </c>
      <c r="E602" s="28" t="s">
        <v>12</v>
      </c>
      <c r="F602" s="28" t="s">
        <v>35</v>
      </c>
      <c r="G602" s="28" t="s">
        <v>753</v>
      </c>
      <c r="I602" s="1">
        <f t="shared" si="30"/>
        <v>0</v>
      </c>
      <c r="J602" s="1">
        <f t="shared" si="28"/>
        <v>1</v>
      </c>
      <c r="M602" s="3">
        <v>0.3</v>
      </c>
      <c r="O602" s="3">
        <f t="shared" si="29"/>
        <v>0</v>
      </c>
      <c r="P602" s="28" t="s">
        <v>117</v>
      </c>
    </row>
    <row r="603" spans="1:16" ht="16">
      <c r="A603" s="28">
        <v>602</v>
      </c>
      <c r="B603" s="28">
        <v>77</v>
      </c>
      <c r="C603" s="28" t="s">
        <v>714</v>
      </c>
      <c r="D603" s="3" t="s">
        <v>717</v>
      </c>
      <c r="E603" s="28" t="s">
        <v>17</v>
      </c>
      <c r="F603" s="28" t="s">
        <v>35</v>
      </c>
      <c r="G603" s="28" t="s">
        <v>753</v>
      </c>
      <c r="I603" s="1">
        <f t="shared" si="30"/>
        <v>1</v>
      </c>
      <c r="J603" s="1">
        <f t="shared" si="28"/>
        <v>0</v>
      </c>
      <c r="M603" s="3">
        <v>0.3</v>
      </c>
      <c r="O603" s="3">
        <f t="shared" si="29"/>
        <v>0</v>
      </c>
      <c r="P603" s="28" t="s">
        <v>117</v>
      </c>
    </row>
    <row r="604" spans="1:16" ht="16">
      <c r="A604" s="38">
        <v>603</v>
      </c>
      <c r="B604" s="28">
        <v>77</v>
      </c>
      <c r="C604" s="28" t="s">
        <v>714</v>
      </c>
      <c r="D604" s="3" t="s">
        <v>718</v>
      </c>
      <c r="E604" s="28" t="s">
        <v>17</v>
      </c>
      <c r="F604" s="28" t="s">
        <v>35</v>
      </c>
      <c r="G604" s="28" t="s">
        <v>753</v>
      </c>
      <c r="I604" s="1">
        <f t="shared" si="30"/>
        <v>1</v>
      </c>
      <c r="J604" s="1">
        <f t="shared" si="28"/>
        <v>0</v>
      </c>
      <c r="M604" s="3">
        <v>0.3</v>
      </c>
      <c r="O604" s="3">
        <f t="shared" si="29"/>
        <v>0</v>
      </c>
      <c r="P604" s="28" t="s">
        <v>117</v>
      </c>
    </row>
    <row r="605" spans="1:16" ht="16">
      <c r="A605" s="28">
        <v>604</v>
      </c>
      <c r="B605" s="28">
        <v>77</v>
      </c>
      <c r="C605" s="28" t="s">
        <v>714</v>
      </c>
      <c r="D605" s="3" t="s">
        <v>719</v>
      </c>
      <c r="E605" s="28" t="s">
        <v>17</v>
      </c>
      <c r="F605" s="28" t="s">
        <v>35</v>
      </c>
      <c r="G605" s="28" t="s">
        <v>753</v>
      </c>
      <c r="I605" s="1">
        <f t="shared" si="30"/>
        <v>1</v>
      </c>
      <c r="J605" s="1">
        <f t="shared" si="28"/>
        <v>0</v>
      </c>
      <c r="M605" s="3">
        <v>0.3</v>
      </c>
      <c r="O605" s="3">
        <f t="shared" si="29"/>
        <v>0</v>
      </c>
      <c r="P605" s="28" t="s">
        <v>117</v>
      </c>
    </row>
    <row r="606" spans="1:16" ht="16">
      <c r="A606" s="28">
        <v>605</v>
      </c>
      <c r="B606" s="28">
        <v>77</v>
      </c>
      <c r="C606" s="28" t="s">
        <v>714</v>
      </c>
      <c r="D606" s="3" t="s">
        <v>720</v>
      </c>
      <c r="E606" s="28" t="s">
        <v>17</v>
      </c>
      <c r="F606" s="28" t="s">
        <v>35</v>
      </c>
      <c r="G606" s="28" t="s">
        <v>753</v>
      </c>
      <c r="I606" s="1">
        <f t="shared" si="30"/>
        <v>1</v>
      </c>
      <c r="J606" s="1">
        <f t="shared" si="28"/>
        <v>0</v>
      </c>
      <c r="M606" s="3">
        <v>0.3</v>
      </c>
      <c r="O606" s="3">
        <f t="shared" si="29"/>
        <v>0</v>
      </c>
      <c r="P606" s="28" t="s">
        <v>117</v>
      </c>
    </row>
    <row r="607" spans="1:16" ht="16">
      <c r="A607" s="28">
        <v>606</v>
      </c>
      <c r="B607" s="28">
        <v>77</v>
      </c>
      <c r="C607" s="28" t="s">
        <v>714</v>
      </c>
      <c r="D607" s="3" t="s">
        <v>721</v>
      </c>
      <c r="E607" s="28" t="s">
        <v>17</v>
      </c>
      <c r="F607" s="28" t="s">
        <v>35</v>
      </c>
      <c r="G607" s="28" t="s">
        <v>753</v>
      </c>
      <c r="I607" s="1">
        <f t="shared" si="30"/>
        <v>1</v>
      </c>
      <c r="J607" s="1">
        <f t="shared" si="28"/>
        <v>0</v>
      </c>
      <c r="M607" s="3">
        <v>0.3</v>
      </c>
      <c r="O607" s="3">
        <f t="shared" si="29"/>
        <v>0</v>
      </c>
      <c r="P607" s="28" t="s">
        <v>117</v>
      </c>
    </row>
    <row r="608" spans="1:16" ht="16">
      <c r="A608" s="38">
        <v>607</v>
      </c>
      <c r="B608" s="28">
        <v>77</v>
      </c>
      <c r="C608" s="28" t="s">
        <v>714</v>
      </c>
      <c r="D608" s="3" t="s">
        <v>722</v>
      </c>
      <c r="E608" s="28" t="s">
        <v>17</v>
      </c>
      <c r="F608" s="28" t="s">
        <v>35</v>
      </c>
      <c r="G608" s="28" t="s">
        <v>753</v>
      </c>
      <c r="I608" s="1">
        <f t="shared" si="30"/>
        <v>1</v>
      </c>
      <c r="J608" s="1">
        <f t="shared" si="28"/>
        <v>0</v>
      </c>
      <c r="M608" s="3">
        <v>0.3</v>
      </c>
      <c r="O608" s="3">
        <f t="shared" si="29"/>
        <v>0</v>
      </c>
      <c r="P608" s="28" t="s">
        <v>117</v>
      </c>
    </row>
    <row r="609" spans="1:16" ht="16">
      <c r="A609" s="28">
        <v>608</v>
      </c>
      <c r="B609" s="28">
        <v>78</v>
      </c>
      <c r="C609" s="28" t="s">
        <v>723</v>
      </c>
      <c r="D609" s="3" t="s">
        <v>724</v>
      </c>
      <c r="E609" s="28" t="s">
        <v>17</v>
      </c>
      <c r="F609" s="28" t="s">
        <v>35</v>
      </c>
      <c r="G609" s="28" t="s">
        <v>753</v>
      </c>
      <c r="I609" s="1">
        <f t="shared" si="30"/>
        <v>1</v>
      </c>
      <c r="J609" s="1">
        <f t="shared" si="28"/>
        <v>0</v>
      </c>
      <c r="M609" s="3">
        <v>0.3</v>
      </c>
      <c r="O609" s="3">
        <f t="shared" si="29"/>
        <v>0</v>
      </c>
      <c r="P609" s="28" t="s">
        <v>117</v>
      </c>
    </row>
    <row r="610" spans="1:16" ht="16">
      <c r="A610" s="28">
        <v>609</v>
      </c>
      <c r="B610" s="28">
        <v>78</v>
      </c>
      <c r="C610" s="28" t="s">
        <v>723</v>
      </c>
      <c r="D610" s="3" t="s">
        <v>725</v>
      </c>
      <c r="E610" s="28" t="s">
        <v>17</v>
      </c>
      <c r="F610" s="28" t="s">
        <v>35</v>
      </c>
      <c r="G610" s="28" t="s">
        <v>753</v>
      </c>
      <c r="I610" s="1">
        <f t="shared" si="30"/>
        <v>1</v>
      </c>
      <c r="J610" s="1">
        <f t="shared" si="28"/>
        <v>0</v>
      </c>
      <c r="M610" s="3">
        <v>0.3</v>
      </c>
      <c r="O610" s="3">
        <f t="shared" si="29"/>
        <v>0</v>
      </c>
      <c r="P610" s="28" t="s">
        <v>117</v>
      </c>
    </row>
    <row r="611" spans="1:16" ht="16">
      <c r="A611" s="28">
        <v>610</v>
      </c>
      <c r="B611" s="28">
        <v>78</v>
      </c>
      <c r="C611" s="28" t="s">
        <v>723</v>
      </c>
      <c r="D611" s="3" t="s">
        <v>726</v>
      </c>
      <c r="E611" s="28" t="s">
        <v>17</v>
      </c>
      <c r="F611" s="28" t="s">
        <v>35</v>
      </c>
      <c r="G611" s="28" t="s">
        <v>753</v>
      </c>
      <c r="I611" s="1">
        <f t="shared" si="30"/>
        <v>1</v>
      </c>
      <c r="J611" s="1">
        <f t="shared" si="28"/>
        <v>0</v>
      </c>
      <c r="M611" s="3">
        <v>0.3</v>
      </c>
      <c r="O611" s="3">
        <f t="shared" si="29"/>
        <v>0</v>
      </c>
      <c r="P611" s="28" t="s">
        <v>117</v>
      </c>
    </row>
    <row r="612" spans="1:16" ht="16">
      <c r="A612" s="38">
        <v>611</v>
      </c>
      <c r="B612" s="28">
        <v>78</v>
      </c>
      <c r="C612" s="28" t="s">
        <v>723</v>
      </c>
      <c r="D612" s="3" t="s">
        <v>727</v>
      </c>
      <c r="E612" s="28" t="s">
        <v>17</v>
      </c>
      <c r="F612" s="28" t="s">
        <v>35</v>
      </c>
      <c r="G612" s="28" t="s">
        <v>753</v>
      </c>
      <c r="I612" s="1">
        <f t="shared" si="30"/>
        <v>1</v>
      </c>
      <c r="J612" s="1">
        <f t="shared" si="28"/>
        <v>0</v>
      </c>
      <c r="M612" s="3">
        <v>0.3</v>
      </c>
      <c r="O612" s="3">
        <f t="shared" si="29"/>
        <v>0</v>
      </c>
      <c r="P612" s="28" t="s">
        <v>117</v>
      </c>
    </row>
    <row r="613" spans="1:16" ht="16">
      <c r="A613" s="28">
        <v>612</v>
      </c>
      <c r="B613" s="28">
        <v>78</v>
      </c>
      <c r="C613" s="28" t="s">
        <v>723</v>
      </c>
      <c r="D613" s="3" t="s">
        <v>728</v>
      </c>
      <c r="E613" s="28" t="s">
        <v>17</v>
      </c>
      <c r="F613" s="28" t="s">
        <v>35</v>
      </c>
      <c r="G613" s="28" t="s">
        <v>753</v>
      </c>
      <c r="I613" s="1">
        <f t="shared" si="30"/>
        <v>1</v>
      </c>
      <c r="J613" s="1">
        <f t="shared" si="28"/>
        <v>0</v>
      </c>
      <c r="M613" s="3">
        <v>0.3</v>
      </c>
      <c r="O613" s="3">
        <f t="shared" si="29"/>
        <v>0</v>
      </c>
      <c r="P613" s="28" t="s">
        <v>117</v>
      </c>
    </row>
    <row r="614" spans="1:16" ht="16">
      <c r="A614" s="28">
        <v>613</v>
      </c>
      <c r="B614" s="28">
        <v>78</v>
      </c>
      <c r="C614" s="28" t="s">
        <v>723</v>
      </c>
      <c r="D614" s="3" t="s">
        <v>729</v>
      </c>
      <c r="E614" s="28" t="s">
        <v>17</v>
      </c>
      <c r="F614" s="28" t="s">
        <v>35</v>
      </c>
      <c r="G614" s="28" t="s">
        <v>753</v>
      </c>
      <c r="I614" s="1">
        <f t="shared" si="30"/>
        <v>1</v>
      </c>
      <c r="J614" s="1">
        <f t="shared" si="28"/>
        <v>0</v>
      </c>
      <c r="M614" s="3">
        <v>0.3</v>
      </c>
      <c r="O614" s="3">
        <f t="shared" si="29"/>
        <v>0</v>
      </c>
      <c r="P614" s="28" t="s">
        <v>117</v>
      </c>
    </row>
    <row r="615" spans="1:16" ht="16">
      <c r="A615" s="28">
        <v>614</v>
      </c>
      <c r="B615" s="28">
        <v>78</v>
      </c>
      <c r="C615" s="28" t="s">
        <v>723</v>
      </c>
      <c r="D615" s="3" t="s">
        <v>730</v>
      </c>
      <c r="E615" s="28" t="s">
        <v>17</v>
      </c>
      <c r="F615" s="28" t="s">
        <v>35</v>
      </c>
      <c r="G615" s="28" t="s">
        <v>753</v>
      </c>
      <c r="I615" s="1">
        <f t="shared" si="30"/>
        <v>1</v>
      </c>
      <c r="J615" s="1">
        <f t="shared" si="28"/>
        <v>0</v>
      </c>
      <c r="M615" s="3">
        <v>0.3</v>
      </c>
      <c r="O615" s="3">
        <f t="shared" si="29"/>
        <v>0</v>
      </c>
      <c r="P615" s="28" t="s">
        <v>117</v>
      </c>
    </row>
    <row r="616" spans="1:16" ht="16">
      <c r="A616" s="38">
        <v>615</v>
      </c>
      <c r="B616" s="28">
        <v>78</v>
      </c>
      <c r="C616" s="28" t="s">
        <v>723</v>
      </c>
      <c r="D616" s="3" t="s">
        <v>731</v>
      </c>
      <c r="E616" s="28" t="s">
        <v>17</v>
      </c>
      <c r="F616" s="28" t="s">
        <v>35</v>
      </c>
      <c r="G616" s="28" t="s">
        <v>753</v>
      </c>
      <c r="I616" s="1">
        <f t="shared" si="30"/>
        <v>1</v>
      </c>
      <c r="J616" s="1">
        <f t="shared" si="28"/>
        <v>0</v>
      </c>
      <c r="M616" s="3">
        <v>0.3</v>
      </c>
      <c r="O616" s="3">
        <f t="shared" si="29"/>
        <v>0</v>
      </c>
      <c r="P616" s="28" t="s">
        <v>117</v>
      </c>
    </row>
    <row r="617" spans="1:16" ht="16">
      <c r="A617" s="28">
        <v>616</v>
      </c>
      <c r="B617" s="28">
        <v>79</v>
      </c>
      <c r="C617" s="28" t="s">
        <v>732</v>
      </c>
      <c r="D617" s="3" t="s">
        <v>733</v>
      </c>
      <c r="E617" s="28" t="s">
        <v>17</v>
      </c>
      <c r="F617" s="28" t="s">
        <v>35</v>
      </c>
      <c r="G617" s="28" t="s">
        <v>753</v>
      </c>
      <c r="I617" s="1">
        <f t="shared" si="30"/>
        <v>1</v>
      </c>
      <c r="J617" s="1">
        <f t="shared" si="28"/>
        <v>0</v>
      </c>
      <c r="M617" s="3">
        <v>0.3</v>
      </c>
      <c r="O617" s="3">
        <f t="shared" si="29"/>
        <v>0</v>
      </c>
      <c r="P617" s="28" t="s">
        <v>117</v>
      </c>
    </row>
    <row r="618" spans="1:16" ht="16">
      <c r="A618" s="28">
        <v>617</v>
      </c>
      <c r="B618" s="28">
        <v>79</v>
      </c>
      <c r="C618" s="28" t="s">
        <v>732</v>
      </c>
      <c r="D618" s="3" t="s">
        <v>734</v>
      </c>
      <c r="E618" s="28" t="s">
        <v>17</v>
      </c>
      <c r="F618" s="28" t="s">
        <v>35</v>
      </c>
      <c r="G618" s="28" t="s">
        <v>753</v>
      </c>
      <c r="I618" s="1">
        <f t="shared" si="30"/>
        <v>1</v>
      </c>
      <c r="J618" s="1">
        <f t="shared" ref="J618:J625" si="31">1-I618</f>
        <v>0</v>
      </c>
      <c r="M618" s="3">
        <v>0.3</v>
      </c>
      <c r="O618" s="3">
        <f t="shared" ref="O618:O625" si="32">IF(P618="Capped", 1, 0)</f>
        <v>0</v>
      </c>
      <c r="P618" s="28" t="s">
        <v>117</v>
      </c>
    </row>
    <row r="619" spans="1:16" ht="16">
      <c r="A619" s="28">
        <v>618</v>
      </c>
      <c r="B619" s="28">
        <v>79</v>
      </c>
      <c r="C619" s="28" t="s">
        <v>732</v>
      </c>
      <c r="D619" s="3" t="s">
        <v>735</v>
      </c>
      <c r="E619" s="28" t="s">
        <v>17</v>
      </c>
      <c r="F619" s="28" t="s">
        <v>35</v>
      </c>
      <c r="G619" s="28" t="s">
        <v>753</v>
      </c>
      <c r="I619" s="1">
        <f t="shared" si="30"/>
        <v>1</v>
      </c>
      <c r="J619" s="1">
        <f t="shared" si="31"/>
        <v>0</v>
      </c>
      <c r="M619" s="3">
        <v>0.3</v>
      </c>
      <c r="O619" s="3">
        <f t="shared" si="32"/>
        <v>0</v>
      </c>
      <c r="P619" s="28" t="s">
        <v>117</v>
      </c>
    </row>
    <row r="620" spans="1:16" ht="16">
      <c r="A620" s="38">
        <v>619</v>
      </c>
      <c r="B620" s="28">
        <v>79</v>
      </c>
      <c r="C620" s="28" t="s">
        <v>732</v>
      </c>
      <c r="D620" s="3" t="s">
        <v>736</v>
      </c>
      <c r="E620" s="28" t="s">
        <v>17</v>
      </c>
      <c r="F620" s="28" t="s">
        <v>35</v>
      </c>
      <c r="G620" s="28" t="s">
        <v>753</v>
      </c>
      <c r="I620" s="1">
        <f t="shared" si="30"/>
        <v>1</v>
      </c>
      <c r="J620" s="1">
        <f t="shared" si="31"/>
        <v>0</v>
      </c>
      <c r="M620" s="3">
        <v>0.3</v>
      </c>
      <c r="O620" s="3">
        <f t="shared" si="32"/>
        <v>0</v>
      </c>
      <c r="P620" s="28" t="s">
        <v>117</v>
      </c>
    </row>
    <row r="621" spans="1:16" ht="16">
      <c r="A621" s="28">
        <v>620</v>
      </c>
      <c r="B621" s="28">
        <v>79</v>
      </c>
      <c r="C621" s="28" t="s">
        <v>732</v>
      </c>
      <c r="D621" s="3" t="s">
        <v>737</v>
      </c>
      <c r="E621" s="28" t="s">
        <v>17</v>
      </c>
      <c r="F621" s="28" t="s">
        <v>35</v>
      </c>
      <c r="G621" s="28" t="s">
        <v>753</v>
      </c>
      <c r="I621" s="1">
        <f t="shared" si="30"/>
        <v>1</v>
      </c>
      <c r="J621" s="1">
        <f t="shared" si="31"/>
        <v>0</v>
      </c>
      <c r="M621" s="3">
        <v>0.3</v>
      </c>
      <c r="O621" s="3">
        <f t="shared" si="32"/>
        <v>0</v>
      </c>
      <c r="P621" s="28" t="s">
        <v>117</v>
      </c>
    </row>
    <row r="622" spans="1:16" ht="16">
      <c r="A622" s="28">
        <v>621</v>
      </c>
      <c r="B622" s="28">
        <v>79</v>
      </c>
      <c r="C622" s="28" t="s">
        <v>732</v>
      </c>
      <c r="D622" s="3" t="s">
        <v>738</v>
      </c>
      <c r="E622" s="28" t="s">
        <v>17</v>
      </c>
      <c r="F622" s="28" t="s">
        <v>35</v>
      </c>
      <c r="G622" s="28" t="s">
        <v>753</v>
      </c>
      <c r="I622" s="1">
        <f t="shared" si="30"/>
        <v>1</v>
      </c>
      <c r="J622" s="1">
        <f t="shared" si="31"/>
        <v>0</v>
      </c>
      <c r="M622" s="3">
        <v>0.3</v>
      </c>
      <c r="O622" s="3">
        <f t="shared" si="32"/>
        <v>0</v>
      </c>
      <c r="P622" s="28" t="s">
        <v>117</v>
      </c>
    </row>
    <row r="623" spans="1:16" ht="16">
      <c r="A623" s="28">
        <v>622</v>
      </c>
      <c r="B623" s="28">
        <v>79</v>
      </c>
      <c r="C623" s="28" t="s">
        <v>732</v>
      </c>
      <c r="D623" s="3" t="s">
        <v>739</v>
      </c>
      <c r="E623" s="28" t="s">
        <v>17</v>
      </c>
      <c r="F623" s="28" t="s">
        <v>35</v>
      </c>
      <c r="G623" s="28" t="s">
        <v>753</v>
      </c>
      <c r="I623" s="1">
        <f t="shared" si="30"/>
        <v>1</v>
      </c>
      <c r="J623" s="1">
        <f t="shared" si="31"/>
        <v>0</v>
      </c>
      <c r="M623" s="3">
        <v>0.3</v>
      </c>
      <c r="O623" s="3">
        <f t="shared" si="32"/>
        <v>0</v>
      </c>
      <c r="P623" s="28" t="s">
        <v>117</v>
      </c>
    </row>
    <row r="624" spans="1:16" ht="16">
      <c r="A624" s="38">
        <v>623</v>
      </c>
      <c r="B624" s="28">
        <v>79</v>
      </c>
      <c r="C624" s="28" t="s">
        <v>732</v>
      </c>
      <c r="D624" s="3" t="s">
        <v>740</v>
      </c>
      <c r="E624" s="28" t="s">
        <v>17</v>
      </c>
      <c r="F624" s="28" t="s">
        <v>35</v>
      </c>
      <c r="G624" s="28" t="s">
        <v>753</v>
      </c>
      <c r="I624" s="1">
        <f t="shared" si="30"/>
        <v>1</v>
      </c>
      <c r="J624" s="1">
        <f t="shared" si="31"/>
        <v>0</v>
      </c>
      <c r="M624" s="3">
        <v>0.3</v>
      </c>
      <c r="O624" s="3">
        <f t="shared" si="32"/>
        <v>0</v>
      </c>
      <c r="P624" s="3" t="s">
        <v>524</v>
      </c>
    </row>
    <row r="625" spans="1:16" ht="17.25" customHeight="1">
      <c r="A625" s="28">
        <v>624</v>
      </c>
      <c r="B625" s="3">
        <v>79</v>
      </c>
      <c r="C625" s="3" t="s">
        <v>732</v>
      </c>
      <c r="D625" s="3" t="s">
        <v>741</v>
      </c>
      <c r="E625" s="3" t="s">
        <v>742</v>
      </c>
      <c r="F625" s="28" t="s">
        <v>35</v>
      </c>
      <c r="G625" s="28" t="s">
        <v>753</v>
      </c>
      <c r="I625" s="1">
        <f t="shared" si="30"/>
        <v>0</v>
      </c>
      <c r="J625" s="1">
        <f t="shared" si="31"/>
        <v>1</v>
      </c>
      <c r="M625" s="3">
        <v>0.3</v>
      </c>
      <c r="O625" s="3">
        <f t="shared" si="32"/>
        <v>0</v>
      </c>
      <c r="P625" s="28" t="s">
        <v>117</v>
      </c>
    </row>
    <row r="626" spans="1:16" ht="16">
      <c r="A626" s="28">
        <v>625</v>
      </c>
      <c r="B626" s="3">
        <v>79</v>
      </c>
      <c r="C626" s="3" t="s">
        <v>732</v>
      </c>
      <c r="D626" s="3" t="s">
        <v>743</v>
      </c>
      <c r="E626" s="3" t="s">
        <v>17</v>
      </c>
      <c r="F626" s="28" t="s">
        <v>35</v>
      </c>
      <c r="G626" s="28" t="s">
        <v>753</v>
      </c>
      <c r="I626" s="1">
        <f t="shared" si="30"/>
        <v>1</v>
      </c>
      <c r="J626" s="3">
        <v>0</v>
      </c>
      <c r="M626" s="3">
        <v>0.3</v>
      </c>
      <c r="O626" s="3">
        <v>0</v>
      </c>
    </row>
  </sheetData>
  <autoFilter ref="A1:Q625" xr:uid="{B1A15C98-D62C-4D64-B82E-23634F1C0660}"/>
  <sortState xmlns:xlrd2="http://schemas.microsoft.com/office/spreadsheetml/2017/richdata2" ref="A2:Q626">
    <sortCondition ref="B2:B6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2053-DAFD-4118-94B3-4CE2C2E70E16}">
  <dimension ref="D5:T21"/>
  <sheetViews>
    <sheetView workbookViewId="0">
      <selection activeCell="T6" sqref="T6"/>
    </sheetView>
  </sheetViews>
  <sheetFormatPr baseColWidth="10" defaultColWidth="8.83203125" defaultRowHeight="15"/>
  <cols>
    <col min="5" max="5" width="16.5" bestFit="1" customWidth="1"/>
    <col min="6" max="6" width="12.6640625" customWidth="1"/>
    <col min="8" max="10" width="0" hidden="1" customWidth="1"/>
    <col min="17" max="17" width="27.1640625" bestFit="1" customWidth="1"/>
    <col min="18" max="18" width="19.83203125" customWidth="1"/>
  </cols>
  <sheetData>
    <row r="5" spans="4:20" s="2" customFormat="1" ht="40.5" customHeight="1">
      <c r="D5" s="6" t="s">
        <v>750</v>
      </c>
      <c r="E5" s="5" t="s">
        <v>754</v>
      </c>
      <c r="F5" s="5" t="s">
        <v>755</v>
      </c>
      <c r="G5" s="5" t="s">
        <v>756</v>
      </c>
      <c r="H5" s="34" t="s">
        <v>757</v>
      </c>
      <c r="I5" s="32" t="s">
        <v>758</v>
      </c>
      <c r="J5" s="5" t="s">
        <v>759</v>
      </c>
      <c r="K5"/>
      <c r="L5"/>
      <c r="Q5" s="3" t="s">
        <v>760</v>
      </c>
      <c r="R5" s="5" t="s">
        <v>761</v>
      </c>
      <c r="S5" s="3" t="s">
        <v>749</v>
      </c>
      <c r="T5" s="5" t="s">
        <v>761</v>
      </c>
    </row>
    <row r="6" spans="4:20" ht="19.5" customHeight="1">
      <c r="D6" s="7" t="s">
        <v>33</v>
      </c>
      <c r="E6">
        <f>120-SUMIF(Auction_Live!L:L, Live_Stats!D6, Auction_Live!K:K)</f>
        <v>120</v>
      </c>
      <c r="F6">
        <f>COUNTIF(Auction_Live!L:L, Live_Stats!D6)</f>
        <v>0</v>
      </c>
      <c r="G6" s="35">
        <f>SUMIF(Auction_Live!L:L, Live_Stats!D6, Auction_Live!J:J)</f>
        <v>0</v>
      </c>
      <c r="H6">
        <v>0</v>
      </c>
      <c r="I6" s="33">
        <v>0</v>
      </c>
      <c r="J6" s="3">
        <v>0</v>
      </c>
      <c r="Q6" s="23" t="s">
        <v>762</v>
      </c>
      <c r="R6" s="25" t="e" cm="1">
        <f t="array" ref="R6">_xlfn.TEXTJOIN(", ", TRUE, _xlfn._xlws.FILTER(Auction_Live!D2:D1003, (Auction_Live!K2:K1002 = _xlfn.MAXIFS(Auction_Live!K:K, Auction_Live!K:K, "&gt;0", Auction_Live!B:B, "&lt;&gt;0"))))</f>
        <v>#VALUE!</v>
      </c>
      <c r="S6" s="24" t="s">
        <v>749</v>
      </c>
      <c r="T6" s="24">
        <f>_xlfn.MAXIFS(Auction_Live!K:K, Auction_Live!K:K, "&gt;0", Auction_Live!B:B, "&lt;&gt;0")</f>
        <v>0</v>
      </c>
    </row>
    <row r="7" spans="4:20">
      <c r="D7" s="8" t="s">
        <v>21</v>
      </c>
      <c r="E7">
        <f>120-SUMIF(Auction_Live!L:L, Live_Stats!D7, Auction_Live!K:K)</f>
        <v>120</v>
      </c>
      <c r="F7">
        <f>COUNTIF(Auction_Live!L:L, Live_Stats!D7)</f>
        <v>0</v>
      </c>
      <c r="G7" s="35">
        <f>SUMIF(Auction_Live!L:L, Live_Stats!D7, Auction_Live!J:J)</f>
        <v>0</v>
      </c>
      <c r="H7">
        <v>0</v>
      </c>
      <c r="I7" s="33">
        <v>0</v>
      </c>
      <c r="J7" s="3">
        <v>0</v>
      </c>
    </row>
    <row r="8" spans="4:20">
      <c r="D8" s="9" t="s">
        <v>49</v>
      </c>
      <c r="E8">
        <f>120-SUMIF(Auction_Live!L:L, Live_Stats!D8, Auction_Live!K:K)</f>
        <v>120</v>
      </c>
      <c r="F8">
        <f>COUNTIF(Auction_Live!L:L, Live_Stats!D8)</f>
        <v>0</v>
      </c>
      <c r="G8" s="35">
        <f>SUMIF(Auction_Live!L:L, Live_Stats!D8, Auction_Live!J:J)</f>
        <v>0</v>
      </c>
      <c r="H8">
        <v>0</v>
      </c>
      <c r="I8" s="33">
        <v>0</v>
      </c>
      <c r="J8" s="3">
        <v>0</v>
      </c>
      <c r="Q8" s="3" t="s">
        <v>763</v>
      </c>
      <c r="R8" s="3">
        <f>SUMIF(Auction_Live!K:K, "&gt;0", Auction_Live!I:I)</f>
        <v>0</v>
      </c>
    </row>
    <row r="9" spans="4:20">
      <c r="D9" s="10" t="s">
        <v>19</v>
      </c>
      <c r="E9">
        <f>120-SUMIF(Auction_Live!L:L, Live_Stats!D9, Auction_Live!K:K)</f>
        <v>120</v>
      </c>
      <c r="F9">
        <f>COUNTIF(Auction_Live!L:L, Live_Stats!D9)</f>
        <v>0</v>
      </c>
      <c r="G9" s="35">
        <f>SUMIF(Auction_Live!L:L, Live_Stats!D9, Auction_Live!J:J)</f>
        <v>0</v>
      </c>
      <c r="H9">
        <v>0</v>
      </c>
      <c r="I9" s="33">
        <v>0</v>
      </c>
      <c r="J9" s="3">
        <v>0</v>
      </c>
      <c r="Q9" s="3" t="s">
        <v>764</v>
      </c>
      <c r="R9" s="3">
        <f>SUMIF(Auction_Live!K:K, "&gt;0", Auction_Live!J:J)</f>
        <v>0</v>
      </c>
    </row>
    <row r="10" spans="4:20">
      <c r="D10" s="11" t="s">
        <v>46</v>
      </c>
      <c r="E10">
        <f>120-SUMIF(Auction_Live!L:L, Live_Stats!D10, Auction_Live!K:K)</f>
        <v>120</v>
      </c>
      <c r="F10">
        <f>COUNTIF(Auction_Live!L:L, Live_Stats!D10)</f>
        <v>0</v>
      </c>
      <c r="G10" s="35">
        <f>SUMIF(Auction_Live!L:L, Live_Stats!D10, Auction_Live!J:J)</f>
        <v>0</v>
      </c>
      <c r="H10">
        <v>0</v>
      </c>
      <c r="I10" s="33">
        <v>0</v>
      </c>
      <c r="J10" s="3">
        <v>0</v>
      </c>
    </row>
    <row r="11" spans="4:20">
      <c r="D11" s="12" t="s">
        <v>30</v>
      </c>
      <c r="E11">
        <f>120-SUMIF(Auction_Live!L:L, Live_Stats!D11, Auction_Live!K:K)</f>
        <v>120</v>
      </c>
      <c r="F11">
        <f>COUNTIF(Auction_Live!L:L, Live_Stats!D11)</f>
        <v>0</v>
      </c>
      <c r="G11" s="35">
        <f>SUMIF(Auction_Live!L:L, Live_Stats!D11, Auction_Live!J:J)</f>
        <v>0</v>
      </c>
      <c r="H11">
        <v>0</v>
      </c>
      <c r="I11" s="33">
        <v>0</v>
      </c>
      <c r="J11" s="3">
        <v>0</v>
      </c>
      <c r="Q11" s="3" t="s">
        <v>765</v>
      </c>
      <c r="R11" s="3">
        <f>COUNTIF(Auction_Live!K:K, 0)</f>
        <v>0</v>
      </c>
    </row>
    <row r="12" spans="4:20">
      <c r="D12" s="13" t="s">
        <v>25</v>
      </c>
      <c r="E12">
        <f>120-SUMIF(Auction_Live!L:L, Live_Stats!D12, Auction_Live!K:K)</f>
        <v>120</v>
      </c>
      <c r="F12">
        <f>COUNTIF(Auction_Live!L:L, Live_Stats!D12)</f>
        <v>0</v>
      </c>
      <c r="G12" s="35">
        <f>SUMIF(Auction_Live!L:L, Live_Stats!D12, Auction_Live!J:J)</f>
        <v>0</v>
      </c>
      <c r="H12">
        <v>0</v>
      </c>
      <c r="I12" s="33">
        <v>0</v>
      </c>
      <c r="J12" s="3">
        <v>0</v>
      </c>
    </row>
    <row r="13" spans="4:20">
      <c r="D13" s="14" t="s">
        <v>40</v>
      </c>
      <c r="E13">
        <f>120-SUMIF(Auction_Live!L:L, Live_Stats!D13, Auction_Live!K:K)</f>
        <v>120</v>
      </c>
      <c r="F13">
        <f>COUNTIF(Auction_Live!L:L, Live_Stats!D13)</f>
        <v>0</v>
      </c>
      <c r="G13" s="35">
        <f>SUMIF(Auction_Live!L:L, Live_Stats!D13, Auction_Live!J:J)</f>
        <v>0</v>
      </c>
      <c r="H13">
        <v>0</v>
      </c>
      <c r="I13" s="33">
        <v>0</v>
      </c>
      <c r="J13" s="3">
        <v>0</v>
      </c>
    </row>
    <row r="14" spans="4:20">
      <c r="D14" s="15" t="s">
        <v>15</v>
      </c>
      <c r="E14">
        <f>120-SUMIF(Auction_Live!L:L, Live_Stats!D14, Auction_Live!K:K)</f>
        <v>120</v>
      </c>
      <c r="F14">
        <f>COUNTIF(Auction_Live!L:L, Live_Stats!D14)</f>
        <v>0</v>
      </c>
      <c r="G14" s="35">
        <f>SUMIF(Auction_Live!L:L, Live_Stats!D14, Auction_Live!J:J)</f>
        <v>0</v>
      </c>
      <c r="H14">
        <v>0</v>
      </c>
      <c r="I14" s="33">
        <v>0</v>
      </c>
      <c r="J14" s="3">
        <v>0</v>
      </c>
    </row>
    <row r="15" spans="4:20">
      <c r="D15" s="16" t="s">
        <v>37</v>
      </c>
      <c r="E15" s="36">
        <f>120-SUMIF(Auction_Live!L:L, Live_Stats!D15, Auction_Live!K:K)</f>
        <v>120</v>
      </c>
      <c r="F15" s="36">
        <f>COUNTIF(Auction_Live!L:L, Live_Stats!D15)</f>
        <v>0</v>
      </c>
      <c r="G15" s="37">
        <f>SUMIF(Auction_Live!L:L, Live_Stats!D15, Auction_Live!J:J)</f>
        <v>0</v>
      </c>
      <c r="H15">
        <v>0</v>
      </c>
      <c r="I15" s="33">
        <v>0</v>
      </c>
      <c r="J15" s="3">
        <v>0</v>
      </c>
    </row>
    <row r="19" spans="5:6" s="2" customFormat="1" ht="32">
      <c r="E19" s="5" t="s">
        <v>766</v>
      </c>
      <c r="F19" s="5">
        <f>SUM(F6:F15)</f>
        <v>0</v>
      </c>
    </row>
    <row r="21" spans="5:6">
      <c r="E21" s="3" t="s">
        <v>767</v>
      </c>
      <c r="F21" s="3">
        <f>1200-SUM(E6:E15)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7CC3-0AE6-461C-9F78-CA493100826D}">
  <dimension ref="B1:C624"/>
  <sheetViews>
    <sheetView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5"/>
  <cols>
    <col min="2" max="2" width="81.5" hidden="1" customWidth="1"/>
    <col min="3" max="3" width="86" customWidth="1"/>
  </cols>
  <sheetData>
    <row r="1" spans="2:3">
      <c r="B1" s="22" t="s">
        <v>768</v>
      </c>
      <c r="C1" s="22" t="e" cm="1">
        <f t="array" ref="C1">_xlfn._xlws.FILTER(B:B, B:B&lt;&gt;"")</f>
        <v>#REF!</v>
      </c>
    </row>
    <row r="2" spans="2:3" ht="20.25" customHeight="1">
      <c r="B2" s="2" t="str">
        <f>IF(Auction_Live!K2 &gt; 0, CONCATENATE(Auction_Live!D2, " sold to ", Auction_Live!L2, " for ", Auction_Live!K2, " CR!"), "")</f>
        <v/>
      </c>
    </row>
    <row r="3" spans="2:3" ht="16">
      <c r="B3" s="2" t="str">
        <f>IF(Auction_Live!K3 &gt; 0, CONCATENATE(Auction_Live!D3, " sold to ", Auction_Live!L3, " for ", Auction_Live!K3, " CR!"), "")</f>
        <v/>
      </c>
    </row>
    <row r="4" spans="2:3" ht="16">
      <c r="B4" s="2" t="str">
        <f>IF(Auction_Live!K4 &gt; 0, CONCATENATE(Auction_Live!D4, " sold to ", Auction_Live!L4, " for ", Auction_Live!K4, " CR!"), "")</f>
        <v/>
      </c>
    </row>
    <row r="5" spans="2:3" ht="16">
      <c r="B5" s="2" t="str">
        <f>IF(Auction_Live!K5 &gt; 0, CONCATENATE(Auction_Live!D5, " sold to ", Auction_Live!L5, " for ", Auction_Live!K5, " CR!"), "")</f>
        <v/>
      </c>
    </row>
    <row r="6" spans="2:3" ht="16">
      <c r="B6" s="2" t="str">
        <f>IF(Auction_Live!K6 &gt; 0, CONCATENATE(Auction_Live!D6, " sold to ", Auction_Live!L6, " for ", Auction_Live!K6, " CR!"), "")</f>
        <v/>
      </c>
    </row>
    <row r="7" spans="2:3" ht="16">
      <c r="B7" s="2" t="str">
        <f>IF(Auction_Live!K7 &gt; 0, CONCATENATE(Auction_Live!D7, " sold to ", Auction_Live!L7, " for ", Auction_Live!K7, " CR!"), "")</f>
        <v/>
      </c>
    </row>
    <row r="8" spans="2:3" ht="16">
      <c r="B8" s="2" t="str">
        <f>IF(Auction_Live!K8 &gt; 0, CONCATENATE(Auction_Live!D8, " sold to ", Auction_Live!L8, " for ", Auction_Live!K8, " CR!"), "")</f>
        <v/>
      </c>
    </row>
    <row r="9" spans="2:3" ht="16">
      <c r="B9" s="2" t="str">
        <f>IF(Auction_Live!K9 &gt; 0, CONCATENATE(Auction_Live!D9, " sold to ", Auction_Live!L9, " for ", Auction_Live!K9, " CR!"), "")</f>
        <v/>
      </c>
    </row>
    <row r="10" spans="2:3" ht="16">
      <c r="B10" s="2" t="str">
        <f>IF(Auction_Live!K10 &gt; 0, CONCATENATE(Auction_Live!D10, " sold to ", Auction_Live!L10, " for ", Auction_Live!K10, " CR!"), "")</f>
        <v/>
      </c>
    </row>
    <row r="11" spans="2:3" ht="16">
      <c r="B11" s="2" t="str">
        <f>IF(Auction_Live!K11 &gt; 0, CONCATENATE(Auction_Live!D11, " sold to ", Auction_Live!L11, " for ", Auction_Live!K11, " CR!"), "")</f>
        <v/>
      </c>
    </row>
    <row r="12" spans="2:3" ht="16">
      <c r="B12" s="2" t="str">
        <f>IF(Auction_Live!K12 &gt; 0, CONCATENATE(Auction_Live!D12, " sold to ", Auction_Live!L12, " for ", Auction_Live!K12, " CR!"), "")</f>
        <v/>
      </c>
    </row>
    <row r="13" spans="2:3" ht="16">
      <c r="B13" s="2" t="str">
        <f>IF(Auction_Live!K13 &gt; 0, CONCATENATE(Auction_Live!D13, " sold to ", Auction_Live!L13, " for ", Auction_Live!K13, " CR!"), "")</f>
        <v/>
      </c>
    </row>
    <row r="14" spans="2:3" ht="16">
      <c r="B14" s="2" t="str">
        <f>IF(Auction_Live!K14 &gt; 0, CONCATENATE(Auction_Live!D14, " sold to ", Auction_Live!L14, " for ", Auction_Live!K14, " CR!"), "")</f>
        <v/>
      </c>
    </row>
    <row r="15" spans="2:3" ht="16">
      <c r="B15" s="2" t="str">
        <f>IF(Auction_Live!K15 &gt; 0, CONCATENATE(Auction_Live!D15, " sold to ", Auction_Live!L15, " for ", Auction_Live!K15, " CR!"), "")</f>
        <v/>
      </c>
    </row>
    <row r="16" spans="2:3" ht="16">
      <c r="B16" s="2" t="str">
        <f>IF(Auction_Live!K16 &gt; 0, CONCATENATE(Auction_Live!D16, " sold to ", Auction_Live!L16, " for ", Auction_Live!K16, " CR!"), "")</f>
        <v/>
      </c>
    </row>
    <row r="17" spans="2:2" ht="16">
      <c r="B17" s="2" t="str">
        <f>IF(Auction_Live!K17 &gt; 0, CONCATENATE(Auction_Live!D17, " sold to ", Auction_Live!L17, " for ", Auction_Live!K17, " CR!"), "")</f>
        <v/>
      </c>
    </row>
    <row r="18" spans="2:2" ht="16">
      <c r="B18" s="2" t="str">
        <f>IF(Auction_Live!K18 &gt; 0, CONCATENATE(Auction_Live!D18, " sold to ", Auction_Live!L18, " for ", Auction_Live!K18, " CR!"), "")</f>
        <v/>
      </c>
    </row>
    <row r="19" spans="2:2" ht="16">
      <c r="B19" s="2" t="str">
        <f>IF(Auction_Live!K19 &gt; 0, CONCATENATE(Auction_Live!D19, " sold to ", Auction_Live!L19, " for ", Auction_Live!K19, " CR!"), "")</f>
        <v/>
      </c>
    </row>
    <row r="20" spans="2:2" ht="16">
      <c r="B20" s="2" t="str">
        <f>IF(Auction_Live!K20 &gt; 0, CONCATENATE(Auction_Live!D20, " sold to ", Auction_Live!L20, " for ", Auction_Live!K20, " CR!"), "")</f>
        <v/>
      </c>
    </row>
    <row r="21" spans="2:2" ht="16">
      <c r="B21" s="2" t="str">
        <f>IF(Auction_Live!K21 &gt; 0, CONCATENATE(Auction_Live!D21, " sold to ", Auction_Live!L21, " for ", Auction_Live!K21, " CR!"), "")</f>
        <v/>
      </c>
    </row>
    <row r="22" spans="2:2" ht="16">
      <c r="B22" s="2" t="str">
        <f>IF(Auction_Live!K22 &gt; 0, CONCATENATE(Auction_Live!D22, " sold to ", Auction_Live!L22, " for ", Auction_Live!K22, " CR!"), "")</f>
        <v/>
      </c>
    </row>
    <row r="23" spans="2:2" ht="16">
      <c r="B23" s="2" t="str">
        <f>IF(Auction_Live!K23 &gt; 0, CONCATENATE(Auction_Live!D23, " sold to ", Auction_Live!L23, " for ", Auction_Live!K23, " CR!"), "")</f>
        <v/>
      </c>
    </row>
    <row r="24" spans="2:2" ht="16">
      <c r="B24" s="2" t="str">
        <f>IF(Auction_Live!K24 &gt; 0, CONCATENATE(Auction_Live!D24, " sold to ", Auction_Live!L24, " for ", Auction_Live!K24, " CR!"), "")</f>
        <v/>
      </c>
    </row>
    <row r="25" spans="2:2" ht="16">
      <c r="B25" s="2" t="str">
        <f>IF(Auction_Live!K25 &gt; 0, CONCATENATE(Auction_Live!D25, " sold to ", Auction_Live!L25, " for ", Auction_Live!K25, " CR!"), "")</f>
        <v/>
      </c>
    </row>
    <row r="26" spans="2:2" ht="16">
      <c r="B26" s="2" t="str">
        <f>IF(Auction_Live!K26 &gt; 0, CONCATENATE(Auction_Live!D26, " sold to ", Auction_Live!L26, " for ", Auction_Live!K26, " CR!"), "")</f>
        <v/>
      </c>
    </row>
    <row r="27" spans="2:2" ht="16">
      <c r="B27" s="2" t="str">
        <f>IF(Auction_Live!K27 &gt; 0, CONCATENATE(Auction_Live!D27, " sold to ", Auction_Live!L27, " for ", Auction_Live!K27, " CR!"), "")</f>
        <v/>
      </c>
    </row>
    <row r="28" spans="2:2" ht="16">
      <c r="B28" s="2" t="str">
        <f>IF(Auction_Live!K28 &gt; 0, CONCATENATE(Auction_Live!D28, " sold to ", Auction_Live!L28, " for ", Auction_Live!K28, " CR!"), "")</f>
        <v/>
      </c>
    </row>
    <row r="29" spans="2:2" ht="16">
      <c r="B29" s="2" t="str">
        <f>IF(Auction_Live!K29 &gt; 0, CONCATENATE(Auction_Live!D29, " sold to ", Auction_Live!L29, " for ", Auction_Live!K29, " CR!"), "")</f>
        <v/>
      </c>
    </row>
    <row r="30" spans="2:2" ht="16">
      <c r="B30" s="2" t="str">
        <f>IF(Auction_Live!K30 &gt; 0, CONCATENATE(Auction_Live!D30, " sold to ", Auction_Live!L30, " for ", Auction_Live!K30, " CR!"), "")</f>
        <v/>
      </c>
    </row>
    <row r="31" spans="2:2" ht="16">
      <c r="B31" s="2" t="str">
        <f>IF(Auction_Live!K31 &gt; 0, CONCATENATE(Auction_Live!D31, " sold to ", Auction_Live!L31, " for ", Auction_Live!K31, " CR!"), "")</f>
        <v/>
      </c>
    </row>
    <row r="32" spans="2:2" ht="16">
      <c r="B32" s="2" t="str">
        <f>IF(Auction_Live!K32 &gt; 0, CONCATENATE(Auction_Live!D32, " sold to ", Auction_Live!L32, " for ", Auction_Live!K32, " CR!"), "")</f>
        <v/>
      </c>
    </row>
    <row r="33" spans="2:2" ht="16">
      <c r="B33" s="2" t="str">
        <f>IF(Auction_Live!K33 &gt; 0, CONCATENATE(Auction_Live!D33, " sold to ", Auction_Live!L33, " for ", Auction_Live!K33, " CR!"), "")</f>
        <v/>
      </c>
    </row>
    <row r="34" spans="2:2" ht="16">
      <c r="B34" s="2" t="str">
        <f>IF(Auction_Live!K34 &gt; 0, CONCATENATE(Auction_Live!D34, " sold to ", Auction_Live!L34, " for ", Auction_Live!K34, " CR!"), "")</f>
        <v/>
      </c>
    </row>
    <row r="35" spans="2:2" ht="16">
      <c r="B35" s="2" t="str">
        <f>IF(Auction_Live!K35 &gt; 0, CONCATENATE(Auction_Live!D35, " sold to ", Auction_Live!L35, " for ", Auction_Live!K35, " CR!"), "")</f>
        <v/>
      </c>
    </row>
    <row r="36" spans="2:2" ht="16">
      <c r="B36" s="2" t="str">
        <f>IF(Auction_Live!K36 &gt; 0, CONCATENATE(Auction_Live!D36, " sold to ", Auction_Live!L36, " for ", Auction_Live!K36, " CR!"), "")</f>
        <v/>
      </c>
    </row>
    <row r="37" spans="2:2" ht="16">
      <c r="B37" s="2" t="str">
        <f>IF(Auction_Live!K37 &gt; 0, CONCATENATE(Auction_Live!D37, " sold to ", Auction_Live!L37, " for ", Auction_Live!K37, " CR!"), "")</f>
        <v/>
      </c>
    </row>
    <row r="38" spans="2:2" ht="16">
      <c r="B38" s="2" t="str">
        <f>IF(Auction_Live!K38 &gt; 0, CONCATENATE(Auction_Live!D38, " sold to ", Auction_Live!L38, " for ", Auction_Live!K38, " CR!"), "")</f>
        <v/>
      </c>
    </row>
    <row r="39" spans="2:2" ht="16">
      <c r="B39" s="2" t="str">
        <f>IF(Auction_Live!K39 &gt; 0, CONCATENATE(Auction_Live!D39, " sold to ", Auction_Live!L39, " for ", Auction_Live!K39, " CR!"), "")</f>
        <v/>
      </c>
    </row>
    <row r="40" spans="2:2" ht="16">
      <c r="B40" s="2" t="str">
        <f>IF(Auction_Live!K42 &gt; 0, CONCATENATE(Auction_Live!D42, " sold to ", Auction_Live!L42, " for ", Auction_Live!K42, " CR!"), "")</f>
        <v/>
      </c>
    </row>
    <row r="41" spans="2:2" ht="16">
      <c r="B41" s="2" t="str">
        <f>IF(Auction_Live!K43 &gt; 0, CONCATENATE(Auction_Live!D43, " sold to ", Auction_Live!L43, " for ", Auction_Live!K43, " CR!"), "")</f>
        <v/>
      </c>
    </row>
    <row r="42" spans="2:2" ht="16">
      <c r="B42" s="2" t="str">
        <f>IF(Auction_Live!K44 &gt; 0, CONCATENATE(Auction_Live!D44, " sold to ", Auction_Live!L44, " for ", Auction_Live!K44, " CR!"), "")</f>
        <v/>
      </c>
    </row>
    <row r="43" spans="2:2" ht="16">
      <c r="B43" s="2" t="str">
        <f>IF(Auction_Live!K45 &gt; 0, CONCATENATE(Auction_Live!D45, " sold to ", Auction_Live!L45, " for ", Auction_Live!K45, " CR!"), "")</f>
        <v/>
      </c>
    </row>
    <row r="44" spans="2:2" ht="16">
      <c r="B44" s="2" t="str">
        <f>IF(Auction_Live!K46 &gt; 0, CONCATENATE(Auction_Live!D46, " sold to ", Auction_Live!L46, " for ", Auction_Live!K46, " CR!"), "")</f>
        <v/>
      </c>
    </row>
    <row r="45" spans="2:2" ht="16">
      <c r="B45" s="2" t="str">
        <f>IF(Auction_Live!K47 &gt; 0, CONCATENATE(Auction_Live!D47, " sold to ", Auction_Live!L47, " for ", Auction_Live!K47, " CR!"), "")</f>
        <v/>
      </c>
    </row>
    <row r="46" spans="2:2" ht="16">
      <c r="B46" s="2" t="str">
        <f>IF(Auction_Live!K48 &gt; 0, CONCATENATE(Auction_Live!D48, " sold to ", Auction_Live!L48, " for ", Auction_Live!K48, " CR!"), "")</f>
        <v/>
      </c>
    </row>
    <row r="47" spans="2:2" ht="16">
      <c r="B47" s="2" t="str">
        <f>IF(Auction_Live!K49 &gt; 0, CONCATENATE(Auction_Live!D49, " sold to ", Auction_Live!L49, " for ", Auction_Live!K49, " CR!"), "")</f>
        <v/>
      </c>
    </row>
    <row r="48" spans="2:2" ht="16">
      <c r="B48" s="2" t="str">
        <f>IF(Auction_Live!K50 &gt; 0, CONCATENATE(Auction_Live!D50, " sold to ", Auction_Live!L50, " for ", Auction_Live!K50, " CR!"), "")</f>
        <v/>
      </c>
    </row>
    <row r="49" spans="2:2" ht="16">
      <c r="B49" s="2" t="str">
        <f>IF(Auction_Live!K51 &gt; 0, CONCATENATE(Auction_Live!D51, " sold to ", Auction_Live!L51, " for ", Auction_Live!K51, " CR!"), "")</f>
        <v/>
      </c>
    </row>
    <row r="50" spans="2:2" ht="16">
      <c r="B50" s="2" t="str">
        <f>IF(Auction_Live!K52 &gt; 0, CONCATENATE(Auction_Live!D52, " sold to ", Auction_Live!L52, " for ", Auction_Live!K52, " CR!"), "")</f>
        <v/>
      </c>
    </row>
    <row r="51" spans="2:2" ht="16">
      <c r="B51" s="2" t="str">
        <f>IF(Auction_Live!K53 &gt; 0, CONCATENATE(Auction_Live!D53, " sold to ", Auction_Live!L53, " for ", Auction_Live!K53, " CR!"), "")</f>
        <v/>
      </c>
    </row>
    <row r="52" spans="2:2" ht="16">
      <c r="B52" s="2" t="str">
        <f>IF(Auction_Live!K54 &gt; 0, CONCATENATE(Auction_Live!D54, " sold to ", Auction_Live!L54, " for ", Auction_Live!K54, " CR!"), "")</f>
        <v/>
      </c>
    </row>
    <row r="53" spans="2:2" ht="16">
      <c r="B53" s="2" t="str">
        <f>IF(Auction_Live!K55 &gt; 0, CONCATENATE(Auction_Live!D55, " sold to ", Auction_Live!L55, " for ", Auction_Live!K55, " CR!"), "")</f>
        <v/>
      </c>
    </row>
    <row r="54" spans="2:2" ht="16">
      <c r="B54" s="2" t="str">
        <f>IF(Auction_Live!K56 &gt; 0, CONCATENATE(Auction_Live!D56, " sold to ", Auction_Live!L56, " for ", Auction_Live!K56, " CR!"), "")</f>
        <v/>
      </c>
    </row>
    <row r="55" spans="2:2" ht="16">
      <c r="B55" s="2" t="str">
        <f>IF(Auction_Live!K57 &gt; 0, CONCATENATE(Auction_Live!D57, " sold to ", Auction_Live!L57, " for ", Auction_Live!K57, " CR!"), "")</f>
        <v/>
      </c>
    </row>
    <row r="56" spans="2:2" ht="16">
      <c r="B56" s="2" t="str">
        <f>IF(Auction_Live!K58 &gt; 0, CONCATENATE(Auction_Live!D58, " sold to ", Auction_Live!L58, " for ", Auction_Live!K58, " CR!"), "")</f>
        <v/>
      </c>
    </row>
    <row r="57" spans="2:2" ht="16">
      <c r="B57" s="2" t="str">
        <f>IF(Auction_Live!K59 &gt; 0, CONCATENATE(Auction_Live!D59, " sold to ", Auction_Live!L59, " for ", Auction_Live!K59, " CR!"), "")</f>
        <v/>
      </c>
    </row>
    <row r="58" spans="2:2" ht="16">
      <c r="B58" s="2" t="str">
        <f>IF(Auction_Live!K60 &gt; 0, CONCATENATE(Auction_Live!D60, " sold to ", Auction_Live!L60, " for ", Auction_Live!K60, " CR!"), "")</f>
        <v/>
      </c>
    </row>
    <row r="59" spans="2:2" ht="16">
      <c r="B59" s="2" t="str">
        <f>IF(Auction_Live!K61 &gt; 0, CONCATENATE(Auction_Live!D61, " sold to ", Auction_Live!L61, " for ", Auction_Live!K61, " CR!"), "")</f>
        <v/>
      </c>
    </row>
    <row r="60" spans="2:2" ht="16">
      <c r="B60" s="2" t="str">
        <f>IF(Auction_Live!K62 &gt; 0, CONCATENATE(Auction_Live!D62, " sold to ", Auction_Live!L62, " for ", Auction_Live!K62, " CR!"), "")</f>
        <v/>
      </c>
    </row>
    <row r="61" spans="2:2" ht="16">
      <c r="B61" s="2" t="str">
        <f>IF(Auction_Live!K63 &gt; 0, CONCATENATE(Auction_Live!D63, " sold to ", Auction_Live!L63, " for ", Auction_Live!K63, " CR!"), "")</f>
        <v/>
      </c>
    </row>
    <row r="62" spans="2:2" ht="16">
      <c r="B62" s="2" t="str">
        <f>IF(Auction_Live!K64 &gt; 0, CONCATENATE(Auction_Live!D64, " sold to ", Auction_Live!L64, " for ", Auction_Live!K64, " CR!"), "")</f>
        <v/>
      </c>
    </row>
    <row r="63" spans="2:2" ht="16">
      <c r="B63" s="2" t="str">
        <f>IF(Auction_Live!K65 &gt; 0, CONCATENATE(Auction_Live!D65, " sold to ", Auction_Live!L65, " for ", Auction_Live!K65, " CR!"), "")</f>
        <v/>
      </c>
    </row>
    <row r="64" spans="2:2" ht="16">
      <c r="B64" s="2" t="str">
        <f>IF(Auction_Live!K66 &gt; 0, CONCATENATE(Auction_Live!D66, " sold to ", Auction_Live!L66, " for ", Auction_Live!K66, " CR!"), "")</f>
        <v/>
      </c>
    </row>
    <row r="65" spans="2:2" ht="16">
      <c r="B65" s="2" t="str">
        <f>IF(Auction_Live!K67 &gt; 0, CONCATENATE(Auction_Live!D67, " sold to ", Auction_Live!L67, " for ", Auction_Live!K67, " CR!"), "")</f>
        <v/>
      </c>
    </row>
    <row r="66" spans="2:2" ht="16">
      <c r="B66" s="2" t="str">
        <f>IF(Auction_Live!K68 &gt; 0, CONCATENATE(Auction_Live!D68, " sold to ", Auction_Live!L68, " for ", Auction_Live!K68, " CR!"), "")</f>
        <v/>
      </c>
    </row>
    <row r="67" spans="2:2" ht="16">
      <c r="B67" s="2" t="str">
        <f>IF(Auction_Live!K69 &gt; 0, CONCATENATE(Auction_Live!D69, " sold to ", Auction_Live!L69, " for ", Auction_Live!K69, " CR!"), "")</f>
        <v/>
      </c>
    </row>
    <row r="68" spans="2:2" ht="16">
      <c r="B68" s="2" t="str">
        <f>IF(Auction_Live!K70 &gt; 0, CONCATENATE(Auction_Live!D70, " sold to ", Auction_Live!L70, " for ", Auction_Live!K70, " CR!"), "")</f>
        <v/>
      </c>
    </row>
    <row r="69" spans="2:2" ht="16">
      <c r="B69" s="2" t="str">
        <f>IF(Auction_Live!K71 &gt; 0, CONCATENATE(Auction_Live!D71, " sold to ", Auction_Live!L71, " for ", Auction_Live!K71, " CR!"), "")</f>
        <v/>
      </c>
    </row>
    <row r="70" spans="2:2" ht="16">
      <c r="B70" s="2" t="str">
        <f>IF(Auction_Live!K72 &gt; 0, CONCATENATE(Auction_Live!D72, " sold to ", Auction_Live!L72, " for ", Auction_Live!K72, " CR!"), "")</f>
        <v/>
      </c>
    </row>
    <row r="71" spans="2:2" ht="16">
      <c r="B71" s="2" t="str">
        <f>IF(Auction_Live!K73 &gt; 0, CONCATENATE(Auction_Live!D73, " sold to ", Auction_Live!L73, " for ", Auction_Live!K73, " CR!"), "")</f>
        <v/>
      </c>
    </row>
    <row r="72" spans="2:2" ht="16">
      <c r="B72" s="2" t="str">
        <f>IF(Auction_Live!K74 &gt; 0, CONCATENATE(Auction_Live!D74, " sold to ", Auction_Live!L74, " for ", Auction_Live!K74, " CR!"), "")</f>
        <v/>
      </c>
    </row>
    <row r="73" spans="2:2" ht="16">
      <c r="B73" s="2" t="str">
        <f>IF(Auction_Live!K75 &gt; 0, CONCATENATE(Auction_Live!D75, " sold to ", Auction_Live!L75, " for ", Auction_Live!K75, " CR!"), "")</f>
        <v/>
      </c>
    </row>
    <row r="74" spans="2:2" ht="16">
      <c r="B74" s="2" t="str">
        <f>IF(Auction_Live!K76 &gt; 0, CONCATENATE(Auction_Live!D76, " sold to ", Auction_Live!L76, " for ", Auction_Live!K76, " CR!"), "")</f>
        <v/>
      </c>
    </row>
    <row r="75" spans="2:2" ht="16">
      <c r="B75" s="2" t="str">
        <f>IF(Auction_Live!K77 &gt; 0, CONCATENATE(Auction_Live!D77, " sold to ", Auction_Live!L77, " for ", Auction_Live!K77, " CR!"), "")</f>
        <v/>
      </c>
    </row>
    <row r="76" spans="2:2" ht="16">
      <c r="B76" s="2" t="str">
        <f>IF(Auction_Live!K78 &gt; 0, CONCATENATE(Auction_Live!D78, " sold to ", Auction_Live!L78, " for ", Auction_Live!K78, " CR!"), "")</f>
        <v/>
      </c>
    </row>
    <row r="77" spans="2:2" ht="16">
      <c r="B77" s="2" t="str">
        <f>IF(Auction_Live!K79 &gt; 0, CONCATENATE(Auction_Live!D79, " sold to ", Auction_Live!L79, " for ", Auction_Live!K79, " CR!"), "")</f>
        <v/>
      </c>
    </row>
    <row r="78" spans="2:2" ht="16">
      <c r="B78" s="2" t="str">
        <f>IF(Auction_Live!K80 &gt; 0, CONCATENATE(Auction_Live!D80, " sold to ", Auction_Live!L80, " for ", Auction_Live!K80, " CR!"), "")</f>
        <v/>
      </c>
    </row>
    <row r="79" spans="2:2" ht="16">
      <c r="B79" s="2" t="str">
        <f>IF(Auction_Live!K81 &gt; 0, CONCATENATE(Auction_Live!D81, " sold to ", Auction_Live!L81, " for ", Auction_Live!K81, " CR!"), "")</f>
        <v/>
      </c>
    </row>
    <row r="80" spans="2:2" ht="16">
      <c r="B80" s="2" t="str">
        <f>IF(Auction_Live!K82 &gt; 0, CONCATENATE(Auction_Live!D82, " sold to ", Auction_Live!L82, " for ", Auction_Live!K82, " CR!"), "")</f>
        <v/>
      </c>
    </row>
    <row r="81" spans="2:2" ht="16">
      <c r="B81" s="2" t="str">
        <f>IF(Auction_Live!K83 &gt; 0, CONCATENATE(Auction_Live!D83, " sold to ", Auction_Live!L83, " for ", Auction_Live!K83, " CR!"), "")</f>
        <v/>
      </c>
    </row>
    <row r="82" spans="2:2" ht="16">
      <c r="B82" s="2" t="str">
        <f>IF(Auction_Live!K84 &gt; 0, CONCATENATE(Auction_Live!D84, " sold to ", Auction_Live!L84, " for ", Auction_Live!K84, " CR!"), "")</f>
        <v/>
      </c>
    </row>
    <row r="83" spans="2:2" ht="16">
      <c r="B83" s="2" t="str">
        <f>IF(Auction_Live!K85 &gt; 0, CONCATENATE(Auction_Live!D85, " sold to ", Auction_Live!L85, " for ", Auction_Live!K85, " CR!"), "")</f>
        <v/>
      </c>
    </row>
    <row r="84" spans="2:2" ht="16">
      <c r="B84" s="2" t="str">
        <f>IF(Auction_Live!K86 &gt; 0, CONCATENATE(Auction_Live!D86, " sold to ", Auction_Live!L86, " for ", Auction_Live!K86, " CR!"), "")</f>
        <v/>
      </c>
    </row>
    <row r="85" spans="2:2" ht="16">
      <c r="B85" s="2" t="str">
        <f>IF(Auction_Live!K87 &gt; 0, CONCATENATE(Auction_Live!D87, " sold to ", Auction_Live!L87, " for ", Auction_Live!K87, " CR!"), "")</f>
        <v/>
      </c>
    </row>
    <row r="86" spans="2:2" ht="16">
      <c r="B86" s="2" t="str">
        <f>IF(Auction_Live!K88 &gt; 0, CONCATENATE(Auction_Live!D88, " sold to ", Auction_Live!L88, " for ", Auction_Live!K88, " CR!"), "")</f>
        <v/>
      </c>
    </row>
    <row r="87" spans="2:2" ht="16">
      <c r="B87" s="2" t="str">
        <f>IF(Auction_Live!K89 &gt; 0, CONCATENATE(Auction_Live!D89, " sold to ", Auction_Live!L89, " for ", Auction_Live!K89, " CR!"), "")</f>
        <v/>
      </c>
    </row>
    <row r="88" spans="2:2" ht="16">
      <c r="B88" s="2" t="str">
        <f>IF(Auction_Live!K90 &gt; 0, CONCATENATE(Auction_Live!D90, " sold to ", Auction_Live!L90, " for ", Auction_Live!K90, " CR!"), "")</f>
        <v/>
      </c>
    </row>
    <row r="89" spans="2:2" ht="16">
      <c r="B89" s="2" t="str">
        <f>IF(Auction_Live!K91 &gt; 0, CONCATENATE(Auction_Live!D91, " sold to ", Auction_Live!L91, " for ", Auction_Live!K91, " CR!"), "")</f>
        <v/>
      </c>
    </row>
    <row r="90" spans="2:2" ht="16">
      <c r="B90" s="2" t="str">
        <f>IF(Auction_Live!K92 &gt; 0, CONCATENATE(Auction_Live!D92, " sold to ", Auction_Live!L92, " for ", Auction_Live!K92, " CR!"), "")</f>
        <v/>
      </c>
    </row>
    <row r="91" spans="2:2" ht="16">
      <c r="B91" s="2" t="str">
        <f>IF(Auction_Live!K93 &gt; 0, CONCATENATE(Auction_Live!D93, " sold to ", Auction_Live!L93, " for ", Auction_Live!K93, " CR!"), "")</f>
        <v/>
      </c>
    </row>
    <row r="92" spans="2:2" ht="16">
      <c r="B92" s="2" t="str">
        <f>IF(Auction_Live!K94 &gt; 0, CONCATENATE(Auction_Live!D94, " sold to ", Auction_Live!L94, " for ", Auction_Live!K94, " CR!"), "")</f>
        <v/>
      </c>
    </row>
    <row r="93" spans="2:2" ht="16">
      <c r="B93" s="2" t="str">
        <f>IF(Auction_Live!K95 &gt; 0, CONCATENATE(Auction_Live!D95, " sold to ", Auction_Live!L95, " for ", Auction_Live!K95, " CR!"), "")</f>
        <v/>
      </c>
    </row>
    <row r="94" spans="2:2" ht="16">
      <c r="B94" s="2" t="str">
        <f>IF(Auction_Live!K96 &gt; 0, CONCATENATE(Auction_Live!D96, " sold to ", Auction_Live!L96, " for ", Auction_Live!K96, " CR!"), "")</f>
        <v/>
      </c>
    </row>
    <row r="95" spans="2:2" ht="16">
      <c r="B95" s="2" t="str">
        <f>IF(Auction_Live!K97 &gt; 0, CONCATENATE(Auction_Live!D97, " sold to ", Auction_Live!L97, " for ", Auction_Live!K97, " CR!"), "")</f>
        <v/>
      </c>
    </row>
    <row r="96" spans="2:2" ht="16">
      <c r="B96" s="2" t="str">
        <f>IF(Auction_Live!K98 &gt; 0, CONCATENATE(Auction_Live!D98, " sold to ", Auction_Live!L98, " for ", Auction_Live!K98, " CR!"), "")</f>
        <v/>
      </c>
    </row>
    <row r="97" spans="2:2" ht="16">
      <c r="B97" s="2" t="str">
        <f>IF(Auction_Live!K99 &gt; 0, CONCATENATE(Auction_Live!D99, " sold to ", Auction_Live!L99, " for ", Auction_Live!K99, " CR!"), "")</f>
        <v/>
      </c>
    </row>
    <row r="98" spans="2:2" ht="16">
      <c r="B98" s="2" t="str">
        <f>IF(Auction_Live!K100 &gt; 0, CONCATENATE(Auction_Live!D100, " sold to ", Auction_Live!L100, " for ", Auction_Live!K100, " CR!"), "")</f>
        <v/>
      </c>
    </row>
    <row r="99" spans="2:2" ht="16">
      <c r="B99" s="2" t="str">
        <f>IF(Auction_Live!K101 &gt; 0, CONCATENATE(Auction_Live!D101, " sold to ", Auction_Live!L101, " for ", Auction_Live!K101, " CR!"), "")</f>
        <v/>
      </c>
    </row>
    <row r="100" spans="2:2" ht="16">
      <c r="B100" s="2" t="str">
        <f>IF(Auction_Live!K102 &gt; 0, CONCATENATE(Auction_Live!D102, " sold to ", Auction_Live!L102, " for ", Auction_Live!K102, " CR!"), "")</f>
        <v/>
      </c>
    </row>
    <row r="101" spans="2:2" ht="16">
      <c r="B101" s="2" t="str">
        <f>IF(Auction_Live!K103 &gt; 0, CONCATENATE(Auction_Live!D103, " sold to ", Auction_Live!L103, " for ", Auction_Live!K103, " CR!"), "")</f>
        <v/>
      </c>
    </row>
    <row r="102" spans="2:2" ht="16">
      <c r="B102" s="2" t="str">
        <f>IF(Auction_Live!K104 &gt; 0, CONCATENATE(Auction_Live!D104, " sold to ", Auction_Live!L104, " for ", Auction_Live!K104, " CR!"), "")</f>
        <v/>
      </c>
    </row>
    <row r="103" spans="2:2" ht="16">
      <c r="B103" s="2" t="str">
        <f>IF(Auction_Live!K105 &gt; 0, CONCATENATE(Auction_Live!D105, " sold to ", Auction_Live!L105, " for ", Auction_Live!K105, " CR!"), "")</f>
        <v/>
      </c>
    </row>
    <row r="104" spans="2:2" ht="16">
      <c r="B104" s="2" t="str">
        <f>IF(Auction_Live!K106 &gt; 0, CONCATENATE(Auction_Live!D106, " sold to ", Auction_Live!L106, " for ", Auction_Live!K106, " CR!"), "")</f>
        <v/>
      </c>
    </row>
    <row r="105" spans="2:2" ht="16">
      <c r="B105" s="2" t="str">
        <f>IF(Auction_Live!K107 &gt; 0, CONCATENATE(Auction_Live!D107, " sold to ", Auction_Live!L107, " for ", Auction_Live!K107, " CR!"), "")</f>
        <v/>
      </c>
    </row>
    <row r="106" spans="2:2" ht="16">
      <c r="B106" s="2" t="str">
        <f>IF(Auction_Live!K108 &gt; 0, CONCATENATE(Auction_Live!D108, " sold to ", Auction_Live!L108, " for ", Auction_Live!K108, " CR!"), "")</f>
        <v/>
      </c>
    </row>
    <row r="107" spans="2:2" ht="16">
      <c r="B107" s="2" t="str">
        <f>IF(Auction_Live!K109 &gt; 0, CONCATENATE(Auction_Live!D109, " sold to ", Auction_Live!L109, " for ", Auction_Live!K109, " CR!"), "")</f>
        <v/>
      </c>
    </row>
    <row r="108" spans="2:2" ht="16">
      <c r="B108" s="2" t="str">
        <f>IF(Auction_Live!K110 &gt; 0, CONCATENATE(Auction_Live!D110, " sold to ", Auction_Live!L110, " for ", Auction_Live!K110, " CR!"), "")</f>
        <v/>
      </c>
    </row>
    <row r="109" spans="2:2" ht="16">
      <c r="B109" s="2" t="str">
        <f>IF(Auction_Live!K111 &gt; 0, CONCATENATE(Auction_Live!D111, " sold to ", Auction_Live!L111, " for ", Auction_Live!K111, " CR!"), "")</f>
        <v/>
      </c>
    </row>
    <row r="110" spans="2:2" ht="16">
      <c r="B110" s="2" t="str">
        <f>IF(Auction_Live!K112 &gt; 0, CONCATENATE(Auction_Live!D112, " sold to ", Auction_Live!L112, " for ", Auction_Live!K112, " CR!"), "")</f>
        <v/>
      </c>
    </row>
    <row r="111" spans="2:2" ht="16">
      <c r="B111" s="2" t="str">
        <f>IF(Auction_Live!K113 &gt; 0, CONCATENATE(Auction_Live!D113, " sold to ", Auction_Live!L113, " for ", Auction_Live!K113, " CR!"), "")</f>
        <v/>
      </c>
    </row>
    <row r="112" spans="2:2" ht="16">
      <c r="B112" s="2" t="str">
        <f>IF(Auction_Live!K114 &gt; 0, CONCATENATE(Auction_Live!D114, " sold to ", Auction_Live!L114, " for ", Auction_Live!K114, " CR!"), "")</f>
        <v/>
      </c>
    </row>
    <row r="113" spans="2:2" ht="16">
      <c r="B113" s="2" t="str">
        <f>IF(Auction_Live!K115 &gt; 0, CONCATENATE(Auction_Live!D115, " sold to ", Auction_Live!L115, " for ", Auction_Live!K115, " CR!"), "")</f>
        <v/>
      </c>
    </row>
    <row r="114" spans="2:2" ht="16">
      <c r="B114" s="2" t="str">
        <f>IF(Auction_Live!K116 &gt; 0, CONCATENATE(Auction_Live!D116, " sold to ", Auction_Live!L116, " for ", Auction_Live!K116, " CR!"), "")</f>
        <v/>
      </c>
    </row>
    <row r="115" spans="2:2" ht="16">
      <c r="B115" s="2" t="str">
        <f>IF(Auction_Live!K117 &gt; 0, CONCATENATE(Auction_Live!D117, " sold to ", Auction_Live!L117, " for ", Auction_Live!K117, " CR!"), "")</f>
        <v/>
      </c>
    </row>
    <row r="116" spans="2:2" ht="16">
      <c r="B116" s="2" t="str">
        <f>IF(Auction_Live!K118 &gt; 0, CONCATENATE(Auction_Live!D118, " sold to ", Auction_Live!L118, " for ", Auction_Live!K118, " CR!"), "")</f>
        <v/>
      </c>
    </row>
    <row r="117" spans="2:2" ht="16">
      <c r="B117" s="2" t="str">
        <f>IF(Auction_Live!K119 &gt; 0, CONCATENATE(Auction_Live!D119, " sold to ", Auction_Live!L119, " for ", Auction_Live!K119, " CR!"), "")</f>
        <v/>
      </c>
    </row>
    <row r="118" spans="2:2" ht="16">
      <c r="B118" s="2" t="str">
        <f>IF(Auction_Live!K120 &gt; 0, CONCATENATE(Auction_Live!D120, " sold to ", Auction_Live!L120, " for ", Auction_Live!K120, " CR!"), "")</f>
        <v/>
      </c>
    </row>
    <row r="119" spans="2:2" ht="16">
      <c r="B119" s="2" t="str">
        <f>IF(Auction_Live!K121 &gt; 0, CONCATENATE(Auction_Live!D121, " sold to ", Auction_Live!L121, " for ", Auction_Live!K121, " CR!"), "")</f>
        <v/>
      </c>
    </row>
    <row r="120" spans="2:2" ht="16">
      <c r="B120" s="2" t="str">
        <f>IF(Auction_Live!K122 &gt; 0, CONCATENATE(Auction_Live!D122, " sold to ", Auction_Live!L122, " for ", Auction_Live!K122, " CR!"), "")</f>
        <v/>
      </c>
    </row>
    <row r="121" spans="2:2" ht="16">
      <c r="B121" s="2" t="str">
        <f>IF(Auction_Live!K123 &gt; 0, CONCATENATE(Auction_Live!D123, " sold to ", Auction_Live!L123, " for ", Auction_Live!K123, " CR!"), "")</f>
        <v/>
      </c>
    </row>
    <row r="122" spans="2:2" ht="16">
      <c r="B122" s="2" t="str">
        <f>IF(Auction_Live!K124 &gt; 0, CONCATENATE(Auction_Live!D124, " sold to ", Auction_Live!L124, " for ", Auction_Live!K124, " CR!"), "")</f>
        <v/>
      </c>
    </row>
    <row r="123" spans="2:2" ht="16">
      <c r="B123" s="2" t="str">
        <f>IF(Auction_Live!K125 &gt; 0, CONCATENATE(Auction_Live!D125, " sold to ", Auction_Live!L125, " for ", Auction_Live!K125, " CR!"), "")</f>
        <v/>
      </c>
    </row>
    <row r="124" spans="2:2" ht="16">
      <c r="B124" s="2" t="str">
        <f>IF(Auction_Live!K126 &gt; 0, CONCATENATE(Auction_Live!D126, " sold to ", Auction_Live!L126, " for ", Auction_Live!K126, " CR!"), "")</f>
        <v/>
      </c>
    </row>
    <row r="125" spans="2:2" ht="16">
      <c r="B125" s="2" t="str">
        <f>IF(Auction_Live!K127 &gt; 0, CONCATENATE(Auction_Live!D127, " sold to ", Auction_Live!L127, " for ", Auction_Live!K127, " CR!"), "")</f>
        <v/>
      </c>
    </row>
    <row r="126" spans="2:2" ht="16">
      <c r="B126" s="2" t="str">
        <f>IF(Auction_Live!K128 &gt; 0, CONCATENATE(Auction_Live!D128, " sold to ", Auction_Live!L128, " for ", Auction_Live!K128, " CR!"), "")</f>
        <v/>
      </c>
    </row>
    <row r="127" spans="2:2" ht="16">
      <c r="B127" s="2" t="str">
        <f>IF(Auction_Live!K129 &gt; 0, CONCATENATE(Auction_Live!D129, " sold to ", Auction_Live!L129, " for ", Auction_Live!K129, " CR!"), "")</f>
        <v/>
      </c>
    </row>
    <row r="128" spans="2:2" ht="16">
      <c r="B128" s="2" t="str">
        <f>IF(Auction_Live!K130 &gt; 0, CONCATENATE(Auction_Live!D130, " sold to ", Auction_Live!L130, " for ", Auction_Live!K130, " CR!"), "")</f>
        <v/>
      </c>
    </row>
    <row r="129" spans="2:2" ht="16">
      <c r="B129" s="2" t="str">
        <f>IF(Auction_Live!K131 &gt; 0, CONCATENATE(Auction_Live!D131, " sold to ", Auction_Live!L131, " for ", Auction_Live!K131, " CR!"), "")</f>
        <v/>
      </c>
    </row>
    <row r="130" spans="2:2" ht="16">
      <c r="B130" s="2" t="str">
        <f>IF(Auction_Live!K132 &gt; 0, CONCATENATE(Auction_Live!D132, " sold to ", Auction_Live!L132, " for ", Auction_Live!K132, " CR!"), "")</f>
        <v/>
      </c>
    </row>
    <row r="131" spans="2:2" ht="16">
      <c r="B131" s="2" t="str">
        <f>IF(Auction_Live!K133 &gt; 0, CONCATENATE(Auction_Live!D133, " sold to ", Auction_Live!L133, " for ", Auction_Live!K133, " CR!"), "")</f>
        <v/>
      </c>
    </row>
    <row r="132" spans="2:2" ht="16">
      <c r="B132" s="2" t="str">
        <f>IF(Auction_Live!K134 &gt; 0, CONCATENATE(Auction_Live!D134, " sold to ", Auction_Live!L134, " for ", Auction_Live!K134, " CR!"), "")</f>
        <v/>
      </c>
    </row>
    <row r="133" spans="2:2" ht="16">
      <c r="B133" s="2" t="str">
        <f>IF(Auction_Live!K135 &gt; 0, CONCATENATE(Auction_Live!D135, " sold to ", Auction_Live!L135, " for ", Auction_Live!K135, " CR!"), "")</f>
        <v/>
      </c>
    </row>
    <row r="134" spans="2:2" ht="16">
      <c r="B134" s="2" t="str">
        <f>IF(Auction_Live!K136 &gt; 0, CONCATENATE(Auction_Live!D136, " sold to ", Auction_Live!L136, " for ", Auction_Live!K136, " CR!"), "")</f>
        <v/>
      </c>
    </row>
    <row r="135" spans="2:2" ht="16">
      <c r="B135" s="2" t="str">
        <f>IF(Auction_Live!K137 &gt; 0, CONCATENATE(Auction_Live!D137, " sold to ", Auction_Live!L137, " for ", Auction_Live!K137, " CR!"), "")</f>
        <v/>
      </c>
    </row>
    <row r="136" spans="2:2" ht="16">
      <c r="B136" s="2" t="str">
        <f>IF(Auction_Live!K138 &gt; 0, CONCATENATE(Auction_Live!D138, " sold to ", Auction_Live!L138, " for ", Auction_Live!K138, " CR!"), "")</f>
        <v/>
      </c>
    </row>
    <row r="137" spans="2:2" ht="16">
      <c r="B137" s="2" t="str">
        <f>IF(Auction_Live!K139 &gt; 0, CONCATENATE(Auction_Live!D139, " sold to ", Auction_Live!L139, " for ", Auction_Live!K139, " CR!"), "")</f>
        <v/>
      </c>
    </row>
    <row r="138" spans="2:2" ht="16">
      <c r="B138" s="2" t="str">
        <f>IF(Auction_Live!K140 &gt; 0, CONCATENATE(Auction_Live!D140, " sold to ", Auction_Live!L140, " for ", Auction_Live!K140, " CR!"), "")</f>
        <v/>
      </c>
    </row>
    <row r="139" spans="2:2" ht="16">
      <c r="B139" s="2" t="str">
        <f>IF(Auction_Live!K141 &gt; 0, CONCATENATE(Auction_Live!D141, " sold to ", Auction_Live!L141, " for ", Auction_Live!K141, " CR!"), "")</f>
        <v/>
      </c>
    </row>
    <row r="140" spans="2:2" ht="16">
      <c r="B140" s="2" t="str">
        <f>IF(Auction_Live!K142 &gt; 0, CONCATENATE(Auction_Live!D142, " sold to ", Auction_Live!L142, " for ", Auction_Live!K142, " CR!"), "")</f>
        <v/>
      </c>
    </row>
    <row r="141" spans="2:2" ht="16">
      <c r="B141" s="2" t="str">
        <f>IF(Auction_Live!K143 &gt; 0, CONCATENATE(Auction_Live!D143, " sold to ", Auction_Live!L143, " for ", Auction_Live!K143, " CR!"), "")</f>
        <v/>
      </c>
    </row>
    <row r="142" spans="2:2" ht="16">
      <c r="B142" s="2" t="str">
        <f>IF(Auction_Live!K144 &gt; 0, CONCATENATE(Auction_Live!D144, " sold to ", Auction_Live!L144, " for ", Auction_Live!K144, " CR!"), "")</f>
        <v/>
      </c>
    </row>
    <row r="143" spans="2:2" ht="16">
      <c r="B143" s="2" t="str">
        <f>IF(Auction_Live!K145 &gt; 0, CONCATENATE(Auction_Live!D145, " sold to ", Auction_Live!L145, " for ", Auction_Live!K145, " CR!"), "")</f>
        <v/>
      </c>
    </row>
    <row r="144" spans="2:2" ht="16">
      <c r="B144" s="2" t="str">
        <f>IF(Auction_Live!K146 &gt; 0, CONCATENATE(Auction_Live!D146, " sold to ", Auction_Live!L146, " for ", Auction_Live!K146, " CR!"), "")</f>
        <v/>
      </c>
    </row>
    <row r="145" spans="2:2" ht="16">
      <c r="B145" s="2" t="str">
        <f>IF(Auction_Live!K147 &gt; 0, CONCATENATE(Auction_Live!D147, " sold to ", Auction_Live!L147, " for ", Auction_Live!K147, " CR!"), "")</f>
        <v/>
      </c>
    </row>
    <row r="146" spans="2:2" ht="16">
      <c r="B146" s="2" t="str">
        <f>IF(Auction_Live!K148 &gt; 0, CONCATENATE(Auction_Live!D148, " sold to ", Auction_Live!L148, " for ", Auction_Live!K148, " CR!"), "")</f>
        <v/>
      </c>
    </row>
    <row r="147" spans="2:2" ht="16">
      <c r="B147" s="2" t="str">
        <f>IF(Auction_Live!K149 &gt; 0, CONCATENATE(Auction_Live!D149, " sold to ", Auction_Live!L149, " for ", Auction_Live!K149, " CR!"), "")</f>
        <v/>
      </c>
    </row>
    <row r="148" spans="2:2" ht="16">
      <c r="B148" s="2" t="str">
        <f>IF(Auction_Live!K150 &gt; 0, CONCATENATE(Auction_Live!D150, " sold to ", Auction_Live!L150, " for ", Auction_Live!K150, " CR!"), "")</f>
        <v/>
      </c>
    </row>
    <row r="149" spans="2:2" ht="16">
      <c r="B149" s="2" t="str">
        <f>IF(Auction_Live!K151 &gt; 0, CONCATENATE(Auction_Live!D151, " sold to ", Auction_Live!L151, " for ", Auction_Live!K151, " CR!"), "")</f>
        <v/>
      </c>
    </row>
    <row r="150" spans="2:2" ht="16">
      <c r="B150" s="2" t="str">
        <f>IF(Auction_Live!K152 &gt; 0, CONCATENATE(Auction_Live!D152, " sold to ", Auction_Live!L152, " for ", Auction_Live!K152, " CR!"), "")</f>
        <v/>
      </c>
    </row>
    <row r="151" spans="2:2" ht="16">
      <c r="B151" s="2" t="str">
        <f>IF(Auction_Live!K153 &gt; 0, CONCATENATE(Auction_Live!D153, " sold to ", Auction_Live!L153, " for ", Auction_Live!K153, " CR!"), "")</f>
        <v/>
      </c>
    </row>
    <row r="152" spans="2:2" ht="16">
      <c r="B152" s="2" t="str">
        <f>IF(Auction_Live!K154 &gt; 0, CONCATENATE(Auction_Live!D154, " sold to ", Auction_Live!L154, " for ", Auction_Live!K154, " CR!"), "")</f>
        <v/>
      </c>
    </row>
    <row r="153" spans="2:2" ht="16">
      <c r="B153" s="2" t="str">
        <f>IF(Auction_Live!K155 &gt; 0, CONCATENATE(Auction_Live!D155, " sold to ", Auction_Live!L155, " for ", Auction_Live!K155, " CR!"), "")</f>
        <v/>
      </c>
    </row>
    <row r="154" spans="2:2" ht="16">
      <c r="B154" s="2" t="str">
        <f>IF(Auction_Live!K156 &gt; 0, CONCATENATE(Auction_Live!D156, " sold to ", Auction_Live!L156, " for ", Auction_Live!K156, " CR!"), "")</f>
        <v/>
      </c>
    </row>
    <row r="155" spans="2:2" ht="16">
      <c r="B155" s="2" t="str">
        <f>IF(Auction_Live!K157 &gt; 0, CONCATENATE(Auction_Live!D157, " sold to ", Auction_Live!L157, " for ", Auction_Live!K157, " CR!"), "")</f>
        <v/>
      </c>
    </row>
    <row r="156" spans="2:2" ht="16">
      <c r="B156" s="2" t="str">
        <f>IF(Auction_Live!K158 &gt; 0, CONCATENATE(Auction_Live!D158, " sold to ", Auction_Live!L158, " for ", Auction_Live!K158, " CR!"), "")</f>
        <v/>
      </c>
    </row>
    <row r="157" spans="2:2" ht="16">
      <c r="B157" s="2" t="str">
        <f>IF(Auction_Live!K159 &gt; 0, CONCATENATE(Auction_Live!D159, " sold to ", Auction_Live!L159, " for ", Auction_Live!K159, " CR!"), "")</f>
        <v/>
      </c>
    </row>
    <row r="158" spans="2:2" ht="16">
      <c r="B158" s="2" t="str">
        <f>IF(Auction_Live!K160 &gt; 0, CONCATENATE(Auction_Live!D160, " sold to ", Auction_Live!L160, " for ", Auction_Live!K160, " CR!"), "")</f>
        <v/>
      </c>
    </row>
    <row r="159" spans="2:2" ht="16">
      <c r="B159" s="2" t="str">
        <f>IF(Auction_Live!K161 &gt; 0, CONCATENATE(Auction_Live!D161, " sold to ", Auction_Live!L161, " for ", Auction_Live!K161, " CR!"), "")</f>
        <v/>
      </c>
    </row>
    <row r="160" spans="2:2" ht="16">
      <c r="B160" s="2" t="str">
        <f>IF(Auction_Live!K162 &gt; 0, CONCATENATE(Auction_Live!D162, " sold to ", Auction_Live!L162, " for ", Auction_Live!K162, " CR!"), "")</f>
        <v/>
      </c>
    </row>
    <row r="161" spans="2:2" ht="16">
      <c r="B161" s="2" t="str">
        <f>IF(Auction_Live!K163 &gt; 0, CONCATENATE(Auction_Live!D163, " sold to ", Auction_Live!L163, " for ", Auction_Live!K163, " CR!"), "")</f>
        <v/>
      </c>
    </row>
    <row r="162" spans="2:2" ht="16">
      <c r="B162" s="2" t="str">
        <f>IF(Auction_Live!K164 &gt; 0, CONCATENATE(Auction_Live!D164, " sold to ", Auction_Live!L164, " for ", Auction_Live!K164, " CR!"), "")</f>
        <v/>
      </c>
    </row>
    <row r="163" spans="2:2" ht="16">
      <c r="B163" s="2" t="str">
        <f>IF(Auction_Live!K165 &gt; 0, CONCATENATE(Auction_Live!D165, " sold to ", Auction_Live!L165, " for ", Auction_Live!K165, " CR!"), "")</f>
        <v/>
      </c>
    </row>
    <row r="164" spans="2:2" ht="16">
      <c r="B164" s="2" t="str">
        <f>IF(Auction_Live!K166 &gt; 0, CONCATENATE(Auction_Live!D166, " sold to ", Auction_Live!L166, " for ", Auction_Live!K166, " CR!"), "")</f>
        <v/>
      </c>
    </row>
    <row r="165" spans="2:2" ht="16">
      <c r="B165" s="2" t="str">
        <f>IF(Auction_Live!K167 &gt; 0, CONCATENATE(Auction_Live!D167, " sold to ", Auction_Live!L167, " for ", Auction_Live!K167, " CR!"), "")</f>
        <v/>
      </c>
    </row>
    <row r="166" spans="2:2" ht="16">
      <c r="B166" s="2" t="str">
        <f>IF(Auction_Live!K168 &gt; 0, CONCATENATE(Auction_Live!D168, " sold to ", Auction_Live!L168, " for ", Auction_Live!K168, " CR!"), "")</f>
        <v/>
      </c>
    </row>
    <row r="167" spans="2:2" ht="16">
      <c r="B167" s="2" t="str">
        <f>IF(Auction_Live!K169 &gt; 0, CONCATENATE(Auction_Live!D169, " sold to ", Auction_Live!L169, " for ", Auction_Live!K169, " CR!"), "")</f>
        <v/>
      </c>
    </row>
    <row r="168" spans="2:2" ht="16">
      <c r="B168" s="2" t="str">
        <f>IF(Auction_Live!K170 &gt; 0, CONCATENATE(Auction_Live!D170, " sold to ", Auction_Live!L170, " for ", Auction_Live!K170, " CR!"), "")</f>
        <v/>
      </c>
    </row>
    <row r="169" spans="2:2" ht="16">
      <c r="B169" s="2" t="str">
        <f>IF(Auction_Live!K171 &gt; 0, CONCATENATE(Auction_Live!D171, " sold to ", Auction_Live!L171, " for ", Auction_Live!K171, " CR!"), "")</f>
        <v/>
      </c>
    </row>
    <row r="170" spans="2:2" ht="16">
      <c r="B170" s="2" t="str">
        <f>IF(Auction_Live!K172 &gt; 0, CONCATENATE(Auction_Live!D172, " sold to ", Auction_Live!L172, " for ", Auction_Live!K172, " CR!"), "")</f>
        <v/>
      </c>
    </row>
    <row r="171" spans="2:2" ht="16">
      <c r="B171" s="2" t="str">
        <f>IF(Auction_Live!K173 &gt; 0, CONCATENATE(Auction_Live!D173, " sold to ", Auction_Live!L173, " for ", Auction_Live!K173, " CR!"), "")</f>
        <v/>
      </c>
    </row>
    <row r="172" spans="2:2" ht="16">
      <c r="B172" s="2" t="str">
        <f>IF(Auction_Live!K174 &gt; 0, CONCATENATE(Auction_Live!D174, " sold to ", Auction_Live!L174, " for ", Auction_Live!K174, " CR!"), "")</f>
        <v/>
      </c>
    </row>
    <row r="173" spans="2:2" ht="16">
      <c r="B173" s="2" t="str">
        <f>IF(Auction_Live!K175 &gt; 0, CONCATENATE(Auction_Live!D175, " sold to ", Auction_Live!L175, " for ", Auction_Live!K175, " CR!"), "")</f>
        <v/>
      </c>
    </row>
    <row r="174" spans="2:2" ht="16">
      <c r="B174" s="2" t="str">
        <f>IF(Auction_Live!K176 &gt; 0, CONCATENATE(Auction_Live!D176, " sold to ", Auction_Live!L176, " for ", Auction_Live!K176, " CR!"), "")</f>
        <v/>
      </c>
    </row>
    <row r="175" spans="2:2" ht="16">
      <c r="B175" s="2" t="str">
        <f>IF(Auction_Live!K177 &gt; 0, CONCATENATE(Auction_Live!D177, " sold to ", Auction_Live!L177, " for ", Auction_Live!K177, " CR!"), "")</f>
        <v/>
      </c>
    </row>
    <row r="176" spans="2:2" ht="16">
      <c r="B176" s="2" t="str">
        <f>IF(Auction_Live!K178 &gt; 0, CONCATENATE(Auction_Live!D178, " sold to ", Auction_Live!L178, " for ", Auction_Live!K178, " CR!"), "")</f>
        <v/>
      </c>
    </row>
    <row r="177" spans="2:2" ht="16">
      <c r="B177" s="2" t="str">
        <f>IF(Auction_Live!K179 &gt; 0, CONCATENATE(Auction_Live!D179, " sold to ", Auction_Live!L179, " for ", Auction_Live!K179, " CR!"), "")</f>
        <v/>
      </c>
    </row>
    <row r="178" spans="2:2" ht="16">
      <c r="B178" s="2" t="str">
        <f>IF(Auction_Live!K180 &gt; 0, CONCATENATE(Auction_Live!D180, " sold to ", Auction_Live!L180, " for ", Auction_Live!K180, " CR!"), "")</f>
        <v/>
      </c>
    </row>
    <row r="179" spans="2:2" ht="16">
      <c r="B179" s="2" t="str">
        <f>IF(Auction_Live!K181 &gt; 0, CONCATENATE(Auction_Live!D181, " sold to ", Auction_Live!L181, " for ", Auction_Live!K181, " CR!"), "")</f>
        <v/>
      </c>
    </row>
    <row r="180" spans="2:2" ht="16">
      <c r="B180" s="2" t="str">
        <f>IF(Auction_Live!K182 &gt; 0, CONCATENATE(Auction_Live!D182, " sold to ", Auction_Live!L182, " for ", Auction_Live!K182, " CR!"), "")</f>
        <v/>
      </c>
    </row>
    <row r="181" spans="2:2" ht="16">
      <c r="B181" s="2" t="str">
        <f>IF(Auction_Live!K183 &gt; 0, CONCATENATE(Auction_Live!D183, " sold to ", Auction_Live!L183, " for ", Auction_Live!K183, " CR!"), "")</f>
        <v/>
      </c>
    </row>
    <row r="182" spans="2:2" ht="16">
      <c r="B182" s="2" t="str">
        <f>IF(Auction_Live!K184 &gt; 0, CONCATENATE(Auction_Live!D184, " sold to ", Auction_Live!L184, " for ", Auction_Live!K184, " CR!"), "")</f>
        <v/>
      </c>
    </row>
    <row r="183" spans="2:2" ht="16">
      <c r="B183" s="2" t="str">
        <f>IF(Auction_Live!K185 &gt; 0, CONCATENATE(Auction_Live!D185, " sold to ", Auction_Live!L185, " for ", Auction_Live!K185, " CR!"), "")</f>
        <v/>
      </c>
    </row>
    <row r="184" spans="2:2" ht="16">
      <c r="B184" s="2" t="str">
        <f>IF(Auction_Live!K186 &gt; 0, CONCATENATE(Auction_Live!D186, " sold to ", Auction_Live!L186, " for ", Auction_Live!K186, " CR!"), "")</f>
        <v/>
      </c>
    </row>
    <row r="185" spans="2:2" ht="16">
      <c r="B185" s="2" t="str">
        <f>IF(Auction_Live!K187 &gt; 0, CONCATENATE(Auction_Live!D187, " sold to ", Auction_Live!L187, " for ", Auction_Live!K187, " CR!"), "")</f>
        <v/>
      </c>
    </row>
    <row r="186" spans="2:2" ht="16">
      <c r="B186" s="2" t="str">
        <f>IF(Auction_Live!K188 &gt; 0, CONCATENATE(Auction_Live!D188, " sold to ", Auction_Live!L188, " for ", Auction_Live!K188, " CR!"), "")</f>
        <v/>
      </c>
    </row>
    <row r="187" spans="2:2" ht="16">
      <c r="B187" s="2" t="str">
        <f>IF(Auction_Live!K189 &gt; 0, CONCATENATE(Auction_Live!D189, " sold to ", Auction_Live!L189, " for ", Auction_Live!K189, " CR!"), "")</f>
        <v/>
      </c>
    </row>
    <row r="188" spans="2:2" ht="16">
      <c r="B188" s="2" t="str">
        <f>IF(Auction_Live!K190 &gt; 0, CONCATENATE(Auction_Live!D190, " sold to ", Auction_Live!L190, " for ", Auction_Live!K190, " CR!"), "")</f>
        <v/>
      </c>
    </row>
    <row r="189" spans="2:2" ht="16">
      <c r="B189" s="2" t="str">
        <f>IF(Auction_Live!K191 &gt; 0, CONCATENATE(Auction_Live!D191, " sold to ", Auction_Live!L191, " for ", Auction_Live!K191, " CR!"), "")</f>
        <v/>
      </c>
    </row>
    <row r="190" spans="2:2" ht="16">
      <c r="B190" s="2" t="str">
        <f>IF(Auction_Live!K192 &gt; 0, CONCATENATE(Auction_Live!D192, " sold to ", Auction_Live!L192, " for ", Auction_Live!K192, " CR!"), "")</f>
        <v/>
      </c>
    </row>
    <row r="191" spans="2:2" ht="16">
      <c r="B191" s="2" t="str">
        <f>IF(Auction_Live!K193 &gt; 0, CONCATENATE(Auction_Live!D193, " sold to ", Auction_Live!L193, " for ", Auction_Live!K193, " CR!"), "")</f>
        <v/>
      </c>
    </row>
    <row r="192" spans="2:2" ht="16">
      <c r="B192" s="2" t="str">
        <f>IF(Auction_Live!K194 &gt; 0, CONCATENATE(Auction_Live!D194, " sold to ", Auction_Live!L194, " for ", Auction_Live!K194, " CR!"), "")</f>
        <v/>
      </c>
    </row>
    <row r="193" spans="2:2" ht="16">
      <c r="B193" s="2" t="str">
        <f>IF(Auction_Live!K195 &gt; 0, CONCATENATE(Auction_Live!D195, " sold to ", Auction_Live!L195, " for ", Auction_Live!K195, " CR!"), "")</f>
        <v/>
      </c>
    </row>
    <row r="194" spans="2:2" ht="16">
      <c r="B194" s="2" t="str">
        <f>IF(Auction_Live!K196 &gt; 0, CONCATENATE(Auction_Live!D196, " sold to ", Auction_Live!L196, " for ", Auction_Live!K196, " CR!"), "")</f>
        <v/>
      </c>
    </row>
    <row r="195" spans="2:2" ht="16">
      <c r="B195" s="2" t="str">
        <f>IF(Auction_Live!K197 &gt; 0, CONCATENATE(Auction_Live!D197, " sold to ", Auction_Live!L197, " for ", Auction_Live!K197, " CR!"), "")</f>
        <v/>
      </c>
    </row>
    <row r="196" spans="2:2" ht="16">
      <c r="B196" s="2" t="str">
        <f>IF(Auction_Live!K198 &gt; 0, CONCATENATE(Auction_Live!D198, " sold to ", Auction_Live!L198, " for ", Auction_Live!K198, " CR!"), "")</f>
        <v/>
      </c>
    </row>
    <row r="197" spans="2:2" ht="16">
      <c r="B197" s="2" t="str">
        <f>IF(Auction_Live!K199 &gt; 0, CONCATENATE(Auction_Live!D199, " sold to ", Auction_Live!L199, " for ", Auction_Live!K199, " CR!"), "")</f>
        <v/>
      </c>
    </row>
    <row r="198" spans="2:2" ht="16">
      <c r="B198" s="2" t="str">
        <f>IF(Auction_Live!K200 &gt; 0, CONCATENATE(Auction_Live!D200, " sold to ", Auction_Live!L200, " for ", Auction_Live!K200, " CR!"), "")</f>
        <v/>
      </c>
    </row>
    <row r="199" spans="2:2" ht="16">
      <c r="B199" s="2" t="str">
        <f>IF(Auction_Live!K201 &gt; 0, CONCATENATE(Auction_Live!D201, " sold to ", Auction_Live!L201, " for ", Auction_Live!K201, " CR!"), "")</f>
        <v/>
      </c>
    </row>
    <row r="200" spans="2:2" ht="16">
      <c r="B200" s="2" t="str">
        <f>IF(Auction_Live!K202 &gt; 0, CONCATENATE(Auction_Live!D202, " sold to ", Auction_Live!L202, " for ", Auction_Live!K202, " CR!"), "")</f>
        <v/>
      </c>
    </row>
    <row r="201" spans="2:2" ht="16">
      <c r="B201" s="2" t="str">
        <f>IF(Auction_Live!K203 &gt; 0, CONCATENATE(Auction_Live!D203, " sold to ", Auction_Live!L203, " for ", Auction_Live!K203, " CR!"), "")</f>
        <v/>
      </c>
    </row>
    <row r="202" spans="2:2" ht="16">
      <c r="B202" s="2" t="str">
        <f>IF(Auction_Live!K204 &gt; 0, CONCATENATE(Auction_Live!D204, " sold to ", Auction_Live!L204, " for ", Auction_Live!K204, " CR!"), "")</f>
        <v/>
      </c>
    </row>
    <row r="203" spans="2:2" ht="16">
      <c r="B203" s="2" t="str">
        <f>IF(Auction_Live!K205 &gt; 0, CONCATENATE(Auction_Live!D205, " sold to ", Auction_Live!L205, " for ", Auction_Live!K205, " CR!"), "")</f>
        <v/>
      </c>
    </row>
    <row r="204" spans="2:2" ht="16">
      <c r="B204" s="2" t="str">
        <f>IF(Auction_Live!K206 &gt; 0, CONCATENATE(Auction_Live!D206, " sold to ", Auction_Live!L206, " for ", Auction_Live!K206, " CR!"), "")</f>
        <v/>
      </c>
    </row>
    <row r="205" spans="2:2" ht="16">
      <c r="B205" s="2" t="str">
        <f>IF(Auction_Live!K207 &gt; 0, CONCATENATE(Auction_Live!D207, " sold to ", Auction_Live!L207, " for ", Auction_Live!K207, " CR!"), "")</f>
        <v/>
      </c>
    </row>
    <row r="206" spans="2:2" ht="16">
      <c r="B206" s="2" t="str">
        <f>IF(Auction_Live!K208 &gt; 0, CONCATENATE(Auction_Live!D208, " sold to ", Auction_Live!L208, " for ", Auction_Live!K208, " CR!"), "")</f>
        <v/>
      </c>
    </row>
    <row r="207" spans="2:2" ht="16">
      <c r="B207" s="2" t="str">
        <f>IF(Auction_Live!K209 &gt; 0, CONCATENATE(Auction_Live!D209, " sold to ", Auction_Live!L209, " for ", Auction_Live!K209, " CR!"), "")</f>
        <v/>
      </c>
    </row>
    <row r="208" spans="2:2" ht="16">
      <c r="B208" s="2" t="str">
        <f>IF(Auction_Live!K210 &gt; 0, CONCATENATE(Auction_Live!D210, " sold to ", Auction_Live!L210, " for ", Auction_Live!K210, " CR!"), "")</f>
        <v/>
      </c>
    </row>
    <row r="209" spans="2:2" ht="16">
      <c r="B209" s="2" t="str">
        <f>IF(Auction_Live!K211 &gt; 0, CONCATENATE(Auction_Live!D211, " sold to ", Auction_Live!L211, " for ", Auction_Live!K211, " CR!"), "")</f>
        <v/>
      </c>
    </row>
    <row r="210" spans="2:2" ht="16">
      <c r="B210" s="2" t="str">
        <f>IF(Auction_Live!K212 &gt; 0, CONCATENATE(Auction_Live!D212, " sold to ", Auction_Live!L212, " for ", Auction_Live!K212, " CR!"), "")</f>
        <v/>
      </c>
    </row>
    <row r="211" spans="2:2" ht="16">
      <c r="B211" s="2" t="str">
        <f>IF(Auction_Live!K213 &gt; 0, CONCATENATE(Auction_Live!D213, " sold to ", Auction_Live!L213, " for ", Auction_Live!K213, " CR!"), "")</f>
        <v/>
      </c>
    </row>
    <row r="212" spans="2:2" ht="16">
      <c r="B212" s="2" t="str">
        <f>IF(Auction_Live!K214 &gt; 0, CONCATENATE(Auction_Live!D214, " sold to ", Auction_Live!L214, " for ", Auction_Live!K214, " CR!"), "")</f>
        <v/>
      </c>
    </row>
    <row r="213" spans="2:2" ht="16">
      <c r="B213" s="2" t="str">
        <f>IF(Auction_Live!K215 &gt; 0, CONCATENATE(Auction_Live!D215, " sold to ", Auction_Live!L215, " for ", Auction_Live!K215, " CR!"), "")</f>
        <v/>
      </c>
    </row>
    <row r="214" spans="2:2" ht="16">
      <c r="B214" s="2" t="str">
        <f>IF(Auction_Live!K216 &gt; 0, CONCATENATE(Auction_Live!D216, " sold to ", Auction_Live!L216, " for ", Auction_Live!K216, " CR!"), "")</f>
        <v/>
      </c>
    </row>
    <row r="215" spans="2:2" ht="16">
      <c r="B215" s="2" t="str">
        <f>IF(Auction_Live!K217 &gt; 0, CONCATENATE(Auction_Live!D217, " sold to ", Auction_Live!L217, " for ", Auction_Live!K217, " CR!"), "")</f>
        <v/>
      </c>
    </row>
    <row r="216" spans="2:2" ht="16">
      <c r="B216" s="2" t="str">
        <f>IF(Auction_Live!K218 &gt; 0, CONCATENATE(Auction_Live!D218, " sold to ", Auction_Live!L218, " for ", Auction_Live!K218, " CR!"), "")</f>
        <v/>
      </c>
    </row>
    <row r="217" spans="2:2" ht="16">
      <c r="B217" s="2" t="str">
        <f>IF(Auction_Live!K219 &gt; 0, CONCATENATE(Auction_Live!D219, " sold to ", Auction_Live!L219, " for ", Auction_Live!K219, " CR!"), "")</f>
        <v/>
      </c>
    </row>
    <row r="218" spans="2:2" ht="16">
      <c r="B218" s="2" t="str">
        <f>IF(Auction_Live!K220 &gt; 0, CONCATENATE(Auction_Live!D220, " sold to ", Auction_Live!L220, " for ", Auction_Live!K220, " CR!"), "")</f>
        <v/>
      </c>
    </row>
    <row r="219" spans="2:2" ht="16">
      <c r="B219" s="2" t="str">
        <f>IF(Auction_Live!K221 &gt; 0, CONCATENATE(Auction_Live!D221, " sold to ", Auction_Live!L221, " for ", Auction_Live!K221, " CR!"), "")</f>
        <v/>
      </c>
    </row>
    <row r="220" spans="2:2" ht="16">
      <c r="B220" s="2" t="str">
        <f>IF(Auction_Live!K222 &gt; 0, CONCATENATE(Auction_Live!D222, " sold to ", Auction_Live!L222, " for ", Auction_Live!K222, " CR!"), "")</f>
        <v/>
      </c>
    </row>
    <row r="221" spans="2:2" ht="16">
      <c r="B221" s="2" t="str">
        <f>IF(Auction_Live!K223 &gt; 0, CONCATENATE(Auction_Live!D223, " sold to ", Auction_Live!L223, " for ", Auction_Live!K223, " CR!"), "")</f>
        <v/>
      </c>
    </row>
    <row r="222" spans="2:2" ht="16">
      <c r="B222" s="2" t="str">
        <f>IF(Auction_Live!K224 &gt; 0, CONCATENATE(Auction_Live!D224, " sold to ", Auction_Live!L224, " for ", Auction_Live!K224, " CR!"), "")</f>
        <v/>
      </c>
    </row>
    <row r="223" spans="2:2" ht="16">
      <c r="B223" s="2" t="str">
        <f>IF(Auction_Live!K225 &gt; 0, CONCATENATE(Auction_Live!D225, " sold to ", Auction_Live!L225, " for ", Auction_Live!K225, " CR!"), "")</f>
        <v/>
      </c>
    </row>
    <row r="224" spans="2:2" ht="16">
      <c r="B224" s="2" t="str">
        <f>IF(Auction_Live!K226 &gt; 0, CONCATENATE(Auction_Live!D226, " sold to ", Auction_Live!L226, " for ", Auction_Live!K226, " CR!"), "")</f>
        <v/>
      </c>
    </row>
    <row r="225" spans="2:2" ht="16">
      <c r="B225" s="2" t="str">
        <f>IF(Auction_Live!K227 &gt; 0, CONCATENATE(Auction_Live!D227, " sold to ", Auction_Live!L227, " for ", Auction_Live!K227, " CR!"), "")</f>
        <v/>
      </c>
    </row>
    <row r="226" spans="2:2" ht="16">
      <c r="B226" s="2" t="str">
        <f>IF(Auction_Live!K228 &gt; 0, CONCATENATE(Auction_Live!D228, " sold to ", Auction_Live!L228, " for ", Auction_Live!K228, " CR!"), "")</f>
        <v/>
      </c>
    </row>
    <row r="227" spans="2:2" ht="16">
      <c r="B227" s="2" t="str">
        <f>IF(Auction_Live!K229 &gt; 0, CONCATENATE(Auction_Live!D229, " sold to ", Auction_Live!L229, " for ", Auction_Live!K229, " CR!"), "")</f>
        <v/>
      </c>
    </row>
    <row r="228" spans="2:2" ht="16">
      <c r="B228" s="2" t="str">
        <f>IF(Auction_Live!K230 &gt; 0, CONCATENATE(Auction_Live!D230, " sold to ", Auction_Live!L230, " for ", Auction_Live!K230, " CR!"), "")</f>
        <v/>
      </c>
    </row>
    <row r="229" spans="2:2" ht="16">
      <c r="B229" s="2" t="str">
        <f>IF(Auction_Live!K231 &gt; 0, CONCATENATE(Auction_Live!D231, " sold to ", Auction_Live!L231, " for ", Auction_Live!K231, " CR!"), "")</f>
        <v/>
      </c>
    </row>
    <row r="230" spans="2:2" ht="16">
      <c r="B230" s="2" t="str">
        <f>IF(Auction_Live!K232 &gt; 0, CONCATENATE(Auction_Live!D232, " sold to ", Auction_Live!L232, " for ", Auction_Live!K232, " CR!"), "")</f>
        <v/>
      </c>
    </row>
    <row r="231" spans="2:2" ht="16">
      <c r="B231" s="2" t="str">
        <f>IF(Auction_Live!K233 &gt; 0, CONCATENATE(Auction_Live!D233, " sold to ", Auction_Live!L233, " for ", Auction_Live!K233, " CR!"), "")</f>
        <v/>
      </c>
    </row>
    <row r="232" spans="2:2" ht="16">
      <c r="B232" s="2" t="str">
        <f>IF(Auction_Live!K234 &gt; 0, CONCATENATE(Auction_Live!D234, " sold to ", Auction_Live!L234, " for ", Auction_Live!K234, " CR!"), "")</f>
        <v/>
      </c>
    </row>
    <row r="233" spans="2:2" ht="16">
      <c r="B233" s="2" t="str">
        <f>IF(Auction_Live!K235 &gt; 0, CONCATENATE(Auction_Live!D235, " sold to ", Auction_Live!L235, " for ", Auction_Live!K235, " CR!"), "")</f>
        <v/>
      </c>
    </row>
    <row r="234" spans="2:2" ht="16">
      <c r="B234" s="2" t="str">
        <f>IF(Auction_Live!K236 &gt; 0, CONCATENATE(Auction_Live!D236, " sold to ", Auction_Live!L236, " for ", Auction_Live!K236, " CR!"), "")</f>
        <v/>
      </c>
    </row>
    <row r="235" spans="2:2" ht="16">
      <c r="B235" s="2" t="str">
        <f>IF(Auction_Live!K237 &gt; 0, CONCATENATE(Auction_Live!D237, " sold to ", Auction_Live!L237, " for ", Auction_Live!K237, " CR!"), "")</f>
        <v/>
      </c>
    </row>
    <row r="236" spans="2:2" ht="16">
      <c r="B236" s="2" t="str">
        <f>IF(Auction_Live!K238 &gt; 0, CONCATENATE(Auction_Live!D238, " sold to ", Auction_Live!L238, " for ", Auction_Live!K238, " CR!"), "")</f>
        <v/>
      </c>
    </row>
    <row r="237" spans="2:2" ht="16">
      <c r="B237" s="2" t="str">
        <f>IF(Auction_Live!K239 &gt; 0, CONCATENATE(Auction_Live!D239, " sold to ", Auction_Live!L239, " for ", Auction_Live!K239, " CR!"), "")</f>
        <v/>
      </c>
    </row>
    <row r="238" spans="2:2" ht="16">
      <c r="B238" s="2" t="str">
        <f>IF(Auction_Live!K240 &gt; 0, CONCATENATE(Auction_Live!D240, " sold to ", Auction_Live!L240, " for ", Auction_Live!K240, " CR!"), "")</f>
        <v/>
      </c>
    </row>
    <row r="239" spans="2:2" ht="16">
      <c r="B239" s="2" t="str">
        <f>IF(Auction_Live!K241 &gt; 0, CONCATENATE(Auction_Live!D241, " sold to ", Auction_Live!L241, " for ", Auction_Live!K241, " CR!"), "")</f>
        <v/>
      </c>
    </row>
    <row r="240" spans="2:2" ht="16">
      <c r="B240" s="2" t="str">
        <f>IF(Auction_Live!K242 &gt; 0, CONCATENATE(Auction_Live!D242, " sold to ", Auction_Live!L242, " for ", Auction_Live!K242, " CR!"), "")</f>
        <v/>
      </c>
    </row>
    <row r="241" spans="2:2" ht="16">
      <c r="B241" s="2" t="str">
        <f>IF(Auction_Live!K243 &gt; 0, CONCATENATE(Auction_Live!D243, " sold to ", Auction_Live!L243, " for ", Auction_Live!K243, " CR!"), "")</f>
        <v/>
      </c>
    </row>
    <row r="242" spans="2:2" ht="16">
      <c r="B242" s="2" t="str">
        <f>IF(Auction_Live!K244 &gt; 0, CONCATENATE(Auction_Live!D244, " sold to ", Auction_Live!L244, " for ", Auction_Live!K244, " CR!"), "")</f>
        <v/>
      </c>
    </row>
    <row r="243" spans="2:2" ht="16">
      <c r="B243" s="2" t="str">
        <f>IF(Auction_Live!K245 &gt; 0, CONCATENATE(Auction_Live!D245, " sold to ", Auction_Live!L245, " for ", Auction_Live!K245, " CR!"), "")</f>
        <v/>
      </c>
    </row>
    <row r="244" spans="2:2" ht="16">
      <c r="B244" s="2" t="str">
        <f>IF(Auction_Live!K246 &gt; 0, CONCATENATE(Auction_Live!D246, " sold to ", Auction_Live!L246, " for ", Auction_Live!K246, " CR!"), "")</f>
        <v/>
      </c>
    </row>
    <row r="245" spans="2:2" ht="16">
      <c r="B245" s="2" t="str">
        <f>IF(Auction_Live!K247 &gt; 0, CONCATENATE(Auction_Live!D247, " sold to ", Auction_Live!L247, " for ", Auction_Live!K247, " CR!"), "")</f>
        <v/>
      </c>
    </row>
    <row r="246" spans="2:2" ht="16">
      <c r="B246" s="2" t="str">
        <f>IF(Auction_Live!K248 &gt; 0, CONCATENATE(Auction_Live!D248, " sold to ", Auction_Live!L248, " for ", Auction_Live!K248, " CR!"), "")</f>
        <v/>
      </c>
    </row>
    <row r="247" spans="2:2" ht="16">
      <c r="B247" s="2" t="str">
        <f>IF(Auction_Live!K249 &gt; 0, CONCATENATE(Auction_Live!D249, " sold to ", Auction_Live!L249, " for ", Auction_Live!K249, " CR!"), "")</f>
        <v/>
      </c>
    </row>
    <row r="248" spans="2:2" ht="16">
      <c r="B248" s="2" t="str">
        <f>IF(Auction_Live!K250 &gt; 0, CONCATENATE(Auction_Live!D250, " sold to ", Auction_Live!L250, " for ", Auction_Live!K250, " CR!"), "")</f>
        <v/>
      </c>
    </row>
    <row r="249" spans="2:2" ht="16">
      <c r="B249" s="2" t="str">
        <f>IF(Auction_Live!K251 &gt; 0, CONCATENATE(Auction_Live!D251, " sold to ", Auction_Live!L251, " for ", Auction_Live!K251, " CR!"), "")</f>
        <v/>
      </c>
    </row>
    <row r="250" spans="2:2" ht="16">
      <c r="B250" s="2" t="str">
        <f>IF(Auction_Live!K252 &gt; 0, CONCATENATE(Auction_Live!D252, " sold to ", Auction_Live!L252, " for ", Auction_Live!K252, " CR!"), "")</f>
        <v/>
      </c>
    </row>
    <row r="251" spans="2:2" ht="16">
      <c r="B251" s="2" t="str">
        <f>IF(Auction_Live!K253 &gt; 0, CONCATENATE(Auction_Live!D253, " sold to ", Auction_Live!L253, " for ", Auction_Live!K253, " CR!"), "")</f>
        <v/>
      </c>
    </row>
    <row r="252" spans="2:2" ht="16">
      <c r="B252" s="2" t="str">
        <f>IF(Auction_Live!K254 &gt; 0, CONCATENATE(Auction_Live!D254, " sold to ", Auction_Live!L254, " for ", Auction_Live!K254, " CR!"), "")</f>
        <v/>
      </c>
    </row>
    <row r="253" spans="2:2">
      <c r="B253" s="2" t="e">
        <f>IF(Auction_Live!#REF! &gt; 0, CONCATENATE(Auction_Live!#REF!, " sold to ", Auction_Live!#REF!, " for ", Auction_Live!#REF!, " CR!"), "")</f>
        <v>#REF!</v>
      </c>
    </row>
    <row r="254" spans="2:2" ht="16">
      <c r="B254" s="2" t="str">
        <f>IF(Auction_Live!K255 &gt; 0, CONCATENATE(Auction_Live!D255, " sold to ", Auction_Live!L255, " for ", Auction_Live!K255, " CR!"), "")</f>
        <v/>
      </c>
    </row>
    <row r="255" spans="2:2" ht="16">
      <c r="B255" s="2" t="str">
        <f>IF(Auction_Live!K256 &gt; 0, CONCATENATE(Auction_Live!D256, " sold to ", Auction_Live!L256, " for ", Auction_Live!K256, " CR!"), "")</f>
        <v/>
      </c>
    </row>
    <row r="256" spans="2:2" ht="16">
      <c r="B256" s="2" t="str">
        <f>IF(Auction_Live!K257 &gt; 0, CONCATENATE(Auction_Live!D257, " sold to ", Auction_Live!L257, " for ", Auction_Live!K257, " CR!"), "")</f>
        <v/>
      </c>
    </row>
    <row r="257" spans="2:2" ht="16">
      <c r="B257" s="2" t="str">
        <f>IF(Auction_Live!K258 &gt; 0, CONCATENATE(Auction_Live!D258, " sold to ", Auction_Live!L258, " for ", Auction_Live!K258, " CR!"), "")</f>
        <v/>
      </c>
    </row>
    <row r="258" spans="2:2" ht="16">
      <c r="B258" s="2" t="str">
        <f>IF(Auction_Live!K259 &gt; 0, CONCATENATE(Auction_Live!D259, " sold to ", Auction_Live!L259, " for ", Auction_Live!K259, " CR!"), "")</f>
        <v/>
      </c>
    </row>
    <row r="259" spans="2:2" ht="16">
      <c r="B259" s="2" t="str">
        <f>IF(Auction_Live!K260 &gt; 0, CONCATENATE(Auction_Live!D260, " sold to ", Auction_Live!L260, " for ", Auction_Live!K260, " CR!"), "")</f>
        <v/>
      </c>
    </row>
    <row r="260" spans="2:2" ht="16">
      <c r="B260" s="2" t="str">
        <f>IF(Auction_Live!K261 &gt; 0, CONCATENATE(Auction_Live!D261, " sold to ", Auction_Live!L261, " for ", Auction_Live!K261, " CR!"), "")</f>
        <v/>
      </c>
    </row>
    <row r="261" spans="2:2" ht="16">
      <c r="B261" s="2" t="str">
        <f>IF(Auction_Live!K262 &gt; 0, CONCATENATE(Auction_Live!D262, " sold to ", Auction_Live!L262, " for ", Auction_Live!K262, " CR!"), "")</f>
        <v/>
      </c>
    </row>
    <row r="262" spans="2:2" ht="16">
      <c r="B262" s="2" t="str">
        <f>IF(Auction_Live!K263 &gt; 0, CONCATENATE(Auction_Live!D263, " sold to ", Auction_Live!L263, " for ", Auction_Live!K263, " CR!"), "")</f>
        <v/>
      </c>
    </row>
    <row r="263" spans="2:2" ht="16">
      <c r="B263" s="2" t="str">
        <f>IF(Auction_Live!K264 &gt; 0, CONCATENATE(Auction_Live!D264, " sold to ", Auction_Live!L264, " for ", Auction_Live!K264, " CR!"), "")</f>
        <v/>
      </c>
    </row>
    <row r="264" spans="2:2" ht="16">
      <c r="B264" s="2" t="str">
        <f>IF(Auction_Live!K265 &gt; 0, CONCATENATE(Auction_Live!D265, " sold to ", Auction_Live!L265, " for ", Auction_Live!K265, " CR!"), "")</f>
        <v/>
      </c>
    </row>
    <row r="265" spans="2:2" ht="16">
      <c r="B265" s="2" t="str">
        <f>IF(Auction_Live!K266 &gt; 0, CONCATENATE(Auction_Live!D266, " sold to ", Auction_Live!L266, " for ", Auction_Live!K266, " CR!"), "")</f>
        <v/>
      </c>
    </row>
    <row r="266" spans="2:2" ht="16">
      <c r="B266" s="2" t="str">
        <f>IF(Auction_Live!K267 &gt; 0, CONCATENATE(Auction_Live!D267, " sold to ", Auction_Live!L267, " for ", Auction_Live!K267, " CR!"), "")</f>
        <v/>
      </c>
    </row>
    <row r="267" spans="2:2" ht="16">
      <c r="B267" s="2" t="str">
        <f>IF(Auction_Live!K268 &gt; 0, CONCATENATE(Auction_Live!D268, " sold to ", Auction_Live!L268, " for ", Auction_Live!K268, " CR!"), "")</f>
        <v/>
      </c>
    </row>
    <row r="268" spans="2:2" ht="16">
      <c r="B268" s="2" t="str">
        <f>IF(Auction_Live!K269 &gt; 0, CONCATENATE(Auction_Live!D269, " sold to ", Auction_Live!L269, " for ", Auction_Live!K269, " CR!"), "")</f>
        <v/>
      </c>
    </row>
    <row r="269" spans="2:2" ht="16">
      <c r="B269" s="2" t="str">
        <f>IF(Auction_Live!K270 &gt; 0, CONCATENATE(Auction_Live!D270, " sold to ", Auction_Live!L270, " for ", Auction_Live!K270, " CR!"), "")</f>
        <v/>
      </c>
    </row>
    <row r="270" spans="2:2" ht="16">
      <c r="B270" s="2" t="str">
        <f>IF(Auction_Live!K271 &gt; 0, CONCATENATE(Auction_Live!D271, " sold to ", Auction_Live!L271, " for ", Auction_Live!K271, " CR!"), "")</f>
        <v/>
      </c>
    </row>
    <row r="271" spans="2:2" ht="16">
      <c r="B271" s="2" t="str">
        <f>IF(Auction_Live!K272 &gt; 0, CONCATENATE(Auction_Live!D272, " sold to ", Auction_Live!L272, " for ", Auction_Live!K272, " CR!"), "")</f>
        <v/>
      </c>
    </row>
    <row r="272" spans="2:2" ht="16">
      <c r="B272" s="2" t="str">
        <f>IF(Auction_Live!K273 &gt; 0, CONCATENATE(Auction_Live!D273, " sold to ", Auction_Live!L273, " for ", Auction_Live!K273, " CR!"), "")</f>
        <v/>
      </c>
    </row>
    <row r="273" spans="2:2" ht="16">
      <c r="B273" s="2" t="str">
        <f>IF(Auction_Live!K274 &gt; 0, CONCATENATE(Auction_Live!D274, " sold to ", Auction_Live!L274, " for ", Auction_Live!K274, " CR!"), "")</f>
        <v/>
      </c>
    </row>
    <row r="274" spans="2:2" ht="16">
      <c r="B274" s="2" t="str">
        <f>IF(Auction_Live!K275 &gt; 0, CONCATENATE(Auction_Live!D275, " sold to ", Auction_Live!L275, " for ", Auction_Live!K275, " CR!"), "")</f>
        <v/>
      </c>
    </row>
    <row r="275" spans="2:2" ht="16">
      <c r="B275" s="2" t="str">
        <f>IF(Auction_Live!K276 &gt; 0, CONCATENATE(Auction_Live!D276, " sold to ", Auction_Live!L276, " for ", Auction_Live!K276, " CR!"), "")</f>
        <v/>
      </c>
    </row>
    <row r="276" spans="2:2" ht="16">
      <c r="B276" s="2" t="str">
        <f>IF(Auction_Live!K277 &gt; 0, CONCATENATE(Auction_Live!D277, " sold to ", Auction_Live!L277, " for ", Auction_Live!K277, " CR!"), "")</f>
        <v/>
      </c>
    </row>
    <row r="277" spans="2:2" ht="16">
      <c r="B277" s="2" t="str">
        <f>IF(Auction_Live!K278 &gt; 0, CONCATENATE(Auction_Live!D278, " sold to ", Auction_Live!L278, " for ", Auction_Live!K278, " CR!"), "")</f>
        <v/>
      </c>
    </row>
    <row r="278" spans="2:2" ht="16">
      <c r="B278" s="2" t="str">
        <f>IF(Auction_Live!K279 &gt; 0, CONCATENATE(Auction_Live!D279, " sold to ", Auction_Live!L279, " for ", Auction_Live!K279, " CR!"), "")</f>
        <v/>
      </c>
    </row>
    <row r="279" spans="2:2" ht="16">
      <c r="B279" s="2" t="str">
        <f>IF(Auction_Live!K280 &gt; 0, CONCATENATE(Auction_Live!D280, " sold to ", Auction_Live!L280, " for ", Auction_Live!K280, " CR!"), "")</f>
        <v/>
      </c>
    </row>
    <row r="280" spans="2:2" ht="16">
      <c r="B280" s="2" t="str">
        <f>IF(Auction_Live!K281 &gt; 0, CONCATENATE(Auction_Live!D281, " sold to ", Auction_Live!L281, " for ", Auction_Live!K281, " CR!"), "")</f>
        <v/>
      </c>
    </row>
    <row r="281" spans="2:2" ht="16">
      <c r="B281" s="2" t="str">
        <f>IF(Auction_Live!K282 &gt; 0, CONCATENATE(Auction_Live!D282, " sold to ", Auction_Live!L282, " for ", Auction_Live!K282, " CR!"), "")</f>
        <v/>
      </c>
    </row>
    <row r="282" spans="2:2" ht="16">
      <c r="B282" s="2" t="str">
        <f>IF(Auction_Live!K283 &gt; 0, CONCATENATE(Auction_Live!D283, " sold to ", Auction_Live!L283, " for ", Auction_Live!K283, " CR!"), "")</f>
        <v/>
      </c>
    </row>
    <row r="283" spans="2:2" ht="16">
      <c r="B283" s="2" t="str">
        <f>IF(Auction_Live!K284 &gt; 0, CONCATENATE(Auction_Live!D284, " sold to ", Auction_Live!L284, " for ", Auction_Live!K284, " CR!"), "")</f>
        <v/>
      </c>
    </row>
    <row r="284" spans="2:2" ht="16">
      <c r="B284" s="2" t="str">
        <f>IF(Auction_Live!K285 &gt; 0, CONCATENATE(Auction_Live!D285, " sold to ", Auction_Live!L285, " for ", Auction_Live!K285, " CR!"), "")</f>
        <v/>
      </c>
    </row>
    <row r="285" spans="2:2" ht="16">
      <c r="B285" s="2" t="str">
        <f>IF(Auction_Live!K286 &gt; 0, CONCATENATE(Auction_Live!D286, " sold to ", Auction_Live!L286, " for ", Auction_Live!K286, " CR!"), "")</f>
        <v/>
      </c>
    </row>
    <row r="286" spans="2:2" ht="16">
      <c r="B286" s="2" t="str">
        <f>IF(Auction_Live!K287 &gt; 0, CONCATENATE(Auction_Live!D287, " sold to ", Auction_Live!L287, " for ", Auction_Live!K287, " CR!"), "")</f>
        <v/>
      </c>
    </row>
    <row r="287" spans="2:2" ht="16">
      <c r="B287" s="2" t="str">
        <f>IF(Auction_Live!K288 &gt; 0, CONCATENATE(Auction_Live!D288, " sold to ", Auction_Live!L288, " for ", Auction_Live!K288, " CR!"), "")</f>
        <v/>
      </c>
    </row>
    <row r="288" spans="2:2" ht="16">
      <c r="B288" s="2" t="str">
        <f>IF(Auction_Live!K289 &gt; 0, CONCATENATE(Auction_Live!D289, " sold to ", Auction_Live!L289, " for ", Auction_Live!K289, " CR!"), "")</f>
        <v/>
      </c>
    </row>
    <row r="289" spans="2:2" ht="16">
      <c r="B289" s="2" t="str">
        <f>IF(Auction_Live!K290 &gt; 0, CONCATENATE(Auction_Live!D290, " sold to ", Auction_Live!L290, " for ", Auction_Live!K290, " CR!"), "")</f>
        <v/>
      </c>
    </row>
    <row r="290" spans="2:2" ht="16">
      <c r="B290" s="2" t="str">
        <f>IF(Auction_Live!K291 &gt; 0, CONCATENATE(Auction_Live!D291, " sold to ", Auction_Live!L291, " for ", Auction_Live!K291, " CR!"), "")</f>
        <v/>
      </c>
    </row>
    <row r="291" spans="2:2" ht="16">
      <c r="B291" s="2" t="str">
        <f>IF(Auction_Live!K292 &gt; 0, CONCATENATE(Auction_Live!D292, " sold to ", Auction_Live!L292, " for ", Auction_Live!K292, " CR!"), "")</f>
        <v/>
      </c>
    </row>
    <row r="292" spans="2:2" ht="16">
      <c r="B292" s="2" t="str">
        <f>IF(Auction_Live!K293 &gt; 0, CONCATENATE(Auction_Live!D293, " sold to ", Auction_Live!L293, " for ", Auction_Live!K293, " CR!"), "")</f>
        <v/>
      </c>
    </row>
    <row r="293" spans="2:2" ht="16">
      <c r="B293" s="2" t="str">
        <f>IF(Auction_Live!K294 &gt; 0, CONCATENATE(Auction_Live!D294, " sold to ", Auction_Live!L294, " for ", Auction_Live!K294, " CR!"), "")</f>
        <v/>
      </c>
    </row>
    <row r="294" spans="2:2" ht="16">
      <c r="B294" s="2" t="str">
        <f>IF(Auction_Live!K295 &gt; 0, CONCATENATE(Auction_Live!D295, " sold to ", Auction_Live!L295, " for ", Auction_Live!K295, " CR!"), "")</f>
        <v/>
      </c>
    </row>
    <row r="295" spans="2:2" ht="16">
      <c r="B295" s="2" t="str">
        <f>IF(Auction_Live!K296 &gt; 0, CONCATENATE(Auction_Live!D296, " sold to ", Auction_Live!L296, " for ", Auction_Live!K296, " CR!"), "")</f>
        <v/>
      </c>
    </row>
    <row r="296" spans="2:2" ht="16">
      <c r="B296" s="2" t="str">
        <f>IF(Auction_Live!K297 &gt; 0, CONCATENATE(Auction_Live!D297, " sold to ", Auction_Live!L297, " for ", Auction_Live!K297, " CR!"), "")</f>
        <v/>
      </c>
    </row>
    <row r="297" spans="2:2" ht="16">
      <c r="B297" s="2" t="str">
        <f>IF(Auction_Live!K298 &gt; 0, CONCATENATE(Auction_Live!D298, " sold to ", Auction_Live!L298, " for ", Auction_Live!K298, " CR!"), "")</f>
        <v/>
      </c>
    </row>
    <row r="298" spans="2:2" ht="16">
      <c r="B298" s="2" t="str">
        <f>IF(Auction_Live!K299 &gt; 0, CONCATENATE(Auction_Live!D299, " sold to ", Auction_Live!L299, " for ", Auction_Live!K299, " CR!"), "")</f>
        <v/>
      </c>
    </row>
    <row r="299" spans="2:2" ht="16">
      <c r="B299" s="2" t="str">
        <f>IF(Auction_Live!K300 &gt; 0, CONCATENATE(Auction_Live!D300, " sold to ", Auction_Live!L300, " for ", Auction_Live!K300, " CR!"), "")</f>
        <v/>
      </c>
    </row>
    <row r="300" spans="2:2" ht="16">
      <c r="B300" s="2" t="str">
        <f>IF(Auction_Live!K301 &gt; 0, CONCATENATE(Auction_Live!D301, " sold to ", Auction_Live!L301, " for ", Auction_Live!K301, " CR!"), "")</f>
        <v/>
      </c>
    </row>
    <row r="301" spans="2:2" ht="16">
      <c r="B301" s="2" t="str">
        <f>IF(Auction_Live!K302 &gt; 0, CONCATENATE(Auction_Live!D302, " sold to ", Auction_Live!L302, " for ", Auction_Live!K302, " CR!"), "")</f>
        <v/>
      </c>
    </row>
    <row r="302" spans="2:2" ht="16">
      <c r="B302" s="2" t="str">
        <f>IF(Auction_Live!K303 &gt; 0, CONCATENATE(Auction_Live!D303, " sold to ", Auction_Live!L303, " for ", Auction_Live!K303, " CR!"), "")</f>
        <v/>
      </c>
    </row>
    <row r="303" spans="2:2" ht="16">
      <c r="B303" s="2" t="str">
        <f>IF(Auction_Live!K304 &gt; 0, CONCATENATE(Auction_Live!D304, " sold to ", Auction_Live!L304, " for ", Auction_Live!K304, " CR!"), "")</f>
        <v/>
      </c>
    </row>
    <row r="304" spans="2:2" ht="16">
      <c r="B304" s="2" t="str">
        <f>IF(Auction_Live!K305 &gt; 0, CONCATENATE(Auction_Live!D305, " sold to ", Auction_Live!L305, " for ", Auction_Live!K305, " CR!"), "")</f>
        <v/>
      </c>
    </row>
    <row r="305" spans="2:2" ht="16">
      <c r="B305" s="2" t="str">
        <f>IF(Auction_Live!K306 &gt; 0, CONCATENATE(Auction_Live!D306, " sold to ", Auction_Live!L306, " for ", Auction_Live!K306, " CR!"), "")</f>
        <v/>
      </c>
    </row>
    <row r="306" spans="2:2" ht="16">
      <c r="B306" s="2" t="str">
        <f>IF(Auction_Live!K307 &gt; 0, CONCATENATE(Auction_Live!D307, " sold to ", Auction_Live!L307, " for ", Auction_Live!K307, " CR!"), "")</f>
        <v/>
      </c>
    </row>
    <row r="307" spans="2:2" ht="16">
      <c r="B307" s="2" t="str">
        <f>IF(Auction_Live!K308 &gt; 0, CONCATENATE(Auction_Live!D308, " sold to ", Auction_Live!L308, " for ", Auction_Live!K308, " CR!"), "")</f>
        <v/>
      </c>
    </row>
    <row r="308" spans="2:2" ht="16">
      <c r="B308" s="2" t="str">
        <f>IF(Auction_Live!K309 &gt; 0, CONCATENATE(Auction_Live!D309, " sold to ", Auction_Live!L309, " for ", Auction_Live!K309, " CR!"), "")</f>
        <v/>
      </c>
    </row>
    <row r="309" spans="2:2" ht="16">
      <c r="B309" s="2" t="str">
        <f>IF(Auction_Live!K310 &gt; 0, CONCATENATE(Auction_Live!D310, " sold to ", Auction_Live!L310, " for ", Auction_Live!K310, " CR!"), "")</f>
        <v/>
      </c>
    </row>
    <row r="310" spans="2:2" ht="16">
      <c r="B310" s="2" t="str">
        <f>IF(Auction_Live!K311 &gt; 0, CONCATENATE(Auction_Live!D311, " sold to ", Auction_Live!L311, " for ", Auction_Live!K311, " CR!"), "")</f>
        <v/>
      </c>
    </row>
    <row r="311" spans="2:2" ht="16">
      <c r="B311" s="2" t="str">
        <f>IF(Auction_Live!K312 &gt; 0, CONCATENATE(Auction_Live!D312, " sold to ", Auction_Live!L312, " for ", Auction_Live!K312, " CR!"), "")</f>
        <v/>
      </c>
    </row>
    <row r="312" spans="2:2" ht="16">
      <c r="B312" s="2" t="str">
        <f>IF(Auction_Live!K313 &gt; 0, CONCATENATE(Auction_Live!D313, " sold to ", Auction_Live!L313, " for ", Auction_Live!K313, " CR!"), "")</f>
        <v/>
      </c>
    </row>
    <row r="313" spans="2:2" ht="16">
      <c r="B313" s="2" t="str">
        <f>IF(Auction_Live!K314 &gt; 0, CONCATENATE(Auction_Live!D314, " sold to ", Auction_Live!L314, " for ", Auction_Live!K314, " CR!"), "")</f>
        <v/>
      </c>
    </row>
    <row r="314" spans="2:2" ht="16">
      <c r="B314" s="2" t="str">
        <f>IF(Auction_Live!K315 &gt; 0, CONCATENATE(Auction_Live!D315, " sold to ", Auction_Live!L315, " for ", Auction_Live!K315, " CR!"), "")</f>
        <v/>
      </c>
    </row>
    <row r="315" spans="2:2" ht="16">
      <c r="B315" s="2" t="str">
        <f>IF(Auction_Live!K316 &gt; 0, CONCATENATE(Auction_Live!D316, " sold to ", Auction_Live!L316, " for ", Auction_Live!K316, " CR!"), "")</f>
        <v/>
      </c>
    </row>
    <row r="316" spans="2:2" ht="16">
      <c r="B316" s="2" t="str">
        <f>IF(Auction_Live!K317 &gt; 0, CONCATENATE(Auction_Live!D317, " sold to ", Auction_Live!L317, " for ", Auction_Live!K317, " CR!"), "")</f>
        <v/>
      </c>
    </row>
    <row r="317" spans="2:2" ht="16">
      <c r="B317" s="2" t="str">
        <f>IF(Auction_Live!K318 &gt; 0, CONCATENATE(Auction_Live!D318, " sold to ", Auction_Live!L318, " for ", Auction_Live!K318, " CR!"), "")</f>
        <v/>
      </c>
    </row>
    <row r="318" spans="2:2" ht="16">
      <c r="B318" s="2" t="str">
        <f>IF(Auction_Live!K319 &gt; 0, CONCATENATE(Auction_Live!D319, " sold to ", Auction_Live!L319, " for ", Auction_Live!K319, " CR!"), "")</f>
        <v/>
      </c>
    </row>
    <row r="319" spans="2:2" ht="16">
      <c r="B319" s="2" t="str">
        <f>IF(Auction_Live!K320 &gt; 0, CONCATENATE(Auction_Live!D320, " sold to ", Auction_Live!L320, " for ", Auction_Live!K320, " CR!"), "")</f>
        <v/>
      </c>
    </row>
    <row r="320" spans="2:2" ht="16">
      <c r="B320" s="2" t="str">
        <f>IF(Auction_Live!K321 &gt; 0, CONCATENATE(Auction_Live!D321, " sold to ", Auction_Live!L321, " for ", Auction_Live!K321, " CR!"), "")</f>
        <v/>
      </c>
    </row>
    <row r="321" spans="2:2" ht="16">
      <c r="B321" s="2" t="str">
        <f>IF(Auction_Live!K322 &gt; 0, CONCATENATE(Auction_Live!D322, " sold to ", Auction_Live!L322, " for ", Auction_Live!K322, " CR!"), "")</f>
        <v/>
      </c>
    </row>
    <row r="322" spans="2:2" ht="16">
      <c r="B322" s="2" t="str">
        <f>IF(Auction_Live!K323 &gt; 0, CONCATENATE(Auction_Live!D323, " sold to ", Auction_Live!L323, " for ", Auction_Live!K323, " CR!"), "")</f>
        <v/>
      </c>
    </row>
    <row r="323" spans="2:2" ht="16">
      <c r="B323" s="2" t="str">
        <f>IF(Auction_Live!K324 &gt; 0, CONCATENATE(Auction_Live!D324, " sold to ", Auction_Live!L324, " for ", Auction_Live!K324, " CR!"), "")</f>
        <v/>
      </c>
    </row>
    <row r="324" spans="2:2" ht="16">
      <c r="B324" s="2" t="str">
        <f>IF(Auction_Live!K325 &gt; 0, CONCATENATE(Auction_Live!D325, " sold to ", Auction_Live!L325, " for ", Auction_Live!K325, " CR!"), "")</f>
        <v/>
      </c>
    </row>
    <row r="325" spans="2:2" ht="16">
      <c r="B325" s="2" t="str">
        <f>IF(Auction_Live!K326 &gt; 0, CONCATENATE(Auction_Live!D326, " sold to ", Auction_Live!L326, " for ", Auction_Live!K326, " CR!"), "")</f>
        <v/>
      </c>
    </row>
    <row r="326" spans="2:2" ht="16">
      <c r="B326" s="2" t="str">
        <f>IF(Auction_Live!K327 &gt; 0, CONCATENATE(Auction_Live!D327, " sold to ", Auction_Live!L327, " for ", Auction_Live!K327, " CR!"), "")</f>
        <v/>
      </c>
    </row>
    <row r="327" spans="2:2" ht="16">
      <c r="B327" s="2" t="str">
        <f>IF(Auction_Live!K328 &gt; 0, CONCATENATE(Auction_Live!D328, " sold to ", Auction_Live!L328, " for ", Auction_Live!K328, " CR!"), "")</f>
        <v/>
      </c>
    </row>
    <row r="328" spans="2:2" ht="16">
      <c r="B328" s="2" t="str">
        <f>IF(Auction_Live!K329 &gt; 0, CONCATENATE(Auction_Live!D329, " sold to ", Auction_Live!L329, " for ", Auction_Live!K329, " CR!"), "")</f>
        <v/>
      </c>
    </row>
    <row r="329" spans="2:2" ht="16">
      <c r="B329" s="2" t="str">
        <f>IF(Auction_Live!K330 &gt; 0, CONCATENATE(Auction_Live!D330, " sold to ", Auction_Live!L330, " for ", Auction_Live!K330, " CR!"), "")</f>
        <v/>
      </c>
    </row>
    <row r="330" spans="2:2" ht="16">
      <c r="B330" s="2" t="str">
        <f>IF(Auction_Live!K331 &gt; 0, CONCATENATE(Auction_Live!D331, " sold to ", Auction_Live!L331, " for ", Auction_Live!K331, " CR!"), "")</f>
        <v/>
      </c>
    </row>
    <row r="331" spans="2:2" ht="16">
      <c r="B331" s="2" t="str">
        <f>IF(Auction_Live!K332 &gt; 0, CONCATENATE(Auction_Live!D332, " sold to ", Auction_Live!L332, " for ", Auction_Live!K332, " CR!"), "")</f>
        <v/>
      </c>
    </row>
    <row r="332" spans="2:2" ht="16">
      <c r="B332" s="2" t="str">
        <f>IF(Auction_Live!K333 &gt; 0, CONCATENATE(Auction_Live!D333, " sold to ", Auction_Live!L333, " for ", Auction_Live!K333, " CR!"), "")</f>
        <v/>
      </c>
    </row>
    <row r="333" spans="2:2" ht="16">
      <c r="B333" s="2" t="str">
        <f>IF(Auction_Live!K334 &gt; 0, CONCATENATE(Auction_Live!D334, " sold to ", Auction_Live!L334, " for ", Auction_Live!K334, " CR!"), "")</f>
        <v/>
      </c>
    </row>
    <row r="334" spans="2:2" ht="16">
      <c r="B334" s="2" t="str">
        <f>IF(Auction_Live!K335 &gt; 0, CONCATENATE(Auction_Live!D335, " sold to ", Auction_Live!L335, " for ", Auction_Live!K335, " CR!"), "")</f>
        <v/>
      </c>
    </row>
    <row r="335" spans="2:2" ht="16">
      <c r="B335" s="2" t="str">
        <f>IF(Auction_Live!K336 &gt; 0, CONCATENATE(Auction_Live!D336, " sold to ", Auction_Live!L336, " for ", Auction_Live!K336, " CR!"), "")</f>
        <v/>
      </c>
    </row>
    <row r="336" spans="2:2" ht="16">
      <c r="B336" s="2" t="str">
        <f>IF(Auction_Live!K337 &gt; 0, CONCATENATE(Auction_Live!D337, " sold to ", Auction_Live!L337, " for ", Auction_Live!K337, " CR!"), "")</f>
        <v/>
      </c>
    </row>
    <row r="337" spans="2:2" ht="16">
      <c r="B337" s="2" t="str">
        <f>IF(Auction_Live!K338 &gt; 0, CONCATENATE(Auction_Live!D338, " sold to ", Auction_Live!L338, " for ", Auction_Live!K338, " CR!"), "")</f>
        <v/>
      </c>
    </row>
    <row r="338" spans="2:2" ht="16">
      <c r="B338" s="2" t="str">
        <f>IF(Auction_Live!K339 &gt; 0, CONCATENATE(Auction_Live!D339, " sold to ", Auction_Live!L339, " for ", Auction_Live!K339, " CR!"), "")</f>
        <v/>
      </c>
    </row>
    <row r="339" spans="2:2" ht="16">
      <c r="B339" s="2" t="str">
        <f>IF(Auction_Live!K340 &gt; 0, CONCATENATE(Auction_Live!D340, " sold to ", Auction_Live!L340, " for ", Auction_Live!K340, " CR!"), "")</f>
        <v/>
      </c>
    </row>
    <row r="340" spans="2:2" ht="16">
      <c r="B340" s="2" t="str">
        <f>IF(Auction_Live!K341 &gt; 0, CONCATENATE(Auction_Live!D341, " sold to ", Auction_Live!L341, " for ", Auction_Live!K341, " CR!"), "")</f>
        <v/>
      </c>
    </row>
    <row r="341" spans="2:2" ht="16">
      <c r="B341" s="2" t="str">
        <f>IF(Auction_Live!K342 &gt; 0, CONCATENATE(Auction_Live!D342, " sold to ", Auction_Live!L342, " for ", Auction_Live!K342, " CR!"), "")</f>
        <v/>
      </c>
    </row>
    <row r="342" spans="2:2" ht="16">
      <c r="B342" s="2" t="str">
        <f>IF(Auction_Live!K343 &gt; 0, CONCATENATE(Auction_Live!D343, " sold to ", Auction_Live!L343, " for ", Auction_Live!K343, " CR!"), "")</f>
        <v/>
      </c>
    </row>
    <row r="343" spans="2:2" ht="16">
      <c r="B343" s="2" t="str">
        <f>IF(Auction_Live!K344 &gt; 0, CONCATENATE(Auction_Live!D344, " sold to ", Auction_Live!L344, " for ", Auction_Live!K344, " CR!"), "")</f>
        <v/>
      </c>
    </row>
    <row r="344" spans="2:2" ht="16">
      <c r="B344" s="2" t="str">
        <f>IF(Auction_Live!K345 &gt; 0, CONCATENATE(Auction_Live!D345, " sold to ", Auction_Live!L345, " for ", Auction_Live!K345, " CR!"), "")</f>
        <v/>
      </c>
    </row>
    <row r="345" spans="2:2" ht="16">
      <c r="B345" s="2" t="str">
        <f>IF(Auction_Live!K346 &gt; 0, CONCATENATE(Auction_Live!D346, " sold to ", Auction_Live!L346, " for ", Auction_Live!K346, " CR!"), "")</f>
        <v/>
      </c>
    </row>
    <row r="346" spans="2:2" ht="16">
      <c r="B346" s="2" t="str">
        <f>IF(Auction_Live!K347 &gt; 0, CONCATENATE(Auction_Live!D347, " sold to ", Auction_Live!L347, " for ", Auction_Live!K347, " CR!"), "")</f>
        <v/>
      </c>
    </row>
    <row r="347" spans="2:2" ht="16">
      <c r="B347" s="2" t="str">
        <f>IF(Auction_Live!K348 &gt; 0, CONCATENATE(Auction_Live!D348, " sold to ", Auction_Live!L348, " for ", Auction_Live!K348, " CR!"), "")</f>
        <v/>
      </c>
    </row>
    <row r="348" spans="2:2" ht="16">
      <c r="B348" s="2" t="str">
        <f>IF(Auction_Live!K349 &gt; 0, CONCATENATE(Auction_Live!D349, " sold to ", Auction_Live!L349, " for ", Auction_Live!K349, " CR!"), "")</f>
        <v/>
      </c>
    </row>
    <row r="349" spans="2:2" ht="16">
      <c r="B349" s="2" t="str">
        <f>IF(Auction_Live!K350 &gt; 0, CONCATENATE(Auction_Live!D350, " sold to ", Auction_Live!L350, " for ", Auction_Live!K350, " CR!"), "")</f>
        <v/>
      </c>
    </row>
    <row r="350" spans="2:2" ht="16">
      <c r="B350" s="2" t="str">
        <f>IF(Auction_Live!K351 &gt; 0, CONCATENATE(Auction_Live!D351, " sold to ", Auction_Live!L351, " for ", Auction_Live!K351, " CR!"), "")</f>
        <v/>
      </c>
    </row>
    <row r="351" spans="2:2" ht="16">
      <c r="B351" s="2" t="str">
        <f>IF(Auction_Live!K352 &gt; 0, CONCATENATE(Auction_Live!D352, " sold to ", Auction_Live!L352, " for ", Auction_Live!K352, " CR!"), "")</f>
        <v/>
      </c>
    </row>
    <row r="352" spans="2:2" ht="16">
      <c r="B352" s="2" t="str">
        <f>IF(Auction_Live!K353 &gt; 0, CONCATENATE(Auction_Live!D353, " sold to ", Auction_Live!L353, " for ", Auction_Live!K353, " CR!"), "")</f>
        <v/>
      </c>
    </row>
    <row r="353" spans="2:2" ht="16">
      <c r="B353" s="2" t="str">
        <f>IF(Auction_Live!K354 &gt; 0, CONCATENATE(Auction_Live!D354, " sold to ", Auction_Live!L354, " for ", Auction_Live!K354, " CR!"), "")</f>
        <v/>
      </c>
    </row>
    <row r="354" spans="2:2" ht="16">
      <c r="B354" s="2" t="str">
        <f>IF(Auction_Live!K355 &gt; 0, CONCATENATE(Auction_Live!D355, " sold to ", Auction_Live!L355, " for ", Auction_Live!K355, " CR!"), "")</f>
        <v/>
      </c>
    </row>
    <row r="355" spans="2:2" ht="16">
      <c r="B355" s="2" t="str">
        <f>IF(Auction_Live!K356 &gt; 0, CONCATENATE(Auction_Live!D356, " sold to ", Auction_Live!L356, " for ", Auction_Live!K356, " CR!"), "")</f>
        <v/>
      </c>
    </row>
    <row r="356" spans="2:2" ht="16">
      <c r="B356" s="2" t="str">
        <f>IF(Auction_Live!K357 &gt; 0, CONCATENATE(Auction_Live!D357, " sold to ", Auction_Live!L357, " for ", Auction_Live!K357, " CR!"), "")</f>
        <v/>
      </c>
    </row>
    <row r="357" spans="2:2" ht="16">
      <c r="B357" s="2" t="str">
        <f>IF(Auction_Live!K358 &gt; 0, CONCATENATE(Auction_Live!D358, " sold to ", Auction_Live!L358, " for ", Auction_Live!K358, " CR!"), "")</f>
        <v/>
      </c>
    </row>
    <row r="358" spans="2:2" ht="16">
      <c r="B358" s="2" t="str">
        <f>IF(Auction_Live!K359 &gt; 0, CONCATENATE(Auction_Live!D359, " sold to ", Auction_Live!L359, " for ", Auction_Live!K359, " CR!"), "")</f>
        <v/>
      </c>
    </row>
    <row r="359" spans="2:2" ht="16">
      <c r="B359" s="2" t="str">
        <f>IF(Auction_Live!K360 &gt; 0, CONCATENATE(Auction_Live!D360, " sold to ", Auction_Live!L360, " for ", Auction_Live!K360, " CR!"), "")</f>
        <v/>
      </c>
    </row>
    <row r="360" spans="2:2" ht="16">
      <c r="B360" s="2" t="str">
        <f>IF(Auction_Live!K361 &gt; 0, CONCATENATE(Auction_Live!D361, " sold to ", Auction_Live!L361, " for ", Auction_Live!K361, " CR!"), "")</f>
        <v/>
      </c>
    </row>
    <row r="361" spans="2:2" ht="16">
      <c r="B361" s="2" t="str">
        <f>IF(Auction_Live!K362 &gt; 0, CONCATENATE(Auction_Live!D362, " sold to ", Auction_Live!L362, " for ", Auction_Live!K362, " CR!"), "")</f>
        <v/>
      </c>
    </row>
    <row r="362" spans="2:2" ht="16">
      <c r="B362" s="2" t="str">
        <f>IF(Auction_Live!K363 &gt; 0, CONCATENATE(Auction_Live!D363, " sold to ", Auction_Live!L363, " for ", Auction_Live!K363, " CR!"), "")</f>
        <v/>
      </c>
    </row>
    <row r="363" spans="2:2" ht="16">
      <c r="B363" s="2" t="str">
        <f>IF(Auction_Live!K364 &gt; 0, CONCATENATE(Auction_Live!D364, " sold to ", Auction_Live!L364, " for ", Auction_Live!K364, " CR!"), "")</f>
        <v/>
      </c>
    </row>
    <row r="364" spans="2:2" ht="16">
      <c r="B364" s="2" t="str">
        <f>IF(Auction_Live!K365 &gt; 0, CONCATENATE(Auction_Live!D365, " sold to ", Auction_Live!L365, " for ", Auction_Live!K365, " CR!"), "")</f>
        <v/>
      </c>
    </row>
    <row r="365" spans="2:2" ht="16">
      <c r="B365" s="2" t="str">
        <f>IF(Auction_Live!K366 &gt; 0, CONCATENATE(Auction_Live!D366, " sold to ", Auction_Live!L366, " for ", Auction_Live!K366, " CR!"), "")</f>
        <v/>
      </c>
    </row>
    <row r="366" spans="2:2" ht="16">
      <c r="B366" s="2" t="str">
        <f>IF(Auction_Live!K367 &gt; 0, CONCATENATE(Auction_Live!D367, " sold to ", Auction_Live!L367, " for ", Auction_Live!K367, " CR!"), "")</f>
        <v/>
      </c>
    </row>
    <row r="367" spans="2:2" ht="16">
      <c r="B367" s="2" t="str">
        <f>IF(Auction_Live!K368 &gt; 0, CONCATENATE(Auction_Live!D368, " sold to ", Auction_Live!L368, " for ", Auction_Live!K368, " CR!"), "")</f>
        <v/>
      </c>
    </row>
    <row r="368" spans="2:2" ht="16">
      <c r="B368" s="2" t="str">
        <f>IF(Auction_Live!K369 &gt; 0, CONCATENATE(Auction_Live!D369, " sold to ", Auction_Live!L369, " for ", Auction_Live!K369, " CR!"), "")</f>
        <v/>
      </c>
    </row>
    <row r="369" spans="2:2" ht="16">
      <c r="B369" s="2" t="str">
        <f>IF(Auction_Live!K370 &gt; 0, CONCATENATE(Auction_Live!D370, " sold to ", Auction_Live!L370, " for ", Auction_Live!K370, " CR!"), "")</f>
        <v/>
      </c>
    </row>
    <row r="370" spans="2:2" ht="16">
      <c r="B370" s="2" t="str">
        <f>IF(Auction_Live!K371 &gt; 0, CONCATENATE(Auction_Live!D371, " sold to ", Auction_Live!L371, " for ", Auction_Live!K371, " CR!"), "")</f>
        <v/>
      </c>
    </row>
    <row r="371" spans="2:2" ht="16">
      <c r="B371" s="2" t="str">
        <f>IF(Auction_Live!K372 &gt; 0, CONCATENATE(Auction_Live!D372, " sold to ", Auction_Live!L372, " for ", Auction_Live!K372, " CR!"), "")</f>
        <v/>
      </c>
    </row>
    <row r="372" spans="2:2" ht="16">
      <c r="B372" s="2" t="str">
        <f>IF(Auction_Live!K373 &gt; 0, CONCATENATE(Auction_Live!D373, " sold to ", Auction_Live!L373, " for ", Auction_Live!K373, " CR!"), "")</f>
        <v/>
      </c>
    </row>
    <row r="373" spans="2:2" ht="16">
      <c r="B373" s="2" t="str">
        <f>IF(Auction_Live!K374 &gt; 0, CONCATENATE(Auction_Live!D374, " sold to ", Auction_Live!L374, " for ", Auction_Live!K374, " CR!"), "")</f>
        <v/>
      </c>
    </row>
    <row r="374" spans="2:2" ht="16">
      <c r="B374" s="2" t="str">
        <f>IF(Auction_Live!K375 &gt; 0, CONCATENATE(Auction_Live!D375, " sold to ", Auction_Live!L375, " for ", Auction_Live!K375, " CR!"), "")</f>
        <v/>
      </c>
    </row>
    <row r="375" spans="2:2" ht="16">
      <c r="B375" s="2" t="str">
        <f>IF(Auction_Live!K376 &gt; 0, CONCATENATE(Auction_Live!D376, " sold to ", Auction_Live!L376, " for ", Auction_Live!K376, " CR!"), "")</f>
        <v/>
      </c>
    </row>
    <row r="376" spans="2:2" ht="16">
      <c r="B376" s="2" t="str">
        <f>IF(Auction_Live!K377 &gt; 0, CONCATENATE(Auction_Live!D377, " sold to ", Auction_Live!L377, " for ", Auction_Live!K377, " CR!"), "")</f>
        <v/>
      </c>
    </row>
    <row r="377" spans="2:2" ht="16">
      <c r="B377" s="2" t="str">
        <f>IF(Auction_Live!K378 &gt; 0, CONCATENATE(Auction_Live!D378, " sold to ", Auction_Live!L378, " for ", Auction_Live!K378, " CR!"), "")</f>
        <v/>
      </c>
    </row>
    <row r="378" spans="2:2" ht="16">
      <c r="B378" s="2" t="str">
        <f>IF(Auction_Live!K379 &gt; 0, CONCATENATE(Auction_Live!D379, " sold to ", Auction_Live!L379, " for ", Auction_Live!K379, " CR!"), "")</f>
        <v/>
      </c>
    </row>
    <row r="379" spans="2:2" ht="16">
      <c r="B379" s="2" t="str">
        <f>IF(Auction_Live!K380 &gt; 0, CONCATENATE(Auction_Live!D380, " sold to ", Auction_Live!L380, " for ", Auction_Live!K380, " CR!"), "")</f>
        <v/>
      </c>
    </row>
    <row r="380" spans="2:2" ht="16">
      <c r="B380" s="2" t="str">
        <f>IF(Auction_Live!K381 &gt; 0, CONCATENATE(Auction_Live!D381, " sold to ", Auction_Live!L381, " for ", Auction_Live!K381, " CR!"), "")</f>
        <v/>
      </c>
    </row>
    <row r="381" spans="2:2" ht="16">
      <c r="B381" s="2" t="str">
        <f>IF(Auction_Live!K382 &gt; 0, CONCATENATE(Auction_Live!D382, " sold to ", Auction_Live!L382, " for ", Auction_Live!K382, " CR!"), "")</f>
        <v/>
      </c>
    </row>
    <row r="382" spans="2:2" ht="16">
      <c r="B382" s="2" t="str">
        <f>IF(Auction_Live!K383 &gt; 0, CONCATENATE(Auction_Live!D383, " sold to ", Auction_Live!L383, " for ", Auction_Live!K383, " CR!"), "")</f>
        <v/>
      </c>
    </row>
    <row r="383" spans="2:2" ht="16">
      <c r="B383" s="2" t="str">
        <f>IF(Auction_Live!K384 &gt; 0, CONCATENATE(Auction_Live!D384, " sold to ", Auction_Live!L384, " for ", Auction_Live!K384, " CR!"), "")</f>
        <v/>
      </c>
    </row>
    <row r="384" spans="2:2" ht="16">
      <c r="B384" s="2" t="str">
        <f>IF(Auction_Live!K385 &gt; 0, CONCATENATE(Auction_Live!D385, " sold to ", Auction_Live!L385, " for ", Auction_Live!K385, " CR!"), "")</f>
        <v/>
      </c>
    </row>
    <row r="385" spans="2:2" ht="16">
      <c r="B385" s="2" t="str">
        <f>IF(Auction_Live!K386 &gt; 0, CONCATENATE(Auction_Live!D386, " sold to ", Auction_Live!L386, " for ", Auction_Live!K386, " CR!"), "")</f>
        <v/>
      </c>
    </row>
    <row r="386" spans="2:2" ht="16">
      <c r="B386" s="2" t="str">
        <f>IF(Auction_Live!K387 &gt; 0, CONCATENATE(Auction_Live!D387, " sold to ", Auction_Live!L387, " for ", Auction_Live!K387, " CR!"), "")</f>
        <v/>
      </c>
    </row>
    <row r="387" spans="2:2" ht="16">
      <c r="B387" s="2" t="str">
        <f>IF(Auction_Live!K388 &gt; 0, CONCATENATE(Auction_Live!D388, " sold to ", Auction_Live!L388, " for ", Auction_Live!K388, " CR!"), "")</f>
        <v/>
      </c>
    </row>
    <row r="388" spans="2:2" ht="16">
      <c r="B388" s="2" t="str">
        <f>IF(Auction_Live!K389 &gt; 0, CONCATENATE(Auction_Live!D389, " sold to ", Auction_Live!L389, " for ", Auction_Live!K389, " CR!"), "")</f>
        <v/>
      </c>
    </row>
    <row r="389" spans="2:2" ht="16">
      <c r="B389" s="2" t="str">
        <f>IF(Auction_Live!K390 &gt; 0, CONCATENATE(Auction_Live!D390, " sold to ", Auction_Live!L390, " for ", Auction_Live!K390, " CR!"), "")</f>
        <v/>
      </c>
    </row>
    <row r="390" spans="2:2" ht="16">
      <c r="B390" s="2" t="str">
        <f>IF(Auction_Live!K391 &gt; 0, CONCATENATE(Auction_Live!D391, " sold to ", Auction_Live!L391, " for ", Auction_Live!K391, " CR!"), "")</f>
        <v/>
      </c>
    </row>
    <row r="391" spans="2:2" ht="16">
      <c r="B391" s="2" t="str">
        <f>IF(Auction_Live!K392 &gt; 0, CONCATENATE(Auction_Live!D392, " sold to ", Auction_Live!L392, " for ", Auction_Live!K392, " CR!"), "")</f>
        <v/>
      </c>
    </row>
    <row r="392" spans="2:2" ht="16">
      <c r="B392" s="2" t="str">
        <f>IF(Auction_Live!K393 &gt; 0, CONCATENATE(Auction_Live!D393, " sold to ", Auction_Live!L393, " for ", Auction_Live!K393, " CR!"), "")</f>
        <v/>
      </c>
    </row>
    <row r="393" spans="2:2" ht="16">
      <c r="B393" s="2" t="str">
        <f>IF(Auction_Live!K394 &gt; 0, CONCATENATE(Auction_Live!D394, " sold to ", Auction_Live!L394, " for ", Auction_Live!K394, " CR!"), "")</f>
        <v/>
      </c>
    </row>
    <row r="394" spans="2:2" ht="16">
      <c r="B394" s="2" t="str">
        <f>IF(Auction_Live!K395 &gt; 0, CONCATENATE(Auction_Live!D395, " sold to ", Auction_Live!L395, " for ", Auction_Live!K395, " CR!"), "")</f>
        <v/>
      </c>
    </row>
    <row r="395" spans="2:2" ht="16">
      <c r="B395" s="2" t="str">
        <f>IF(Auction_Live!K396 &gt; 0, CONCATENATE(Auction_Live!D396, " sold to ", Auction_Live!L396, " for ", Auction_Live!K396, " CR!"), "")</f>
        <v/>
      </c>
    </row>
    <row r="396" spans="2:2" ht="16">
      <c r="B396" s="2" t="str">
        <f>IF(Auction_Live!K397 &gt; 0, CONCATENATE(Auction_Live!D397, " sold to ", Auction_Live!L397, " for ", Auction_Live!K397, " CR!"), "")</f>
        <v/>
      </c>
    </row>
    <row r="397" spans="2:2" ht="16">
      <c r="B397" s="2" t="str">
        <f>IF(Auction_Live!K398 &gt; 0, CONCATENATE(Auction_Live!D398, " sold to ", Auction_Live!L398, " for ", Auction_Live!K398, " CR!"), "")</f>
        <v/>
      </c>
    </row>
    <row r="398" spans="2:2" ht="16">
      <c r="B398" s="2" t="str">
        <f>IF(Auction_Live!K399 &gt; 0, CONCATENATE(Auction_Live!D399, " sold to ", Auction_Live!L399, " for ", Auction_Live!K399, " CR!"), "")</f>
        <v/>
      </c>
    </row>
    <row r="399" spans="2:2" ht="16">
      <c r="B399" s="2" t="str">
        <f>IF(Auction_Live!K400 &gt; 0, CONCATENATE(Auction_Live!D400, " sold to ", Auction_Live!L400, " for ", Auction_Live!K400, " CR!"), "")</f>
        <v/>
      </c>
    </row>
    <row r="400" spans="2:2" ht="16">
      <c r="B400" s="2" t="str">
        <f>IF(Auction_Live!K401 &gt; 0, CONCATENATE(Auction_Live!D401, " sold to ", Auction_Live!L401, " for ", Auction_Live!K401, " CR!"), "")</f>
        <v/>
      </c>
    </row>
    <row r="401" spans="2:2" ht="16">
      <c r="B401" s="2" t="str">
        <f>IF(Auction_Live!K402 &gt; 0, CONCATENATE(Auction_Live!D402, " sold to ", Auction_Live!L402, " for ", Auction_Live!K402, " CR!"), "")</f>
        <v/>
      </c>
    </row>
    <row r="402" spans="2:2" ht="16">
      <c r="B402" s="2" t="str">
        <f>IF(Auction_Live!K403 &gt; 0, CONCATENATE(Auction_Live!D403, " sold to ", Auction_Live!L403, " for ", Auction_Live!K403, " CR!"), "")</f>
        <v/>
      </c>
    </row>
    <row r="403" spans="2:2" ht="16">
      <c r="B403" s="2" t="str">
        <f>IF(Auction_Live!K404 &gt; 0, CONCATENATE(Auction_Live!D404, " sold to ", Auction_Live!L404, " for ", Auction_Live!K404, " CR!"), "")</f>
        <v/>
      </c>
    </row>
    <row r="404" spans="2:2" ht="16">
      <c r="B404" s="2" t="str">
        <f>IF(Auction_Live!K405 &gt; 0, CONCATENATE(Auction_Live!D405, " sold to ", Auction_Live!L405, " for ", Auction_Live!K405, " CR!"), "")</f>
        <v/>
      </c>
    </row>
    <row r="405" spans="2:2" ht="16">
      <c r="B405" s="2" t="str">
        <f>IF(Auction_Live!K406 &gt; 0, CONCATENATE(Auction_Live!D406, " sold to ", Auction_Live!L406, " for ", Auction_Live!K406, " CR!"), "")</f>
        <v/>
      </c>
    </row>
    <row r="406" spans="2:2" ht="16">
      <c r="B406" s="2" t="str">
        <f>IF(Auction_Live!K407 &gt; 0, CONCATENATE(Auction_Live!D407, " sold to ", Auction_Live!L407, " for ", Auction_Live!K407, " CR!"), "")</f>
        <v/>
      </c>
    </row>
    <row r="407" spans="2:2" ht="16">
      <c r="B407" s="2" t="str">
        <f>IF(Auction_Live!K408 &gt; 0, CONCATENATE(Auction_Live!D408, " sold to ", Auction_Live!L408, " for ", Auction_Live!K408, " CR!"), "")</f>
        <v/>
      </c>
    </row>
    <row r="408" spans="2:2" ht="16">
      <c r="B408" s="2" t="str">
        <f>IF(Auction_Live!K409 &gt; 0, CONCATENATE(Auction_Live!D409, " sold to ", Auction_Live!L409, " for ", Auction_Live!K409, " CR!"), "")</f>
        <v/>
      </c>
    </row>
    <row r="409" spans="2:2" ht="16">
      <c r="B409" s="2" t="str">
        <f>IF(Auction_Live!K410 &gt; 0, CONCATENATE(Auction_Live!D410, " sold to ", Auction_Live!L410, " for ", Auction_Live!K410, " CR!"), "")</f>
        <v/>
      </c>
    </row>
    <row r="410" spans="2:2" ht="16">
      <c r="B410" s="2" t="str">
        <f>IF(Auction_Live!K411 &gt; 0, CONCATENATE(Auction_Live!D411, " sold to ", Auction_Live!L411, " for ", Auction_Live!K411, " CR!"), "")</f>
        <v/>
      </c>
    </row>
    <row r="411" spans="2:2" ht="16">
      <c r="B411" s="2" t="str">
        <f>IF(Auction_Live!K412 &gt; 0, CONCATENATE(Auction_Live!D412, " sold to ", Auction_Live!L412, " for ", Auction_Live!K412, " CR!"), "")</f>
        <v/>
      </c>
    </row>
    <row r="412" spans="2:2" ht="16">
      <c r="B412" s="2" t="str">
        <f>IF(Auction_Live!K413 &gt; 0, CONCATENATE(Auction_Live!D413, " sold to ", Auction_Live!L413, " for ", Auction_Live!K413, " CR!"), "")</f>
        <v/>
      </c>
    </row>
    <row r="413" spans="2:2" ht="16">
      <c r="B413" s="2" t="str">
        <f>IF(Auction_Live!K414 &gt; 0, CONCATENATE(Auction_Live!D414, " sold to ", Auction_Live!L414, " for ", Auction_Live!K414, " CR!"), "")</f>
        <v/>
      </c>
    </row>
    <row r="414" spans="2:2" ht="16">
      <c r="B414" s="2" t="str">
        <f>IF(Auction_Live!K415 &gt; 0, CONCATENATE(Auction_Live!D415, " sold to ", Auction_Live!L415, " for ", Auction_Live!K415, " CR!"), "")</f>
        <v/>
      </c>
    </row>
    <row r="415" spans="2:2" ht="16">
      <c r="B415" s="2" t="str">
        <f>IF(Auction_Live!K416 &gt; 0, CONCATENATE(Auction_Live!D416, " sold to ", Auction_Live!L416, " for ", Auction_Live!K416, " CR!"), "")</f>
        <v/>
      </c>
    </row>
    <row r="416" spans="2:2" ht="16">
      <c r="B416" s="2" t="str">
        <f>IF(Auction_Live!K417 &gt; 0, CONCATENATE(Auction_Live!D417, " sold to ", Auction_Live!L417, " for ", Auction_Live!K417, " CR!"), "")</f>
        <v/>
      </c>
    </row>
    <row r="417" spans="2:2" ht="16">
      <c r="B417" s="2" t="str">
        <f>IF(Auction_Live!K418 &gt; 0, CONCATENATE(Auction_Live!D418, " sold to ", Auction_Live!L418, " for ", Auction_Live!K418, " CR!"), "")</f>
        <v/>
      </c>
    </row>
    <row r="418" spans="2:2" ht="16">
      <c r="B418" s="2" t="str">
        <f>IF(Auction_Live!K419 &gt; 0, CONCATENATE(Auction_Live!D419, " sold to ", Auction_Live!L419, " for ", Auction_Live!K419, " CR!"), "")</f>
        <v/>
      </c>
    </row>
    <row r="419" spans="2:2" ht="16">
      <c r="B419" s="2" t="str">
        <f>IF(Auction_Live!K420 &gt; 0, CONCATENATE(Auction_Live!D420, " sold to ", Auction_Live!L420, " for ", Auction_Live!K420, " CR!"), "")</f>
        <v/>
      </c>
    </row>
    <row r="420" spans="2:2" ht="16">
      <c r="B420" s="2" t="str">
        <f>IF(Auction_Live!K421 &gt; 0, CONCATENATE(Auction_Live!D421, " sold to ", Auction_Live!L421, " for ", Auction_Live!K421, " CR!"), "")</f>
        <v/>
      </c>
    </row>
    <row r="421" spans="2:2" ht="16">
      <c r="B421" s="2" t="str">
        <f>IF(Auction_Live!K422 &gt; 0, CONCATENATE(Auction_Live!D422, " sold to ", Auction_Live!L422, " for ", Auction_Live!K422, " CR!"), "")</f>
        <v/>
      </c>
    </row>
    <row r="422" spans="2:2" ht="16">
      <c r="B422" s="2" t="str">
        <f>IF(Auction_Live!K423 &gt; 0, CONCATENATE(Auction_Live!D423, " sold to ", Auction_Live!L423, " for ", Auction_Live!K423, " CR!"), "")</f>
        <v/>
      </c>
    </row>
    <row r="423" spans="2:2" ht="16">
      <c r="B423" s="2" t="str">
        <f>IF(Auction_Live!K424 &gt; 0, CONCATENATE(Auction_Live!D424, " sold to ", Auction_Live!L424, " for ", Auction_Live!K424, " CR!"), "")</f>
        <v/>
      </c>
    </row>
    <row r="424" spans="2:2" ht="16">
      <c r="B424" s="2" t="str">
        <f>IF(Auction_Live!K425 &gt; 0, CONCATENATE(Auction_Live!D425, " sold to ", Auction_Live!L425, " for ", Auction_Live!K425, " CR!"), "")</f>
        <v/>
      </c>
    </row>
    <row r="425" spans="2:2" ht="16">
      <c r="B425" s="2" t="str">
        <f>IF(Auction_Live!K426 &gt; 0, CONCATENATE(Auction_Live!D426, " sold to ", Auction_Live!L426, " for ", Auction_Live!K426, " CR!"), "")</f>
        <v/>
      </c>
    </row>
    <row r="426" spans="2:2" ht="16">
      <c r="B426" s="2" t="str">
        <f>IF(Auction_Live!K427 &gt; 0, CONCATENATE(Auction_Live!D427, " sold to ", Auction_Live!L427, " for ", Auction_Live!K427, " CR!"), "")</f>
        <v/>
      </c>
    </row>
    <row r="427" spans="2:2" ht="16">
      <c r="B427" s="2" t="str">
        <f>IF(Auction_Live!K428 &gt; 0, CONCATENATE(Auction_Live!D428, " sold to ", Auction_Live!L428, " for ", Auction_Live!K428, " CR!"), "")</f>
        <v/>
      </c>
    </row>
    <row r="428" spans="2:2" ht="16">
      <c r="B428" s="2" t="str">
        <f>IF(Auction_Live!K429 &gt; 0, CONCATENATE(Auction_Live!D429, " sold to ", Auction_Live!L429, " for ", Auction_Live!K429, " CR!"), "")</f>
        <v/>
      </c>
    </row>
    <row r="429" spans="2:2" ht="16">
      <c r="B429" s="2" t="str">
        <f>IF(Auction_Live!K430 &gt; 0, CONCATENATE(Auction_Live!D430, " sold to ", Auction_Live!L430, " for ", Auction_Live!K430, " CR!"), "")</f>
        <v/>
      </c>
    </row>
    <row r="430" spans="2:2" ht="16">
      <c r="B430" s="2" t="str">
        <f>IF(Auction_Live!K431 &gt; 0, CONCATENATE(Auction_Live!D431, " sold to ", Auction_Live!L431, " for ", Auction_Live!K431, " CR!"), "")</f>
        <v/>
      </c>
    </row>
    <row r="431" spans="2:2" ht="16">
      <c r="B431" s="2" t="str">
        <f>IF(Auction_Live!K432 &gt; 0, CONCATENATE(Auction_Live!D432, " sold to ", Auction_Live!L432, " for ", Auction_Live!K432, " CR!"), "")</f>
        <v/>
      </c>
    </row>
    <row r="432" spans="2:2" ht="16">
      <c r="B432" s="2" t="str">
        <f>IF(Auction_Live!K433 &gt; 0, CONCATENATE(Auction_Live!D433, " sold to ", Auction_Live!L433, " for ", Auction_Live!K433, " CR!"), "")</f>
        <v/>
      </c>
    </row>
    <row r="433" spans="2:2" ht="16">
      <c r="B433" s="2" t="str">
        <f>IF(Auction_Live!K434 &gt; 0, CONCATENATE(Auction_Live!D434, " sold to ", Auction_Live!L434, " for ", Auction_Live!K434, " CR!"), "")</f>
        <v/>
      </c>
    </row>
    <row r="434" spans="2:2" ht="16">
      <c r="B434" s="2" t="str">
        <f>IF(Auction_Live!K435 &gt; 0, CONCATENATE(Auction_Live!D435, " sold to ", Auction_Live!L435, " for ", Auction_Live!K435, " CR!"), "")</f>
        <v/>
      </c>
    </row>
    <row r="435" spans="2:2" ht="16">
      <c r="B435" s="2" t="str">
        <f>IF(Auction_Live!K436 &gt; 0, CONCATENATE(Auction_Live!D436, " sold to ", Auction_Live!L436, " for ", Auction_Live!K436, " CR!"), "")</f>
        <v/>
      </c>
    </row>
    <row r="436" spans="2:2" ht="16">
      <c r="B436" s="2" t="str">
        <f>IF(Auction_Live!K437 &gt; 0, CONCATENATE(Auction_Live!D437, " sold to ", Auction_Live!L437, " for ", Auction_Live!K437, " CR!"), "")</f>
        <v/>
      </c>
    </row>
    <row r="437" spans="2:2" ht="16">
      <c r="B437" s="2" t="str">
        <f>IF(Auction_Live!K438 &gt; 0, CONCATENATE(Auction_Live!D438, " sold to ", Auction_Live!L438, " for ", Auction_Live!K438, " CR!"), "")</f>
        <v/>
      </c>
    </row>
    <row r="438" spans="2:2" ht="16">
      <c r="B438" s="2" t="str">
        <f>IF(Auction_Live!K439 &gt; 0, CONCATENATE(Auction_Live!D439, " sold to ", Auction_Live!L439, " for ", Auction_Live!K439, " CR!"), "")</f>
        <v/>
      </c>
    </row>
    <row r="439" spans="2:2" ht="16">
      <c r="B439" s="2" t="str">
        <f>IF(Auction_Live!K440 &gt; 0, CONCATENATE(Auction_Live!D440, " sold to ", Auction_Live!L440, " for ", Auction_Live!K440, " CR!"), "")</f>
        <v/>
      </c>
    </row>
    <row r="440" spans="2:2" ht="16">
      <c r="B440" s="2" t="str">
        <f>IF(Auction_Live!K441 &gt; 0, CONCATENATE(Auction_Live!D441, " sold to ", Auction_Live!L441, " for ", Auction_Live!K441, " CR!"), "")</f>
        <v/>
      </c>
    </row>
    <row r="441" spans="2:2" ht="16">
      <c r="B441" s="2" t="str">
        <f>IF(Auction_Live!K442 &gt; 0, CONCATENATE(Auction_Live!D442, " sold to ", Auction_Live!L442, " for ", Auction_Live!K442, " CR!"), "")</f>
        <v/>
      </c>
    </row>
    <row r="442" spans="2:2" ht="16">
      <c r="B442" s="2" t="str">
        <f>IF(Auction_Live!K443 &gt; 0, CONCATENATE(Auction_Live!D443, " sold to ", Auction_Live!L443, " for ", Auction_Live!K443, " CR!"), "")</f>
        <v/>
      </c>
    </row>
    <row r="443" spans="2:2" ht="16">
      <c r="B443" s="2" t="str">
        <f>IF(Auction_Live!K444 &gt; 0, CONCATENATE(Auction_Live!D444, " sold to ", Auction_Live!L444, " for ", Auction_Live!K444, " CR!"), "")</f>
        <v/>
      </c>
    </row>
    <row r="444" spans="2:2" ht="16">
      <c r="B444" s="2" t="str">
        <f>IF(Auction_Live!K445 &gt; 0, CONCATENATE(Auction_Live!D445, " sold to ", Auction_Live!L445, " for ", Auction_Live!K445, " CR!"), "")</f>
        <v/>
      </c>
    </row>
    <row r="445" spans="2:2" ht="16">
      <c r="B445" s="2" t="str">
        <f>IF(Auction_Live!K446 &gt; 0, CONCATENATE(Auction_Live!D446, " sold to ", Auction_Live!L446, " for ", Auction_Live!K446, " CR!"), "")</f>
        <v/>
      </c>
    </row>
    <row r="446" spans="2:2" ht="16">
      <c r="B446" s="2" t="str">
        <f>IF(Auction_Live!K447 &gt; 0, CONCATENATE(Auction_Live!D447, " sold to ", Auction_Live!L447, " for ", Auction_Live!K447, " CR!"), "")</f>
        <v/>
      </c>
    </row>
    <row r="447" spans="2:2" ht="16">
      <c r="B447" s="2" t="str">
        <f>IF(Auction_Live!K448 &gt; 0, CONCATENATE(Auction_Live!D448, " sold to ", Auction_Live!L448, " for ", Auction_Live!K448, " CR!"), "")</f>
        <v/>
      </c>
    </row>
    <row r="448" spans="2:2" ht="16">
      <c r="B448" s="2" t="str">
        <f>IF(Auction_Live!K449 &gt; 0, CONCATENATE(Auction_Live!D449, " sold to ", Auction_Live!L449, " for ", Auction_Live!K449, " CR!"), "")</f>
        <v/>
      </c>
    </row>
    <row r="449" spans="2:2" ht="16">
      <c r="B449" s="2" t="str">
        <f>IF(Auction_Live!K450 &gt; 0, CONCATENATE(Auction_Live!D450, " sold to ", Auction_Live!L450, " for ", Auction_Live!K450, " CR!"), "")</f>
        <v/>
      </c>
    </row>
    <row r="450" spans="2:2" ht="16">
      <c r="B450" s="2" t="str">
        <f>IF(Auction_Live!K451 &gt; 0, CONCATENATE(Auction_Live!D451, " sold to ", Auction_Live!L451, " for ", Auction_Live!K451, " CR!"), "")</f>
        <v/>
      </c>
    </row>
    <row r="451" spans="2:2" ht="16">
      <c r="B451" s="2" t="str">
        <f>IF(Auction_Live!K452 &gt; 0, CONCATENATE(Auction_Live!D452, " sold to ", Auction_Live!L452, " for ", Auction_Live!K452, " CR!"), "")</f>
        <v/>
      </c>
    </row>
    <row r="452" spans="2:2" ht="16">
      <c r="B452" s="2" t="str">
        <f>IF(Auction_Live!K453 &gt; 0, CONCATENATE(Auction_Live!D453, " sold to ", Auction_Live!L453, " for ", Auction_Live!K453, " CR!"), "")</f>
        <v/>
      </c>
    </row>
    <row r="453" spans="2:2" ht="16">
      <c r="B453" s="2" t="str">
        <f>IF(Auction_Live!K454 &gt; 0, CONCATENATE(Auction_Live!D454, " sold to ", Auction_Live!L454, " for ", Auction_Live!K454, " CR!"), "")</f>
        <v/>
      </c>
    </row>
    <row r="454" spans="2:2" ht="16">
      <c r="B454" s="2" t="str">
        <f>IF(Auction_Live!K455 &gt; 0, CONCATENATE(Auction_Live!D455, " sold to ", Auction_Live!L455, " for ", Auction_Live!K455, " CR!"), "")</f>
        <v/>
      </c>
    </row>
    <row r="455" spans="2:2" ht="16">
      <c r="B455" s="2" t="str">
        <f>IF(Auction_Live!K456 &gt; 0, CONCATENATE(Auction_Live!D456, " sold to ", Auction_Live!L456, " for ", Auction_Live!K456, " CR!"), "")</f>
        <v/>
      </c>
    </row>
    <row r="456" spans="2:2" ht="16">
      <c r="B456" s="2" t="str">
        <f>IF(Auction_Live!K457 &gt; 0, CONCATENATE(Auction_Live!D457, " sold to ", Auction_Live!L457, " for ", Auction_Live!K457, " CR!"), "")</f>
        <v/>
      </c>
    </row>
    <row r="457" spans="2:2" ht="16">
      <c r="B457" s="2" t="str">
        <f>IF(Auction_Live!K458 &gt; 0, CONCATENATE(Auction_Live!D458, " sold to ", Auction_Live!L458, " for ", Auction_Live!K458, " CR!"), "")</f>
        <v/>
      </c>
    </row>
    <row r="458" spans="2:2" ht="16">
      <c r="B458" s="2" t="str">
        <f>IF(Auction_Live!K459 &gt; 0, CONCATENATE(Auction_Live!D459, " sold to ", Auction_Live!L459, " for ", Auction_Live!K459, " CR!"), "")</f>
        <v/>
      </c>
    </row>
    <row r="459" spans="2:2" ht="16">
      <c r="B459" s="2" t="str">
        <f>IF(Auction_Live!K460 &gt; 0, CONCATENATE(Auction_Live!D460, " sold to ", Auction_Live!L460, " for ", Auction_Live!K460, " CR!"), "")</f>
        <v/>
      </c>
    </row>
    <row r="460" spans="2:2" ht="16">
      <c r="B460" s="2" t="str">
        <f>IF(Auction_Live!K461 &gt; 0, CONCATENATE(Auction_Live!D461, " sold to ", Auction_Live!L461, " for ", Auction_Live!K461, " CR!"), "")</f>
        <v/>
      </c>
    </row>
    <row r="461" spans="2:2" ht="16">
      <c r="B461" s="2" t="str">
        <f>IF(Auction_Live!K462 &gt; 0, CONCATENATE(Auction_Live!D462, " sold to ", Auction_Live!L462, " for ", Auction_Live!K462, " CR!"), "")</f>
        <v/>
      </c>
    </row>
    <row r="462" spans="2:2" ht="16">
      <c r="B462" s="2" t="str">
        <f>IF(Auction_Live!K463 &gt; 0, CONCATENATE(Auction_Live!D463, " sold to ", Auction_Live!L463, " for ", Auction_Live!K463, " CR!"), "")</f>
        <v/>
      </c>
    </row>
    <row r="463" spans="2:2" ht="16">
      <c r="B463" s="2" t="str">
        <f>IF(Auction_Live!K464 &gt; 0, CONCATENATE(Auction_Live!D464, " sold to ", Auction_Live!L464, " for ", Auction_Live!K464, " CR!"), "")</f>
        <v/>
      </c>
    </row>
    <row r="464" spans="2:2" ht="16">
      <c r="B464" s="2" t="str">
        <f>IF(Auction_Live!K465 &gt; 0, CONCATENATE(Auction_Live!D465, " sold to ", Auction_Live!L465, " for ", Auction_Live!K465, " CR!"), "")</f>
        <v/>
      </c>
    </row>
    <row r="465" spans="2:2" ht="16">
      <c r="B465" s="2" t="str">
        <f>IF(Auction_Live!K466 &gt; 0, CONCATENATE(Auction_Live!D466, " sold to ", Auction_Live!L466, " for ", Auction_Live!K466, " CR!"), "")</f>
        <v/>
      </c>
    </row>
    <row r="466" spans="2:2" ht="16">
      <c r="B466" s="2" t="str">
        <f>IF(Auction_Live!K467 &gt; 0, CONCATENATE(Auction_Live!D467, " sold to ", Auction_Live!L467, " for ", Auction_Live!K467, " CR!"), "")</f>
        <v/>
      </c>
    </row>
    <row r="467" spans="2:2" ht="16">
      <c r="B467" s="2" t="str">
        <f>IF(Auction_Live!K468 &gt; 0, CONCATENATE(Auction_Live!D468, " sold to ", Auction_Live!L468, " for ", Auction_Live!K468, " CR!"), "")</f>
        <v/>
      </c>
    </row>
    <row r="468" spans="2:2" ht="16">
      <c r="B468" s="2" t="str">
        <f>IF(Auction_Live!K469 &gt; 0, CONCATENATE(Auction_Live!D469, " sold to ", Auction_Live!L469, " for ", Auction_Live!K469, " CR!"), "")</f>
        <v/>
      </c>
    </row>
    <row r="469" spans="2:2" ht="16">
      <c r="B469" s="2" t="str">
        <f>IF(Auction_Live!K470 &gt; 0, CONCATENATE(Auction_Live!D470, " sold to ", Auction_Live!L470, " for ", Auction_Live!K470, " CR!"), "")</f>
        <v/>
      </c>
    </row>
    <row r="470" spans="2:2" ht="16">
      <c r="B470" s="2" t="str">
        <f>IF(Auction_Live!K471 &gt; 0, CONCATENATE(Auction_Live!D471, " sold to ", Auction_Live!L471, " for ", Auction_Live!K471, " CR!"), "")</f>
        <v/>
      </c>
    </row>
    <row r="471" spans="2:2" ht="16">
      <c r="B471" s="2" t="str">
        <f>IF(Auction_Live!K472 &gt; 0, CONCATENATE(Auction_Live!D472, " sold to ", Auction_Live!L472, " for ", Auction_Live!K472, " CR!"), "")</f>
        <v/>
      </c>
    </row>
    <row r="472" spans="2:2" ht="16">
      <c r="B472" s="2" t="str">
        <f>IF(Auction_Live!K473 &gt; 0, CONCATENATE(Auction_Live!D473, " sold to ", Auction_Live!L473, " for ", Auction_Live!K473, " CR!"), "")</f>
        <v/>
      </c>
    </row>
    <row r="473" spans="2:2" ht="16">
      <c r="B473" s="2" t="str">
        <f>IF(Auction_Live!K474 &gt; 0, CONCATENATE(Auction_Live!D474, " sold to ", Auction_Live!L474, " for ", Auction_Live!K474, " CR!"), "")</f>
        <v/>
      </c>
    </row>
    <row r="474" spans="2:2" ht="16">
      <c r="B474" s="2" t="str">
        <f>IF(Auction_Live!K475 &gt; 0, CONCATENATE(Auction_Live!D475, " sold to ", Auction_Live!L475, " for ", Auction_Live!K475, " CR!"), "")</f>
        <v/>
      </c>
    </row>
    <row r="475" spans="2:2" ht="16">
      <c r="B475" s="2" t="str">
        <f>IF(Auction_Live!K476 &gt; 0, CONCATENATE(Auction_Live!D476, " sold to ", Auction_Live!L476, " for ", Auction_Live!K476, " CR!"), "")</f>
        <v/>
      </c>
    </row>
    <row r="476" spans="2:2" ht="16">
      <c r="B476" s="2" t="str">
        <f>IF(Auction_Live!K477 &gt; 0, CONCATENATE(Auction_Live!D477, " sold to ", Auction_Live!L477, " for ", Auction_Live!K477, " CR!"), "")</f>
        <v/>
      </c>
    </row>
    <row r="477" spans="2:2" ht="16">
      <c r="B477" s="2" t="str">
        <f>IF(Auction_Live!K478 &gt; 0, CONCATENATE(Auction_Live!D478, " sold to ", Auction_Live!L478, " for ", Auction_Live!K478, " CR!"), "")</f>
        <v/>
      </c>
    </row>
    <row r="478" spans="2:2" ht="16">
      <c r="B478" s="2" t="str">
        <f>IF(Auction_Live!K479 &gt; 0, CONCATENATE(Auction_Live!D479, " sold to ", Auction_Live!L479, " for ", Auction_Live!K479, " CR!"), "")</f>
        <v/>
      </c>
    </row>
    <row r="479" spans="2:2" ht="16">
      <c r="B479" s="2" t="str">
        <f>IF(Auction_Live!K480 &gt; 0, CONCATENATE(Auction_Live!D480, " sold to ", Auction_Live!L480, " for ", Auction_Live!K480, " CR!"), "")</f>
        <v/>
      </c>
    </row>
    <row r="480" spans="2:2" ht="16">
      <c r="B480" s="2" t="str">
        <f>IF(Auction_Live!K481 &gt; 0, CONCATENATE(Auction_Live!D481, " sold to ", Auction_Live!L481, " for ", Auction_Live!K481, " CR!"), "")</f>
        <v/>
      </c>
    </row>
    <row r="481" spans="2:2" ht="16">
      <c r="B481" s="2" t="str">
        <f>IF(Auction_Live!K482 &gt; 0, CONCATENATE(Auction_Live!D482, " sold to ", Auction_Live!L482, " for ", Auction_Live!K482, " CR!"), "")</f>
        <v/>
      </c>
    </row>
    <row r="482" spans="2:2" ht="16">
      <c r="B482" s="2" t="str">
        <f>IF(Auction_Live!K483 &gt; 0, CONCATENATE(Auction_Live!D483, " sold to ", Auction_Live!L483, " for ", Auction_Live!K483, " CR!"), "")</f>
        <v/>
      </c>
    </row>
    <row r="483" spans="2:2" ht="16">
      <c r="B483" s="2" t="str">
        <f>IF(Auction_Live!K484 &gt; 0, CONCATENATE(Auction_Live!D484, " sold to ", Auction_Live!L484, " for ", Auction_Live!K484, " CR!"), "")</f>
        <v/>
      </c>
    </row>
    <row r="484" spans="2:2" ht="16">
      <c r="B484" s="2" t="str">
        <f>IF(Auction_Live!K485 &gt; 0, CONCATENATE(Auction_Live!D485, " sold to ", Auction_Live!L485, " for ", Auction_Live!K485, " CR!"), "")</f>
        <v/>
      </c>
    </row>
    <row r="485" spans="2:2" ht="16">
      <c r="B485" s="2" t="str">
        <f>IF(Auction_Live!K486 &gt; 0, CONCATENATE(Auction_Live!D486, " sold to ", Auction_Live!L486, " for ", Auction_Live!K486, " CR!"), "")</f>
        <v/>
      </c>
    </row>
    <row r="486" spans="2:2" ht="16">
      <c r="B486" s="2" t="str">
        <f>IF(Auction_Live!K487 &gt; 0, CONCATENATE(Auction_Live!D487, " sold to ", Auction_Live!L487, " for ", Auction_Live!K487, " CR!"), "")</f>
        <v/>
      </c>
    </row>
    <row r="487" spans="2:2" ht="16">
      <c r="B487" s="2" t="str">
        <f>IF(Auction_Live!K488 &gt; 0, CONCATENATE(Auction_Live!D488, " sold to ", Auction_Live!L488, " for ", Auction_Live!K488, " CR!"), "")</f>
        <v/>
      </c>
    </row>
    <row r="488" spans="2:2" ht="16">
      <c r="B488" s="2" t="str">
        <f>IF(Auction_Live!K489 &gt; 0, CONCATENATE(Auction_Live!D489, " sold to ", Auction_Live!L489, " for ", Auction_Live!K489, " CR!"), "")</f>
        <v/>
      </c>
    </row>
    <row r="489" spans="2:2" ht="16">
      <c r="B489" s="2" t="str">
        <f>IF(Auction_Live!K490 &gt; 0, CONCATENATE(Auction_Live!D490, " sold to ", Auction_Live!L490, " for ", Auction_Live!K490, " CR!"), "")</f>
        <v/>
      </c>
    </row>
    <row r="490" spans="2:2" ht="16">
      <c r="B490" s="2" t="str">
        <f>IF(Auction_Live!K491 &gt; 0, CONCATENATE(Auction_Live!D491, " sold to ", Auction_Live!L491, " for ", Auction_Live!K491, " CR!"), "")</f>
        <v/>
      </c>
    </row>
    <row r="491" spans="2:2" ht="16">
      <c r="B491" s="2" t="str">
        <f>IF(Auction_Live!K492 &gt; 0, CONCATENATE(Auction_Live!D492, " sold to ", Auction_Live!L492, " for ", Auction_Live!K492, " CR!"), "")</f>
        <v/>
      </c>
    </row>
    <row r="492" spans="2:2" ht="16">
      <c r="B492" s="2" t="str">
        <f>IF(Auction_Live!K493 &gt; 0, CONCATENATE(Auction_Live!D493, " sold to ", Auction_Live!L493, " for ", Auction_Live!K493, " CR!"), "")</f>
        <v/>
      </c>
    </row>
    <row r="493" spans="2:2" ht="16">
      <c r="B493" s="2" t="str">
        <f>IF(Auction_Live!K494 &gt; 0, CONCATENATE(Auction_Live!D494, " sold to ", Auction_Live!L494, " for ", Auction_Live!K494, " CR!"), "")</f>
        <v/>
      </c>
    </row>
    <row r="494" spans="2:2" ht="16">
      <c r="B494" s="2" t="str">
        <f>IF(Auction_Live!K495 &gt; 0, CONCATENATE(Auction_Live!D495, " sold to ", Auction_Live!L495, " for ", Auction_Live!K495, " CR!"), "")</f>
        <v/>
      </c>
    </row>
    <row r="495" spans="2:2" ht="16">
      <c r="B495" s="2" t="str">
        <f>IF(Auction_Live!K496 &gt; 0, CONCATENATE(Auction_Live!D496, " sold to ", Auction_Live!L496, " for ", Auction_Live!K496, " CR!"), "")</f>
        <v/>
      </c>
    </row>
    <row r="496" spans="2:2" ht="16">
      <c r="B496" s="2" t="str">
        <f>IF(Auction_Live!K497 &gt; 0, CONCATENATE(Auction_Live!D497, " sold to ", Auction_Live!L497, " for ", Auction_Live!K497, " CR!"), "")</f>
        <v/>
      </c>
    </row>
    <row r="497" spans="2:2" ht="16">
      <c r="B497" s="2" t="str">
        <f>IF(Auction_Live!K498 &gt; 0, CONCATENATE(Auction_Live!D498, " sold to ", Auction_Live!L498, " for ", Auction_Live!K498, " CR!"), "")</f>
        <v/>
      </c>
    </row>
    <row r="498" spans="2:2" ht="16">
      <c r="B498" s="2" t="str">
        <f>IF(Auction_Live!K499 &gt; 0, CONCATENATE(Auction_Live!D499, " sold to ", Auction_Live!L499, " for ", Auction_Live!K499, " CR!"), "")</f>
        <v/>
      </c>
    </row>
    <row r="499" spans="2:2" ht="16">
      <c r="B499" s="2" t="str">
        <f>IF(Auction_Live!K500 &gt; 0, CONCATENATE(Auction_Live!D500, " sold to ", Auction_Live!L500, " for ", Auction_Live!K500, " CR!"), "")</f>
        <v/>
      </c>
    </row>
    <row r="500" spans="2:2" ht="16">
      <c r="B500" s="2" t="str">
        <f>IF(Auction_Live!K501 &gt; 0, CONCATENATE(Auction_Live!D501, " sold to ", Auction_Live!L501, " for ", Auction_Live!K501, " CR!"), "")</f>
        <v/>
      </c>
    </row>
    <row r="501" spans="2:2" ht="16">
      <c r="B501" s="2" t="str">
        <f>IF(Auction_Live!K502 &gt; 0, CONCATENATE(Auction_Live!D502, " sold to ", Auction_Live!L502, " for ", Auction_Live!K502, " CR!"), "")</f>
        <v/>
      </c>
    </row>
    <row r="502" spans="2:2" ht="16">
      <c r="B502" s="2" t="str">
        <f>IF(Auction_Live!K503 &gt; 0, CONCATENATE(Auction_Live!D503, " sold to ", Auction_Live!L503, " for ", Auction_Live!K503, " CR!"), "")</f>
        <v/>
      </c>
    </row>
    <row r="503" spans="2:2" ht="16">
      <c r="B503" s="2" t="str">
        <f>IF(Auction_Live!K504 &gt; 0, CONCATENATE(Auction_Live!D504, " sold to ", Auction_Live!L504, " for ", Auction_Live!K504, " CR!"), "")</f>
        <v/>
      </c>
    </row>
    <row r="504" spans="2:2" ht="16">
      <c r="B504" s="2" t="str">
        <f>IF(Auction_Live!K505 &gt; 0, CONCATENATE(Auction_Live!D505, " sold to ", Auction_Live!L505, " for ", Auction_Live!K505, " CR!"), "")</f>
        <v/>
      </c>
    </row>
    <row r="505" spans="2:2" ht="16">
      <c r="B505" s="2" t="str">
        <f>IF(Auction_Live!K506 &gt; 0, CONCATENATE(Auction_Live!D506, " sold to ", Auction_Live!L506, " for ", Auction_Live!K506, " CR!"), "")</f>
        <v/>
      </c>
    </row>
    <row r="506" spans="2:2" ht="16">
      <c r="B506" s="2" t="str">
        <f>IF(Auction_Live!K507 &gt; 0, CONCATENATE(Auction_Live!D507, " sold to ", Auction_Live!L507, " for ", Auction_Live!K507, " CR!"), "")</f>
        <v/>
      </c>
    </row>
    <row r="507" spans="2:2" ht="16">
      <c r="B507" s="2" t="str">
        <f>IF(Auction_Live!K508 &gt; 0, CONCATENATE(Auction_Live!D508, " sold to ", Auction_Live!L508, " for ", Auction_Live!K508, " CR!"), "")</f>
        <v/>
      </c>
    </row>
    <row r="508" spans="2:2" ht="16">
      <c r="B508" s="2" t="str">
        <f>IF(Auction_Live!K509 &gt; 0, CONCATENATE(Auction_Live!D509, " sold to ", Auction_Live!L509, " for ", Auction_Live!K509, " CR!"), "")</f>
        <v/>
      </c>
    </row>
    <row r="509" spans="2:2" ht="16">
      <c r="B509" s="2" t="str">
        <f>IF(Auction_Live!K510 &gt; 0, CONCATENATE(Auction_Live!D510, " sold to ", Auction_Live!L510, " for ", Auction_Live!K510, " CR!"), "")</f>
        <v/>
      </c>
    </row>
    <row r="510" spans="2:2" ht="16">
      <c r="B510" s="2" t="str">
        <f>IF(Auction_Live!K511 &gt; 0, CONCATENATE(Auction_Live!D511, " sold to ", Auction_Live!L511, " for ", Auction_Live!K511, " CR!"), "")</f>
        <v/>
      </c>
    </row>
    <row r="511" spans="2:2" ht="16">
      <c r="B511" s="2" t="str">
        <f>IF(Auction_Live!K512 &gt; 0, CONCATENATE(Auction_Live!D512, " sold to ", Auction_Live!L512, " for ", Auction_Live!K512, " CR!"), "")</f>
        <v/>
      </c>
    </row>
    <row r="512" spans="2:2" ht="16">
      <c r="B512" s="2" t="str">
        <f>IF(Auction_Live!K513 &gt; 0, CONCATENATE(Auction_Live!D513, " sold to ", Auction_Live!L513, " for ", Auction_Live!K513, " CR!"), "")</f>
        <v/>
      </c>
    </row>
    <row r="513" spans="2:2" ht="16">
      <c r="B513" s="2" t="str">
        <f>IF(Auction_Live!K514 &gt; 0, CONCATENATE(Auction_Live!D514, " sold to ", Auction_Live!L514, " for ", Auction_Live!K514, " CR!"), "")</f>
        <v/>
      </c>
    </row>
    <row r="514" spans="2:2" ht="16">
      <c r="B514" s="2" t="str">
        <f>IF(Auction_Live!K515 &gt; 0, CONCATENATE(Auction_Live!D515, " sold to ", Auction_Live!L515, " for ", Auction_Live!K515, " CR!"), "")</f>
        <v/>
      </c>
    </row>
    <row r="515" spans="2:2" ht="16">
      <c r="B515" s="2" t="str">
        <f>IF(Auction_Live!K516 &gt; 0, CONCATENATE(Auction_Live!D516, " sold to ", Auction_Live!L516, " for ", Auction_Live!K516, " CR!"), "")</f>
        <v/>
      </c>
    </row>
    <row r="516" spans="2:2" ht="16">
      <c r="B516" s="2" t="str">
        <f>IF(Auction_Live!K517 &gt; 0, CONCATENATE(Auction_Live!D517, " sold to ", Auction_Live!L517, " for ", Auction_Live!K517, " CR!"), "")</f>
        <v/>
      </c>
    </row>
    <row r="517" spans="2:2" ht="16">
      <c r="B517" s="2" t="str">
        <f>IF(Auction_Live!K518 &gt; 0, CONCATENATE(Auction_Live!D518, " sold to ", Auction_Live!L518, " for ", Auction_Live!K518, " CR!"), "")</f>
        <v/>
      </c>
    </row>
    <row r="518" spans="2:2" ht="16">
      <c r="B518" s="2" t="str">
        <f>IF(Auction_Live!K519 &gt; 0, CONCATENATE(Auction_Live!D519, " sold to ", Auction_Live!L519, " for ", Auction_Live!K519, " CR!"), "")</f>
        <v/>
      </c>
    </row>
    <row r="519" spans="2:2" ht="16">
      <c r="B519" s="2" t="str">
        <f>IF(Auction_Live!K520 &gt; 0, CONCATENATE(Auction_Live!D520, " sold to ", Auction_Live!L520, " for ", Auction_Live!K520, " CR!"), "")</f>
        <v/>
      </c>
    </row>
    <row r="520" spans="2:2" ht="16">
      <c r="B520" s="2" t="str">
        <f>IF(Auction_Live!K521 &gt; 0, CONCATENATE(Auction_Live!D521, " sold to ", Auction_Live!L521, " for ", Auction_Live!K521, " CR!"), "")</f>
        <v/>
      </c>
    </row>
    <row r="521" spans="2:2" ht="16">
      <c r="B521" s="2" t="str">
        <f>IF(Auction_Live!K522 &gt; 0, CONCATENATE(Auction_Live!D522, " sold to ", Auction_Live!L522, " for ", Auction_Live!K522, " CR!"), "")</f>
        <v/>
      </c>
    </row>
    <row r="522" spans="2:2" ht="16">
      <c r="B522" s="2" t="str">
        <f>IF(Auction_Live!K523 &gt; 0, CONCATENATE(Auction_Live!D523, " sold to ", Auction_Live!L523, " for ", Auction_Live!K523, " CR!"), "")</f>
        <v/>
      </c>
    </row>
    <row r="523" spans="2:2" ht="16">
      <c r="B523" s="2" t="str">
        <f>IF(Auction_Live!K524 &gt; 0, CONCATENATE(Auction_Live!D524, " sold to ", Auction_Live!L524, " for ", Auction_Live!K524, " CR!"), "")</f>
        <v/>
      </c>
    </row>
    <row r="524" spans="2:2" ht="16">
      <c r="B524" s="2" t="str">
        <f>IF(Auction_Live!K525 &gt; 0, CONCATENATE(Auction_Live!D525, " sold to ", Auction_Live!L525, " for ", Auction_Live!K525, " CR!"), "")</f>
        <v/>
      </c>
    </row>
    <row r="525" spans="2:2" ht="16">
      <c r="B525" s="2" t="str">
        <f>IF(Auction_Live!K526 &gt; 0, CONCATENATE(Auction_Live!D526, " sold to ", Auction_Live!L526, " for ", Auction_Live!K526, " CR!"), "")</f>
        <v/>
      </c>
    </row>
    <row r="526" spans="2:2" ht="16">
      <c r="B526" s="2" t="str">
        <f>IF(Auction_Live!K527 &gt; 0, CONCATENATE(Auction_Live!D527, " sold to ", Auction_Live!L527, " for ", Auction_Live!K527, " CR!"), "")</f>
        <v/>
      </c>
    </row>
    <row r="527" spans="2:2" ht="16">
      <c r="B527" s="2" t="str">
        <f>IF(Auction_Live!K528 &gt; 0, CONCATENATE(Auction_Live!D528, " sold to ", Auction_Live!L528, " for ", Auction_Live!K528, " CR!"), "")</f>
        <v/>
      </c>
    </row>
    <row r="528" spans="2:2" ht="16">
      <c r="B528" s="2" t="str">
        <f>IF(Auction_Live!K529 &gt; 0, CONCATENATE(Auction_Live!D529, " sold to ", Auction_Live!L529, " for ", Auction_Live!K529, " CR!"), "")</f>
        <v/>
      </c>
    </row>
    <row r="529" spans="2:2" ht="16">
      <c r="B529" s="2" t="str">
        <f>IF(Auction_Live!K530 &gt; 0, CONCATENATE(Auction_Live!D530, " sold to ", Auction_Live!L530, " for ", Auction_Live!K530, " CR!"), "")</f>
        <v/>
      </c>
    </row>
    <row r="530" spans="2:2" ht="16">
      <c r="B530" s="2" t="str">
        <f>IF(Auction_Live!K531 &gt; 0, CONCATENATE(Auction_Live!D531, " sold to ", Auction_Live!L531, " for ", Auction_Live!K531, " CR!"), "")</f>
        <v/>
      </c>
    </row>
    <row r="531" spans="2:2" ht="16">
      <c r="B531" s="2" t="str">
        <f>IF(Auction_Live!K532 &gt; 0, CONCATENATE(Auction_Live!D532, " sold to ", Auction_Live!L532, " for ", Auction_Live!K532, " CR!"), "")</f>
        <v/>
      </c>
    </row>
    <row r="532" spans="2:2" ht="16">
      <c r="B532" s="2" t="str">
        <f>IF(Auction_Live!K533 &gt; 0, CONCATENATE(Auction_Live!D533, " sold to ", Auction_Live!L533, " for ", Auction_Live!K533, " CR!"), "")</f>
        <v/>
      </c>
    </row>
    <row r="533" spans="2:2" ht="16">
      <c r="B533" s="2" t="str">
        <f>IF(Auction_Live!K534 &gt; 0, CONCATENATE(Auction_Live!D534, " sold to ", Auction_Live!L534, " for ", Auction_Live!K534, " CR!"), "")</f>
        <v/>
      </c>
    </row>
    <row r="534" spans="2:2" ht="16">
      <c r="B534" s="2" t="str">
        <f>IF(Auction_Live!K535 &gt; 0, CONCATENATE(Auction_Live!D535, " sold to ", Auction_Live!L535, " for ", Auction_Live!K535, " CR!"), "")</f>
        <v/>
      </c>
    </row>
    <row r="535" spans="2:2" ht="16">
      <c r="B535" s="2" t="str">
        <f>IF(Auction_Live!K536 &gt; 0, CONCATENATE(Auction_Live!D536, " sold to ", Auction_Live!L536, " for ", Auction_Live!K536, " CR!"), "")</f>
        <v/>
      </c>
    </row>
    <row r="536" spans="2:2" ht="16">
      <c r="B536" s="2" t="str">
        <f>IF(Auction_Live!K537 &gt; 0, CONCATENATE(Auction_Live!D537, " sold to ", Auction_Live!L537, " for ", Auction_Live!K537, " CR!"), "")</f>
        <v/>
      </c>
    </row>
    <row r="537" spans="2:2" ht="16">
      <c r="B537" s="2" t="str">
        <f>IF(Auction_Live!K538 &gt; 0, CONCATENATE(Auction_Live!D538, " sold to ", Auction_Live!L538, " for ", Auction_Live!K538, " CR!"), "")</f>
        <v/>
      </c>
    </row>
    <row r="538" spans="2:2" ht="16">
      <c r="B538" s="2" t="str">
        <f>IF(Auction_Live!K539 &gt; 0, CONCATENATE(Auction_Live!D539, " sold to ", Auction_Live!L539, " for ", Auction_Live!K539, " CR!"), "")</f>
        <v/>
      </c>
    </row>
    <row r="539" spans="2:2" ht="16">
      <c r="B539" s="2" t="str">
        <f>IF(Auction_Live!K540 &gt; 0, CONCATENATE(Auction_Live!D540, " sold to ", Auction_Live!L540, " for ", Auction_Live!K540, " CR!"), "")</f>
        <v/>
      </c>
    </row>
    <row r="540" spans="2:2" ht="16">
      <c r="B540" s="2" t="str">
        <f>IF(Auction_Live!K541 &gt; 0, CONCATENATE(Auction_Live!D541, " sold to ", Auction_Live!L541, " for ", Auction_Live!K541, " CR!"), "")</f>
        <v/>
      </c>
    </row>
    <row r="541" spans="2:2" ht="16">
      <c r="B541" s="2" t="str">
        <f>IF(Auction_Live!K542 &gt; 0, CONCATENATE(Auction_Live!D542, " sold to ", Auction_Live!L542, " for ", Auction_Live!K542, " CR!"), "")</f>
        <v/>
      </c>
    </row>
    <row r="542" spans="2:2" ht="16">
      <c r="B542" s="2" t="str">
        <f>IF(Auction_Live!K543 &gt; 0, CONCATENATE(Auction_Live!D543, " sold to ", Auction_Live!L543, " for ", Auction_Live!K543, " CR!"), "")</f>
        <v/>
      </c>
    </row>
    <row r="543" spans="2:2" ht="16">
      <c r="B543" s="2" t="str">
        <f>IF(Auction_Live!K544 &gt; 0, CONCATENATE(Auction_Live!D544, " sold to ", Auction_Live!L544, " for ", Auction_Live!K544, " CR!"), "")</f>
        <v/>
      </c>
    </row>
    <row r="544" spans="2:2" ht="16">
      <c r="B544" s="2" t="str">
        <f>IF(Auction_Live!K545 &gt; 0, CONCATENATE(Auction_Live!D545, " sold to ", Auction_Live!L545, " for ", Auction_Live!K545, " CR!"), "")</f>
        <v/>
      </c>
    </row>
    <row r="545" spans="2:2" ht="16">
      <c r="B545" s="2" t="str">
        <f>IF(Auction_Live!K546 &gt; 0, CONCATENATE(Auction_Live!D546, " sold to ", Auction_Live!L546, " for ", Auction_Live!K546, " CR!"), "")</f>
        <v/>
      </c>
    </row>
    <row r="546" spans="2:2" ht="16">
      <c r="B546" s="2" t="str">
        <f>IF(Auction_Live!K547 &gt; 0, CONCATENATE(Auction_Live!D547, " sold to ", Auction_Live!L547, " for ", Auction_Live!K547, " CR!"), "")</f>
        <v/>
      </c>
    </row>
    <row r="547" spans="2:2" ht="16">
      <c r="B547" s="2" t="str">
        <f>IF(Auction_Live!K548 &gt; 0, CONCATENATE(Auction_Live!D548, " sold to ", Auction_Live!L548, " for ", Auction_Live!K548, " CR!"), "")</f>
        <v/>
      </c>
    </row>
    <row r="548" spans="2:2" ht="16">
      <c r="B548" s="2" t="str">
        <f>IF(Auction_Live!K549 &gt; 0, CONCATENATE(Auction_Live!D549, " sold to ", Auction_Live!L549, " for ", Auction_Live!K549, " CR!"), "")</f>
        <v/>
      </c>
    </row>
    <row r="549" spans="2:2" ht="16">
      <c r="B549" s="2" t="str">
        <f>IF(Auction_Live!K550 &gt; 0, CONCATENATE(Auction_Live!D550, " sold to ", Auction_Live!L550, " for ", Auction_Live!K550, " CR!"), "")</f>
        <v/>
      </c>
    </row>
    <row r="550" spans="2:2" ht="16">
      <c r="B550" s="2" t="str">
        <f>IF(Auction_Live!K551 &gt; 0, CONCATENATE(Auction_Live!D551, " sold to ", Auction_Live!L551, " for ", Auction_Live!K551, " CR!"), "")</f>
        <v/>
      </c>
    </row>
    <row r="551" spans="2:2" ht="16">
      <c r="B551" s="2" t="str">
        <f>IF(Auction_Live!K552 &gt; 0, CONCATENATE(Auction_Live!D552, " sold to ", Auction_Live!L552, " for ", Auction_Live!K552, " CR!"), "")</f>
        <v/>
      </c>
    </row>
    <row r="552" spans="2:2" ht="16">
      <c r="B552" s="2" t="str">
        <f>IF(Auction_Live!K553 &gt; 0, CONCATENATE(Auction_Live!D553, " sold to ", Auction_Live!L553, " for ", Auction_Live!K553, " CR!"), "")</f>
        <v/>
      </c>
    </row>
    <row r="553" spans="2:2" ht="16">
      <c r="B553" s="2" t="str">
        <f>IF(Auction_Live!K554 &gt; 0, CONCATENATE(Auction_Live!D554, " sold to ", Auction_Live!L554, " for ", Auction_Live!K554, " CR!"), "")</f>
        <v/>
      </c>
    </row>
    <row r="554" spans="2:2" ht="16">
      <c r="B554" s="2" t="str">
        <f>IF(Auction_Live!K555 &gt; 0, CONCATENATE(Auction_Live!D555, " sold to ", Auction_Live!L555, " for ", Auction_Live!K555, " CR!"), "")</f>
        <v/>
      </c>
    </row>
    <row r="555" spans="2:2" ht="16">
      <c r="B555" s="2" t="str">
        <f>IF(Auction_Live!K556 &gt; 0, CONCATENATE(Auction_Live!D556, " sold to ", Auction_Live!L556, " for ", Auction_Live!K556, " CR!"), "")</f>
        <v/>
      </c>
    </row>
    <row r="556" spans="2:2" ht="16">
      <c r="B556" s="2" t="str">
        <f>IF(Auction_Live!K557 &gt; 0, CONCATENATE(Auction_Live!D557, " sold to ", Auction_Live!L557, " for ", Auction_Live!K557, " CR!"), "")</f>
        <v/>
      </c>
    </row>
    <row r="557" spans="2:2" ht="16">
      <c r="B557" s="2" t="str">
        <f>IF(Auction_Live!K558 &gt; 0, CONCATENATE(Auction_Live!D558, " sold to ", Auction_Live!L558, " for ", Auction_Live!K558, " CR!"), "")</f>
        <v/>
      </c>
    </row>
    <row r="558" spans="2:2" ht="16">
      <c r="B558" s="2" t="str">
        <f>IF(Auction_Live!K559 &gt; 0, CONCATENATE(Auction_Live!D559, " sold to ", Auction_Live!L559, " for ", Auction_Live!K559, " CR!"), "")</f>
        <v/>
      </c>
    </row>
    <row r="559" spans="2:2" ht="16">
      <c r="B559" s="2" t="str">
        <f>IF(Auction_Live!K560 &gt; 0, CONCATENATE(Auction_Live!D560, " sold to ", Auction_Live!L560, " for ", Auction_Live!K560, " CR!"), "")</f>
        <v/>
      </c>
    </row>
    <row r="560" spans="2:2" ht="16">
      <c r="B560" s="2" t="str">
        <f>IF(Auction_Live!K561 &gt; 0, CONCATENATE(Auction_Live!D561, " sold to ", Auction_Live!L561, " for ", Auction_Live!K561, " CR!"), "")</f>
        <v/>
      </c>
    </row>
    <row r="561" spans="2:2" ht="16">
      <c r="B561" s="2" t="str">
        <f>IF(Auction_Live!K562 &gt; 0, CONCATENATE(Auction_Live!D562, " sold to ", Auction_Live!L562, " for ", Auction_Live!K562, " CR!"), "")</f>
        <v/>
      </c>
    </row>
    <row r="562" spans="2:2" ht="16">
      <c r="B562" s="2" t="str">
        <f>IF(Auction_Live!K563 &gt; 0, CONCATENATE(Auction_Live!D563, " sold to ", Auction_Live!L563, " for ", Auction_Live!K563, " CR!"), "")</f>
        <v/>
      </c>
    </row>
    <row r="563" spans="2:2" ht="16">
      <c r="B563" s="2" t="str">
        <f>IF(Auction_Live!K564 &gt; 0, CONCATENATE(Auction_Live!D564, " sold to ", Auction_Live!L564, " for ", Auction_Live!K564, " CR!"), "")</f>
        <v/>
      </c>
    </row>
    <row r="564" spans="2:2" ht="16">
      <c r="B564" s="2" t="str">
        <f>IF(Auction_Live!K565 &gt; 0, CONCATENATE(Auction_Live!D565, " sold to ", Auction_Live!L565, " for ", Auction_Live!K565, " CR!"), "")</f>
        <v/>
      </c>
    </row>
    <row r="565" spans="2:2" ht="16">
      <c r="B565" s="2" t="str">
        <f>IF(Auction_Live!K566 &gt; 0, CONCATENATE(Auction_Live!D566, " sold to ", Auction_Live!L566, " for ", Auction_Live!K566, " CR!"), "")</f>
        <v/>
      </c>
    </row>
    <row r="566" spans="2:2" ht="16">
      <c r="B566" s="2" t="str">
        <f>IF(Auction_Live!K567 &gt; 0, CONCATENATE(Auction_Live!D567, " sold to ", Auction_Live!L567, " for ", Auction_Live!K567, " CR!"), "")</f>
        <v/>
      </c>
    </row>
    <row r="567" spans="2:2" ht="16">
      <c r="B567" s="2" t="str">
        <f>IF(Auction_Live!K568 &gt; 0, CONCATENATE(Auction_Live!D569, " sold to ", Auction_Live!L568, " for ", Auction_Live!K568, " CR!"), "")</f>
        <v/>
      </c>
    </row>
    <row r="568" spans="2:2" ht="16">
      <c r="B568" s="2" t="str">
        <f>IF(Auction_Live!K569 &gt; 0, CONCATENATE(Auction_Live!D570, " sold to ", Auction_Live!L569, " for ", Auction_Live!K569, " CR!"), "")</f>
        <v/>
      </c>
    </row>
    <row r="569" spans="2:2" ht="16">
      <c r="B569" s="2" t="str">
        <f>IF(Auction_Live!K570 &gt; 0, CONCATENATE(Auction_Live!D571, " sold to ", Auction_Live!L570, " for ", Auction_Live!K570, " CR!"), "")</f>
        <v/>
      </c>
    </row>
    <row r="570" spans="2:2" ht="16">
      <c r="B570" s="2" t="str">
        <f>IF(Auction_Live!K571 &gt; 0, CONCATENATE(Auction_Live!D572, " sold to ", Auction_Live!L571, " for ", Auction_Live!K571, " CR!"), "")</f>
        <v/>
      </c>
    </row>
    <row r="571" spans="2:2" ht="16">
      <c r="B571" s="2" t="str">
        <f>IF(Auction_Live!K572 &gt; 0, CONCATENATE(Auction_Live!D573, " sold to ", Auction_Live!L572, " for ", Auction_Live!K572, " CR!"), "")</f>
        <v/>
      </c>
    </row>
    <row r="572" spans="2:2" ht="16">
      <c r="B572" s="2" t="str">
        <f>IF(Auction_Live!K573 &gt; 0, CONCATENATE(Auction_Live!D574, " sold to ", Auction_Live!L573, " for ", Auction_Live!K573, " CR!"), "")</f>
        <v/>
      </c>
    </row>
    <row r="573" spans="2:2" ht="16">
      <c r="B573" s="2" t="str">
        <f>IF(Auction_Live!K574 &gt; 0, CONCATENATE(Auction_Live!D575, " sold to ", Auction_Live!L574, " for ", Auction_Live!K574, " CR!"), "")</f>
        <v/>
      </c>
    </row>
    <row r="574" spans="2:2" ht="16">
      <c r="B574" s="2" t="str">
        <f>IF(Auction_Live!K575 &gt; 0, CONCATENATE(Auction_Live!D576, " sold to ", Auction_Live!L575, " for ", Auction_Live!K575, " CR!"), "")</f>
        <v/>
      </c>
    </row>
    <row r="575" spans="2:2" ht="16">
      <c r="B575" s="2" t="str">
        <f>IF(Auction_Live!K576 &gt; 0, CONCATENATE(Auction_Live!D577, " sold to ", Auction_Live!L576, " for ", Auction_Live!K576, " CR!"), "")</f>
        <v/>
      </c>
    </row>
    <row r="576" spans="2:2" ht="16">
      <c r="B576" s="2" t="str">
        <f>IF(Auction_Live!K577 &gt; 0, CONCATENATE(Auction_Live!D578, " sold to ", Auction_Live!L577, " for ", Auction_Live!K577, " CR!"), "")</f>
        <v/>
      </c>
    </row>
    <row r="577" spans="2:2" ht="16">
      <c r="B577" s="2" t="str">
        <f>IF(Auction_Live!K578 &gt; 0, CONCATENATE(Auction_Live!D579, " sold to ", Auction_Live!L578, " for ", Auction_Live!K578, " CR!"), "")</f>
        <v/>
      </c>
    </row>
    <row r="578" spans="2:2" ht="16">
      <c r="B578" s="2" t="str">
        <f>IF(Auction_Live!K579 &gt; 0, CONCATENATE(Auction_Live!D580, " sold to ", Auction_Live!L579, " for ", Auction_Live!K579, " CR!"), "")</f>
        <v/>
      </c>
    </row>
    <row r="579" spans="2:2" ht="16">
      <c r="B579" s="2" t="str">
        <f>IF(Auction_Live!K580 &gt; 0, CONCATENATE(Auction_Live!D581, " sold to ", Auction_Live!L580, " for ", Auction_Live!K580, " CR!"), "")</f>
        <v/>
      </c>
    </row>
    <row r="580" spans="2:2" ht="16">
      <c r="B580" s="2" t="str">
        <f>IF(Auction_Live!K581 &gt; 0, CONCATENATE(Auction_Live!D582, " sold to ", Auction_Live!L581, " for ", Auction_Live!K581, " CR!"), "")</f>
        <v/>
      </c>
    </row>
    <row r="581" spans="2:2" ht="16">
      <c r="B581" s="2" t="str">
        <f>IF(Auction_Live!K582 &gt; 0, CONCATENATE(Auction_Live!D583, " sold to ", Auction_Live!L582, " for ", Auction_Live!K582, " CR!"), "")</f>
        <v/>
      </c>
    </row>
    <row r="582" spans="2:2" ht="16">
      <c r="B582" s="2" t="str">
        <f>IF(Auction_Live!K583 &gt; 0, CONCATENATE(Auction_Live!D584, " sold to ", Auction_Live!L583, " for ", Auction_Live!K583, " CR!"), "")</f>
        <v/>
      </c>
    </row>
    <row r="583" spans="2:2" ht="16">
      <c r="B583" s="2" t="str">
        <f>IF(Auction_Live!K584 &gt; 0, CONCATENATE(Auction_Live!D585, " sold to ", Auction_Live!L584, " for ", Auction_Live!K584, " CR!"), "")</f>
        <v/>
      </c>
    </row>
    <row r="584" spans="2:2" ht="16">
      <c r="B584" s="2" t="str">
        <f>IF(Auction_Live!K585 &gt; 0, CONCATENATE(Auction_Live!D586, " sold to ", Auction_Live!L585, " for ", Auction_Live!K585, " CR!"), "")</f>
        <v/>
      </c>
    </row>
    <row r="585" spans="2:2" ht="16">
      <c r="B585" s="2" t="str">
        <f>IF(Auction_Live!K586 &gt; 0, CONCATENATE(Auction_Live!D587, " sold to ", Auction_Live!L586, " for ", Auction_Live!K586, " CR!"), "")</f>
        <v/>
      </c>
    </row>
    <row r="586" spans="2:2" ht="16">
      <c r="B586" s="2" t="str">
        <f>IF(Auction_Live!K587 &gt; 0, CONCATENATE(Auction_Live!D588, " sold to ", Auction_Live!L587, " for ", Auction_Live!K587, " CR!"), "")</f>
        <v/>
      </c>
    </row>
    <row r="587" spans="2:2" ht="16">
      <c r="B587" s="2" t="str">
        <f>IF(Auction_Live!K588 &gt; 0, CONCATENATE(Auction_Live!D589, " sold to ", Auction_Live!L588, " for ", Auction_Live!K588, " CR!"), "")</f>
        <v/>
      </c>
    </row>
    <row r="588" spans="2:2" ht="16">
      <c r="B588" s="2" t="str">
        <f>IF(Auction_Live!K589 &gt; 0, CONCATENATE(Auction_Live!D590, " sold to ", Auction_Live!L589, " for ", Auction_Live!K589, " CR!"), "")</f>
        <v/>
      </c>
    </row>
    <row r="589" spans="2:2" ht="16">
      <c r="B589" s="2" t="str">
        <f>IF(Auction_Live!K590 &gt; 0, CONCATENATE(Auction_Live!D591, " sold to ", Auction_Live!L590, " for ", Auction_Live!K590, " CR!"), "")</f>
        <v/>
      </c>
    </row>
    <row r="590" spans="2:2" ht="16">
      <c r="B590" s="2" t="str">
        <f>IF(Auction_Live!K591 &gt; 0, CONCATENATE(Auction_Live!D592, " sold to ", Auction_Live!L591, " for ", Auction_Live!K591, " CR!"), "")</f>
        <v/>
      </c>
    </row>
    <row r="591" spans="2:2" ht="16">
      <c r="B591" s="2" t="str">
        <f>IF(Auction_Live!K592 &gt; 0, CONCATENATE(Auction_Live!D593, " sold to ", Auction_Live!L592, " for ", Auction_Live!K592, " CR!"), "")</f>
        <v/>
      </c>
    </row>
    <row r="592" spans="2:2" ht="16">
      <c r="B592" s="2" t="str">
        <f>IF(Auction_Live!K593 &gt; 0, CONCATENATE(Auction_Live!D594, " sold to ", Auction_Live!L593, " for ", Auction_Live!K593, " CR!"), "")</f>
        <v/>
      </c>
    </row>
    <row r="593" spans="2:2" ht="16">
      <c r="B593" s="2" t="str">
        <f>IF(Auction_Live!K594 &gt; 0, CONCATENATE(Auction_Live!D595, " sold to ", Auction_Live!L594, " for ", Auction_Live!K594, " CR!"), "")</f>
        <v/>
      </c>
    </row>
    <row r="594" spans="2:2" ht="16">
      <c r="B594" s="2" t="str">
        <f>IF(Auction_Live!K595 &gt; 0, CONCATENATE(Auction_Live!D596, " sold to ", Auction_Live!L595, " for ", Auction_Live!K595, " CR!"), "")</f>
        <v/>
      </c>
    </row>
    <row r="595" spans="2:2" ht="16">
      <c r="B595" s="2" t="str">
        <f>IF(Auction_Live!K596 &gt; 0, CONCATENATE(Auction_Live!D597, " sold to ", Auction_Live!L596, " for ", Auction_Live!K596, " CR!"), "")</f>
        <v/>
      </c>
    </row>
    <row r="596" spans="2:2" ht="16">
      <c r="B596" s="2" t="str">
        <f>IF(Auction_Live!K597 &gt; 0, CONCATENATE(Auction_Live!D598, " sold to ", Auction_Live!L597, " for ", Auction_Live!K597, " CR!"), "")</f>
        <v/>
      </c>
    </row>
    <row r="597" spans="2:2" ht="16">
      <c r="B597" s="2" t="str">
        <f>IF(Auction_Live!K598 &gt; 0, CONCATENATE(Auction_Live!D599, " sold to ", Auction_Live!L598, " for ", Auction_Live!K598, " CR!"), "")</f>
        <v/>
      </c>
    </row>
    <row r="598" spans="2:2" ht="16">
      <c r="B598" s="2" t="str">
        <f>IF(Auction_Live!K599 &gt; 0, CONCATENATE(Auction_Live!D600, " sold to ", Auction_Live!L599, " for ", Auction_Live!K599, " CR!"), "")</f>
        <v/>
      </c>
    </row>
    <row r="599" spans="2:2" ht="16">
      <c r="B599" s="2" t="str">
        <f>IF(Auction_Live!K600 &gt; 0, CONCATENATE(Auction_Live!D601, " sold to ", Auction_Live!L600, " for ", Auction_Live!K600, " CR!"), "")</f>
        <v/>
      </c>
    </row>
    <row r="600" spans="2:2" ht="16">
      <c r="B600" s="2" t="str">
        <f>IF(Auction_Live!K601 &gt; 0, CONCATENATE(Auction_Live!D602, " sold to ", Auction_Live!L601, " for ", Auction_Live!K601, " CR!"), "")</f>
        <v/>
      </c>
    </row>
    <row r="601" spans="2:2" ht="16">
      <c r="B601" s="2" t="str">
        <f>IF(Auction_Live!K602 &gt; 0, CONCATENATE(Auction_Live!D603, " sold to ", Auction_Live!L602, " for ", Auction_Live!K602, " CR!"), "")</f>
        <v/>
      </c>
    </row>
    <row r="602" spans="2:2" ht="16">
      <c r="B602" s="2" t="str">
        <f>IF(Auction_Live!K603 &gt; 0, CONCATENATE(Auction_Live!D604, " sold to ", Auction_Live!L603, " for ", Auction_Live!K603, " CR!"), "")</f>
        <v/>
      </c>
    </row>
    <row r="603" spans="2:2" ht="16">
      <c r="B603" s="2" t="str">
        <f>IF(Auction_Live!K604 &gt; 0, CONCATENATE(Auction_Live!D605, " sold to ", Auction_Live!L604, " for ", Auction_Live!K604, " CR!"), "")</f>
        <v/>
      </c>
    </row>
    <row r="604" spans="2:2" ht="16">
      <c r="B604" s="2" t="str">
        <f>IF(Auction_Live!K605 &gt; 0, CONCATENATE(Auction_Live!D606, " sold to ", Auction_Live!L605, " for ", Auction_Live!K605, " CR!"), "")</f>
        <v/>
      </c>
    </row>
    <row r="605" spans="2:2" ht="16">
      <c r="B605" s="2" t="str">
        <f>IF(Auction_Live!K606 &gt; 0, CONCATENATE(Auction_Live!D607, " sold to ", Auction_Live!L606, " for ", Auction_Live!K606, " CR!"), "")</f>
        <v/>
      </c>
    </row>
    <row r="606" spans="2:2" ht="16">
      <c r="B606" s="2" t="str">
        <f>IF(Auction_Live!K607 &gt; 0, CONCATENATE(Auction_Live!D608, " sold to ", Auction_Live!L607, " for ", Auction_Live!K607, " CR!"), "")</f>
        <v/>
      </c>
    </row>
    <row r="607" spans="2:2" ht="16">
      <c r="B607" s="2" t="str">
        <f>IF(Auction_Live!K608 &gt; 0, CONCATENATE(Auction_Live!D609, " sold to ", Auction_Live!L608, " for ", Auction_Live!K608, " CR!"), "")</f>
        <v/>
      </c>
    </row>
    <row r="608" spans="2:2" ht="16">
      <c r="B608" s="2" t="str">
        <f>IF(Auction_Live!K609 &gt; 0, CONCATENATE(Auction_Live!D610, " sold to ", Auction_Live!L609, " for ", Auction_Live!K609, " CR!"), "")</f>
        <v/>
      </c>
    </row>
    <row r="609" spans="2:2" ht="16">
      <c r="B609" s="2" t="str">
        <f>IF(Auction_Live!K610 &gt; 0, CONCATENATE(Auction_Live!D611, " sold to ", Auction_Live!L610, " for ", Auction_Live!K610, " CR!"), "")</f>
        <v/>
      </c>
    </row>
    <row r="610" spans="2:2" ht="16">
      <c r="B610" s="2" t="str">
        <f>IF(Auction_Live!K611 &gt; 0, CONCATENATE(Auction_Live!D612, " sold to ", Auction_Live!L611, " for ", Auction_Live!K611, " CR!"), "")</f>
        <v/>
      </c>
    </row>
    <row r="611" spans="2:2" ht="16">
      <c r="B611" s="2" t="str">
        <f>IF(Auction_Live!K612 &gt; 0, CONCATENATE(Auction_Live!D613, " sold to ", Auction_Live!L612, " for ", Auction_Live!K612, " CR!"), "")</f>
        <v/>
      </c>
    </row>
    <row r="612" spans="2:2" ht="16">
      <c r="B612" s="2" t="str">
        <f>IF(Auction_Live!K613 &gt; 0, CONCATENATE(Auction_Live!D614, " sold to ", Auction_Live!L613, " for ", Auction_Live!K613, " CR!"), "")</f>
        <v/>
      </c>
    </row>
    <row r="613" spans="2:2" ht="16">
      <c r="B613" s="2" t="str">
        <f>IF(Auction_Live!K614 &gt; 0, CONCATENATE(Auction_Live!D615, " sold to ", Auction_Live!L614, " for ", Auction_Live!K614, " CR!"), "")</f>
        <v/>
      </c>
    </row>
    <row r="614" spans="2:2" ht="16">
      <c r="B614" s="2" t="str">
        <f>IF(Auction_Live!K615 &gt; 0, CONCATENATE(Auction_Live!D616, " sold to ", Auction_Live!L615, " for ", Auction_Live!K615, " CR!"), "")</f>
        <v/>
      </c>
    </row>
    <row r="615" spans="2:2" ht="16">
      <c r="B615" s="2" t="str">
        <f>IF(Auction_Live!K616 &gt; 0, CONCATENATE(Auction_Live!D617, " sold to ", Auction_Live!L616, " for ", Auction_Live!K616, " CR!"), "")</f>
        <v/>
      </c>
    </row>
    <row r="616" spans="2:2" ht="16">
      <c r="B616" s="2" t="str">
        <f>IF(Auction_Live!K617 &gt; 0, CONCATENATE(Auction_Live!D618, " sold to ", Auction_Live!L617, " for ", Auction_Live!K617, " CR!"), "")</f>
        <v/>
      </c>
    </row>
    <row r="617" spans="2:2" ht="16">
      <c r="B617" s="2" t="str">
        <f>IF(Auction_Live!K618 &gt; 0, CONCATENATE(Auction_Live!D619, " sold to ", Auction_Live!L618, " for ", Auction_Live!K618, " CR!"), "")</f>
        <v/>
      </c>
    </row>
    <row r="618" spans="2:2" ht="16">
      <c r="B618" s="2" t="str">
        <f>IF(Auction_Live!K619 &gt; 0, CONCATENATE(Auction_Live!D620, " sold to ", Auction_Live!L619, " for ", Auction_Live!K619, " CR!"), "")</f>
        <v/>
      </c>
    </row>
    <row r="619" spans="2:2" ht="16">
      <c r="B619" s="2" t="str">
        <f>IF(Auction_Live!K620 &gt; 0, CONCATENATE(Auction_Live!D621, " sold to ", Auction_Live!L620, " for ", Auction_Live!K620, " CR!"), "")</f>
        <v/>
      </c>
    </row>
    <row r="620" spans="2:2" ht="16">
      <c r="B620" s="2" t="str">
        <f>IF(Auction_Live!K621 &gt; 0, CONCATENATE(Auction_Live!D622, " sold to ", Auction_Live!L621, " for ", Auction_Live!K621, " CR!"), "")</f>
        <v/>
      </c>
    </row>
    <row r="621" spans="2:2" ht="16">
      <c r="B621" s="2" t="str">
        <f>IF(Auction_Live!K622 &gt; 0, CONCATENATE(Auction_Live!D623, " sold to ", Auction_Live!L622, " for ", Auction_Live!K622, " CR!"), "")</f>
        <v/>
      </c>
    </row>
    <row r="622" spans="2:2" ht="16">
      <c r="B622" s="2" t="str">
        <f>IF(Auction_Live!K623 &gt; 0, CONCATENATE(Auction_Live!D624, " sold to ", Auction_Live!L623, " for ", Auction_Live!K623, " CR!"), "")</f>
        <v/>
      </c>
    </row>
    <row r="623" spans="2:2" ht="16">
      <c r="B623" s="2" t="str">
        <f>IF(Auction_Live!K624 &gt; 0, CONCATENATE(Auction_Live!D625, " sold to ", Auction_Live!L624, " for ", Auction_Live!K624, " CR!"), "")</f>
        <v/>
      </c>
    </row>
    <row r="624" spans="2:2" ht="16">
      <c r="B624" s="2" t="str">
        <f>IF(Auction_Live!K625 &gt; 0, CONCATENATE(Auction_Live!D626, " sold to ", Auction_Live!L625, " for ", Auction_Live!K625, " CR!"), "")</f>
        <v/>
      </c>
    </row>
  </sheetData>
  <autoFilter ref="B1:B549" xr:uid="{29DC7CC3-0AE6-461C-9F78-CA493100826D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9A0B-077F-4E1A-A099-398C8A5069B5}">
  <dimension ref="C3:Y67"/>
  <sheetViews>
    <sheetView topLeftCell="B4" workbookViewId="0">
      <selection activeCell="F19" sqref="F19"/>
    </sheetView>
  </sheetViews>
  <sheetFormatPr baseColWidth="10" defaultColWidth="8.83203125" defaultRowHeight="15"/>
  <cols>
    <col min="3" max="3" width="6.5" bestFit="1" customWidth="1"/>
    <col min="4" max="4" width="18.1640625" bestFit="1" customWidth="1"/>
    <col min="5" max="5" width="12.33203125" bestFit="1" customWidth="1"/>
    <col min="6" max="6" width="14.6640625" bestFit="1" customWidth="1"/>
    <col min="7" max="7" width="6.1640625" bestFit="1" customWidth="1"/>
    <col min="9" max="9" width="6.5" bestFit="1" customWidth="1"/>
    <col min="10" max="10" width="19.5" bestFit="1" customWidth="1"/>
    <col min="11" max="11" width="11.5" bestFit="1" customWidth="1"/>
    <col min="12" max="12" width="14.6640625" bestFit="1" customWidth="1"/>
    <col min="13" max="13" width="6.1640625" bestFit="1" customWidth="1"/>
    <col min="15" max="15" width="6.5" bestFit="1" customWidth="1"/>
    <col min="16" max="16" width="18.6640625" bestFit="1" customWidth="1"/>
    <col min="17" max="17" width="12.33203125" bestFit="1" customWidth="1"/>
    <col min="18" max="18" width="14.6640625" bestFit="1" customWidth="1"/>
    <col min="19" max="19" width="6.1640625" bestFit="1" customWidth="1"/>
    <col min="21" max="21" width="6.5" bestFit="1" customWidth="1"/>
    <col min="22" max="22" width="18.83203125" bestFit="1" customWidth="1"/>
    <col min="23" max="23" width="12.33203125" bestFit="1" customWidth="1"/>
    <col min="24" max="24" width="14.6640625" bestFit="1" customWidth="1"/>
    <col min="25" max="25" width="6.1640625" bestFit="1" customWidth="1"/>
  </cols>
  <sheetData>
    <row r="3" spans="3:25" ht="15.75" customHeight="1">
      <c r="C3" s="65" t="s">
        <v>33</v>
      </c>
      <c r="D3" s="65"/>
      <c r="E3" s="65"/>
      <c r="F3" s="65"/>
      <c r="G3" s="65"/>
      <c r="I3" s="54" t="s">
        <v>21</v>
      </c>
      <c r="J3" s="54"/>
      <c r="K3" s="54"/>
      <c r="L3" s="54"/>
      <c r="M3" s="54"/>
      <c r="O3" s="55" t="s">
        <v>49</v>
      </c>
      <c r="P3" s="55"/>
      <c r="Q3" s="55"/>
      <c r="R3" s="55"/>
      <c r="S3" s="55"/>
      <c r="U3" s="56" t="s">
        <v>19</v>
      </c>
      <c r="V3" s="57"/>
      <c r="W3" s="57"/>
      <c r="X3" s="57"/>
      <c r="Y3" s="58"/>
    </row>
    <row r="4" spans="3:25">
      <c r="C4" s="1" t="s">
        <v>2</v>
      </c>
      <c r="D4" s="1" t="s">
        <v>3</v>
      </c>
      <c r="E4" s="1" t="s">
        <v>4</v>
      </c>
      <c r="F4" s="1" t="s">
        <v>744</v>
      </c>
      <c r="G4" s="3" t="s">
        <v>749</v>
      </c>
      <c r="I4" s="1" t="s">
        <v>2</v>
      </c>
      <c r="J4" s="1" t="s">
        <v>3</v>
      </c>
      <c r="K4" s="1" t="s">
        <v>4</v>
      </c>
      <c r="L4" s="4" t="s">
        <v>744</v>
      </c>
      <c r="M4" s="3" t="s">
        <v>749</v>
      </c>
      <c r="O4" s="1" t="s">
        <v>2</v>
      </c>
      <c r="P4" s="1" t="s">
        <v>3</v>
      </c>
      <c r="Q4" s="1" t="s">
        <v>4</v>
      </c>
      <c r="R4" s="4" t="s">
        <v>744</v>
      </c>
      <c r="S4" s="3" t="s">
        <v>749</v>
      </c>
      <c r="U4" s="1" t="s">
        <v>2</v>
      </c>
      <c r="V4" s="1" t="s">
        <v>3</v>
      </c>
      <c r="W4" s="1" t="s">
        <v>4</v>
      </c>
      <c r="X4" s="4" t="s">
        <v>744</v>
      </c>
      <c r="Y4" s="3" t="s">
        <v>749</v>
      </c>
    </row>
    <row r="5" spans="3:25">
      <c r="C5" t="e" cm="1" vm="1">
        <f t="array" ref="C5">_xlfn._xlws.FILTER(CHOOSE({1,2,3,4,5}, Auction_Live!C:C, Auction_Live!D:D, Auction_Live!E:E, Auction_Live!F:F, Auction_Live!K:K), Auction_Live!L:L="CSK")</f>
        <v>#VALUE!</v>
      </c>
      <c r="I5" t="e" cm="1" vm="1">
        <f t="array" ref="I5">_xlfn._xlws.FILTER(CHOOSE({1,2,3,4,5}, Auction_Live!C:C, Auction_Live!D:D, Auction_Live!E:E, Auction_Live!F:F, Auction_Live!K:K), Auction_Live!L:L="DC")</f>
        <v>#VALUE!</v>
      </c>
      <c r="O5" t="e" cm="1" vm="1">
        <f t="array" ref="O5">_xlfn._xlws.FILTER(CHOOSE({1,2,3,4,5}, Auction_Live!C:C, Auction_Live!D:D, Auction_Live!E:E, Auction_Live!F:F, Auction_Live!K:K), Auction_Live!L:L="GT")</f>
        <v>#VALUE!</v>
      </c>
      <c r="U5" t="e" cm="1" vm="1">
        <f t="array" ref="U5">_xlfn._xlws.FILTER(CHOOSE({1,2,3,4,5}, Auction_Live!C:C, Auction_Live!D:D, Auction_Live!E:E, Auction_Live!F:F, Auction_Live!K:K), Auction_Live!L:L="KKR")</f>
        <v>#VALUE!</v>
      </c>
    </row>
    <row r="34" spans="3:25">
      <c r="C34" s="59" t="s">
        <v>46</v>
      </c>
      <c r="D34" s="59"/>
      <c r="E34" s="59"/>
      <c r="F34" s="59"/>
      <c r="G34" s="59"/>
      <c r="I34" s="60" t="s">
        <v>30</v>
      </c>
      <c r="J34" s="60"/>
      <c r="K34" s="60"/>
      <c r="L34" s="60"/>
      <c r="M34" s="60"/>
      <c r="O34" s="61" t="s">
        <v>25</v>
      </c>
      <c r="P34" s="62"/>
      <c r="Q34" s="62"/>
      <c r="R34" s="62"/>
      <c r="S34" s="63"/>
      <c r="U34" s="64" t="s">
        <v>40</v>
      </c>
      <c r="V34" s="64"/>
      <c r="W34" s="64"/>
      <c r="X34" s="64"/>
      <c r="Y34" s="64"/>
    </row>
    <row r="35" spans="3:25">
      <c r="C35" s="1" t="s">
        <v>2</v>
      </c>
      <c r="D35" s="1" t="s">
        <v>3</v>
      </c>
      <c r="E35" s="1" t="s">
        <v>4</v>
      </c>
      <c r="F35" s="4" t="s">
        <v>744</v>
      </c>
      <c r="G35" s="3" t="s">
        <v>749</v>
      </c>
      <c r="I35" s="1" t="s">
        <v>2</v>
      </c>
      <c r="J35" s="1" t="s">
        <v>3</v>
      </c>
      <c r="K35" s="1" t="s">
        <v>4</v>
      </c>
      <c r="L35" s="4" t="s">
        <v>744</v>
      </c>
      <c r="M35" s="3" t="s">
        <v>749</v>
      </c>
      <c r="O35" s="1" t="s">
        <v>2</v>
      </c>
      <c r="P35" s="1" t="s">
        <v>3</v>
      </c>
      <c r="Q35" s="1" t="s">
        <v>4</v>
      </c>
      <c r="R35" s="4" t="s">
        <v>744</v>
      </c>
      <c r="S35" s="3" t="s">
        <v>749</v>
      </c>
      <c r="U35" s="1" t="s">
        <v>2</v>
      </c>
      <c r="V35" s="1" t="s">
        <v>3</v>
      </c>
      <c r="W35" s="1" t="s">
        <v>4</v>
      </c>
      <c r="X35" s="4" t="s">
        <v>744</v>
      </c>
      <c r="Y35" s="3" t="s">
        <v>749</v>
      </c>
    </row>
    <row r="36" spans="3:25">
      <c r="C36" t="e" cm="1" vm="1">
        <f t="array" ref="C36">_xlfn._xlws.FILTER(CHOOSE({1,2,3,4,5}, Auction_Live!C:C, Auction_Live!D:D, Auction_Live!E:E, Auction_Live!F:F, Auction_Live!K:K), Auction_Live!L:L="LSG")</f>
        <v>#VALUE!</v>
      </c>
      <c r="I36" t="e" cm="1" vm="1">
        <f t="array" ref="I36">_xlfn._xlws.FILTER(CHOOSE({1,2,3,4,5}, Auction_Live!C:C, Auction_Live!D:D, Auction_Live!E:E, Auction_Live!F:F, Auction_Live!K:K), Auction_Live!L:L="MI")</f>
        <v>#VALUE!</v>
      </c>
      <c r="O36" t="e" cm="1" vm="1">
        <f t="array" ref="O36">_xlfn._xlws.FILTER(CHOOSE({1,2,3,4,5}, Auction_Live!C:C, Auction_Live!D:D, Auction_Live!E:E, Auction_Live!F:F, Auction_Live!K:K), Auction_Live!L:L="PBKS")</f>
        <v>#VALUE!</v>
      </c>
      <c r="U36" t="e" cm="1" vm="1">
        <f t="array" ref="U36">_xlfn._xlws.FILTER(CHOOSE({1,2,3,4,5}, Auction_Live!C:C, Auction_Live!D:D, Auction_Live!E:E, Auction_Live!F:F, Auction_Live!K:K), Auction_Live!L:L="RCB")</f>
        <v>#VALUE!</v>
      </c>
    </row>
    <row r="65" spans="3:13">
      <c r="C65" s="52" t="s">
        <v>15</v>
      </c>
      <c r="D65" s="52"/>
      <c r="E65" s="52"/>
      <c r="F65" s="52"/>
      <c r="G65" s="52"/>
      <c r="I65" s="53" t="s">
        <v>37</v>
      </c>
      <c r="J65" s="53"/>
      <c r="K65" s="53"/>
      <c r="L65" s="53"/>
      <c r="M65" s="53"/>
    </row>
    <row r="66" spans="3:13">
      <c r="C66" s="1" t="s">
        <v>2</v>
      </c>
      <c r="D66" s="1" t="s">
        <v>3</v>
      </c>
      <c r="E66" s="1" t="s">
        <v>4</v>
      </c>
      <c r="F66" s="4" t="s">
        <v>744</v>
      </c>
      <c r="G66" s="3" t="s">
        <v>749</v>
      </c>
      <c r="I66" s="1" t="s">
        <v>2</v>
      </c>
      <c r="J66" s="1" t="s">
        <v>3</v>
      </c>
      <c r="K66" s="1" t="s">
        <v>4</v>
      </c>
      <c r="L66" s="4" t="s">
        <v>744</v>
      </c>
      <c r="M66" s="3" t="s">
        <v>749</v>
      </c>
    </row>
    <row r="67" spans="3:13">
      <c r="C67" t="e" cm="1" vm="1">
        <f t="array" ref="C67">_xlfn._xlws.FILTER(CHOOSE({1,2,3,4,5}, Auction_Live!C:C, Auction_Live!D:D, Auction_Live!E:E, Auction_Live!F:F, Auction_Live!K:K), Auction_Live!L:L="RR")</f>
        <v>#VALUE!</v>
      </c>
      <c r="I67" t="e" cm="1" vm="1">
        <f t="array" ref="I67">_xlfn._xlws.FILTER(CHOOSE({1,2,3,4,5}, Auction_Live!C:C, Auction_Live!D:D, Auction_Live!E:E, Auction_Live!F:F, Auction_Live!K:K), Auction_Live!L:L="SRH")</f>
        <v>#VALUE!</v>
      </c>
    </row>
  </sheetData>
  <mergeCells count="10">
    <mergeCell ref="C65:G65"/>
    <mergeCell ref="I65:M65"/>
    <mergeCell ref="I3:M3"/>
    <mergeCell ref="O3:S3"/>
    <mergeCell ref="U3:Y3"/>
    <mergeCell ref="C34:G34"/>
    <mergeCell ref="I34:M34"/>
    <mergeCell ref="O34:S34"/>
    <mergeCell ref="U34:Y34"/>
    <mergeCell ref="C3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5318-6570-4BDC-93C7-0F0E59B0BE6A}">
  <dimension ref="B3:D37"/>
  <sheetViews>
    <sheetView topLeftCell="A2" workbookViewId="0">
      <selection activeCell="F22" sqref="F22"/>
    </sheetView>
  </sheetViews>
  <sheetFormatPr baseColWidth="10" defaultColWidth="8.83203125" defaultRowHeight="15"/>
  <cols>
    <col min="3" max="3" width="55.5" customWidth="1"/>
    <col min="4" max="4" width="72" customWidth="1"/>
  </cols>
  <sheetData>
    <row r="3" spans="2:4">
      <c r="C3" t="s">
        <v>769</v>
      </c>
      <c r="D3" s="22" t="s">
        <v>770</v>
      </c>
    </row>
    <row r="4" spans="2:4">
      <c r="C4" t="s">
        <v>771</v>
      </c>
      <c r="D4" s="22" t="s">
        <v>772</v>
      </c>
    </row>
    <row r="5" spans="2:4">
      <c r="C5" t="s">
        <v>773</v>
      </c>
      <c r="D5" s="22" t="s">
        <v>774</v>
      </c>
    </row>
    <row r="6" spans="2:4">
      <c r="C6" t="s">
        <v>775</v>
      </c>
      <c r="D6" s="22" t="s">
        <v>776</v>
      </c>
    </row>
    <row r="9" spans="2:4" ht="16">
      <c r="B9" s="41" t="s">
        <v>777</v>
      </c>
      <c r="C9" s="6" t="s">
        <v>2</v>
      </c>
      <c r="D9" s="44" t="s">
        <v>778</v>
      </c>
    </row>
    <row r="10" spans="2:4" ht="16">
      <c r="B10" s="41">
        <v>1</v>
      </c>
      <c r="C10" s="5" t="s">
        <v>779</v>
      </c>
      <c r="D10" s="42" t="s">
        <v>780</v>
      </c>
    </row>
    <row r="11" spans="2:4" ht="16">
      <c r="B11" s="41">
        <v>2</v>
      </c>
      <c r="C11" s="5" t="s">
        <v>779</v>
      </c>
      <c r="D11" s="45" t="s">
        <v>781</v>
      </c>
    </row>
    <row r="16" spans="2:4" ht="16">
      <c r="B16" s="41" t="s">
        <v>777</v>
      </c>
      <c r="C16" s="5" t="s">
        <v>782</v>
      </c>
      <c r="D16" s="42" t="s">
        <v>783</v>
      </c>
    </row>
    <row r="17" spans="2:4">
      <c r="B17" s="41">
        <v>1</v>
      </c>
      <c r="C17" s="43" t="s">
        <v>784</v>
      </c>
      <c r="D17" s="42" t="s">
        <v>785</v>
      </c>
    </row>
    <row r="18" spans="2:4" ht="16">
      <c r="B18" s="41">
        <v>2</v>
      </c>
      <c r="C18" s="5" t="s">
        <v>786</v>
      </c>
      <c r="D18" s="42" t="s">
        <v>787</v>
      </c>
    </row>
    <row r="19" spans="2:4" ht="32">
      <c r="B19">
        <v>3</v>
      </c>
      <c r="C19" s="3" t="s">
        <v>788</v>
      </c>
      <c r="D19" s="5" t="s">
        <v>789</v>
      </c>
    </row>
    <row r="20" spans="2:4">
      <c r="B20">
        <v>4</v>
      </c>
      <c r="C20" s="3" t="s">
        <v>790</v>
      </c>
      <c r="D20" s="3" t="s">
        <v>791</v>
      </c>
    </row>
    <row r="25" spans="2:4" ht="16">
      <c r="B25" s="41" t="s">
        <v>777</v>
      </c>
      <c r="C25" s="6" t="s">
        <v>782</v>
      </c>
      <c r="D25" s="44" t="s">
        <v>792</v>
      </c>
    </row>
    <row r="26" spans="2:4" ht="16">
      <c r="B26" s="41">
        <v>1</v>
      </c>
      <c r="C26" s="6" t="s">
        <v>793</v>
      </c>
      <c r="D26" s="44" t="s">
        <v>794</v>
      </c>
    </row>
    <row r="27" spans="2:4" ht="16">
      <c r="B27" s="41">
        <v>2</v>
      </c>
      <c r="C27" s="5" t="s">
        <v>795</v>
      </c>
      <c r="D27" s="42" t="s">
        <v>796</v>
      </c>
    </row>
    <row r="28" spans="2:4" ht="48">
      <c r="B28" s="41">
        <v>3</v>
      </c>
      <c r="C28" s="5" t="s">
        <v>797</v>
      </c>
      <c r="D28" s="45" t="s">
        <v>798</v>
      </c>
    </row>
    <row r="29" spans="2:4" ht="16">
      <c r="B29" s="41">
        <v>4</v>
      </c>
      <c r="C29" s="5" t="s">
        <v>799</v>
      </c>
      <c r="D29" s="46">
        <v>8</v>
      </c>
    </row>
    <row r="32" spans="2:4">
      <c r="C32" s="47" t="s">
        <v>800</v>
      </c>
      <c r="D32" s="48" t="s">
        <v>801</v>
      </c>
    </row>
    <row r="34" spans="2:4">
      <c r="B34" t="s">
        <v>777</v>
      </c>
      <c r="C34" s="3" t="s">
        <v>782</v>
      </c>
      <c r="D34" s="3" t="s">
        <v>802</v>
      </c>
    </row>
    <row r="35" spans="2:4" ht="32">
      <c r="B35">
        <v>1</v>
      </c>
      <c r="C35" s="3" t="s">
        <v>803</v>
      </c>
      <c r="D35" s="5" t="s">
        <v>804</v>
      </c>
    </row>
    <row r="36" spans="2:4">
      <c r="B36">
        <v>2</v>
      </c>
      <c r="C36" s="3" t="s">
        <v>805</v>
      </c>
      <c r="D36" s="3" t="s">
        <v>806</v>
      </c>
    </row>
    <row r="37" spans="2:4">
      <c r="B37">
        <v>3</v>
      </c>
      <c r="C37" s="3" t="s">
        <v>807</v>
      </c>
      <c r="D37" s="3" t="s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975F-D6D4-43BA-94ED-7561ADC2C3B0}">
  <dimension ref="C2:D14"/>
  <sheetViews>
    <sheetView workbookViewId="0">
      <selection activeCell="F15" sqref="F15"/>
    </sheetView>
  </sheetViews>
  <sheetFormatPr baseColWidth="10" defaultColWidth="8.83203125" defaultRowHeight="15"/>
  <cols>
    <col min="3" max="3" width="15.1640625" bestFit="1" customWidth="1"/>
    <col min="4" max="4" width="22.5" bestFit="1" customWidth="1"/>
  </cols>
  <sheetData>
    <row r="2" spans="3:4">
      <c r="C2" s="3" t="s">
        <v>809</v>
      </c>
      <c r="D2" s="3" t="s">
        <v>810</v>
      </c>
    </row>
    <row r="3" spans="3:4">
      <c r="C3" s="3" t="s">
        <v>811</v>
      </c>
      <c r="D3" s="3" t="s">
        <v>812</v>
      </c>
    </row>
    <row r="4" spans="3:4">
      <c r="C4" s="3" t="s">
        <v>813</v>
      </c>
      <c r="D4" s="3" t="s">
        <v>814</v>
      </c>
    </row>
    <row r="5" spans="3:4">
      <c r="C5" s="3" t="s">
        <v>815</v>
      </c>
      <c r="D5" s="3" t="s">
        <v>816</v>
      </c>
    </row>
    <row r="6" spans="3:4">
      <c r="C6" s="3" t="s">
        <v>817</v>
      </c>
      <c r="D6" s="3" t="s">
        <v>818</v>
      </c>
    </row>
    <row r="7" spans="3:4">
      <c r="C7" s="3" t="s">
        <v>819</v>
      </c>
      <c r="D7" s="3" t="s">
        <v>820</v>
      </c>
    </row>
    <row r="8" spans="3:4">
      <c r="C8" s="3" t="s">
        <v>821</v>
      </c>
      <c r="D8" s="3" t="s">
        <v>822</v>
      </c>
    </row>
    <row r="9" spans="3:4">
      <c r="C9" s="3" t="s">
        <v>823</v>
      </c>
      <c r="D9" s="3" t="s">
        <v>824</v>
      </c>
    </row>
    <row r="10" spans="3:4">
      <c r="C10" s="3" t="s">
        <v>825</v>
      </c>
      <c r="D10" s="3" t="s">
        <v>826</v>
      </c>
    </row>
    <row r="11" spans="3:4">
      <c r="C11" s="3" t="s">
        <v>827</v>
      </c>
      <c r="D11" s="3" t="s">
        <v>828</v>
      </c>
    </row>
    <row r="12" spans="3:4">
      <c r="C12" s="3" t="s">
        <v>829</v>
      </c>
      <c r="D12" s="3" t="s">
        <v>830</v>
      </c>
    </row>
    <row r="13" spans="3:4">
      <c r="C13" s="21" t="s">
        <v>831</v>
      </c>
      <c r="D13" s="21" t="s">
        <v>832</v>
      </c>
    </row>
    <row r="14" spans="3:4">
      <c r="C14" s="40" t="s">
        <v>833</v>
      </c>
      <c r="D14" s="40" t="s">
        <v>834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B91E-F951-44F3-BBA0-8FC1EABB5C19}">
  <dimension ref="C3:G11"/>
  <sheetViews>
    <sheetView zoomScaleNormal="60" zoomScaleSheetLayoutView="100" workbookViewId="0">
      <selection activeCell="E21" sqref="E21"/>
    </sheetView>
  </sheetViews>
  <sheetFormatPr baseColWidth="10" defaultColWidth="8.83203125" defaultRowHeight="15"/>
  <cols>
    <col min="3" max="3" width="56.6640625" customWidth="1"/>
    <col min="5" max="5" width="51.33203125" customWidth="1"/>
    <col min="7" max="7" width="50.1640625" customWidth="1"/>
  </cols>
  <sheetData>
    <row r="3" spans="3:7">
      <c r="C3" s="17" t="s">
        <v>835</v>
      </c>
      <c r="E3" s="18" t="s">
        <v>836</v>
      </c>
      <c r="G3" s="17" t="s">
        <v>837</v>
      </c>
    </row>
    <row r="4" spans="3:7">
      <c r="E4" s="2"/>
    </row>
    <row r="5" spans="3:7" ht="16">
      <c r="E5" s="20"/>
    </row>
    <row r="6" spans="3:7" ht="16">
      <c r="E6" s="20"/>
      <c r="G6" s="19"/>
    </row>
    <row r="7" spans="3:7" ht="16">
      <c r="G7" s="19"/>
    </row>
    <row r="8" spans="3:7" ht="16">
      <c r="G8" s="19"/>
    </row>
    <row r="9" spans="3:7" ht="16">
      <c r="G9" s="19"/>
    </row>
    <row r="10" spans="3:7" ht="16">
      <c r="G10" s="19"/>
    </row>
    <row r="11" spans="3:7" ht="16">
      <c r="G1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Player_sets</vt:lpstr>
      <vt:lpstr>Accelerated</vt:lpstr>
      <vt:lpstr>Acc_2</vt:lpstr>
      <vt:lpstr>Auction_Live</vt:lpstr>
      <vt:lpstr>Live_Stats</vt:lpstr>
      <vt:lpstr>Auction_Event</vt:lpstr>
      <vt:lpstr>Roster_updated</vt:lpstr>
      <vt:lpstr>Auction_Rules</vt:lpstr>
      <vt:lpstr>Set terminology</vt:lpstr>
      <vt:lpstr>Trade_details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Roumya Das</cp:lastModifiedBy>
  <cp:revision/>
  <dcterms:created xsi:type="dcterms:W3CDTF">2024-10-08T18:25:59Z</dcterms:created>
  <dcterms:modified xsi:type="dcterms:W3CDTF">2025-01-18T16:43:57Z</dcterms:modified>
  <cp:category/>
  <cp:contentStatus/>
</cp:coreProperties>
</file>